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mari\Desktop\NFs\"/>
    </mc:Choice>
  </mc:AlternateContent>
  <bookViews>
    <workbookView xWindow="-150" yWindow="390" windowWidth="19440" windowHeight="11025"/>
  </bookViews>
  <sheets>
    <sheet name="Sommaire" sheetId="10" r:id="rId1"/>
    <sheet name="Méthodologie" sheetId="13" r:id="rId2"/>
    <sheet name="Tableau 1" sheetId="6" r:id="rId3"/>
    <sheet name="Tableau 2" sheetId="1" r:id="rId4"/>
    <sheet name="Tableau 3" sheetId="2" r:id="rId5"/>
    <sheet name="Tableau 4" sheetId="3" r:id="rId6"/>
    <sheet name="Annexe 1" sheetId="4" r:id="rId7"/>
    <sheet name="Annexe 2" sheetId="5" r:id="rId8"/>
    <sheet name="Annexe 3" sheetId="8" r:id="rId9"/>
    <sheet name="Annexe 4" sheetId="11" r:id="rId10"/>
    <sheet name="Annexe 5" sheetId="9" r:id="rId11"/>
    <sheet name="Annexe 6" sheetId="7" r:id="rId12"/>
  </sheets>
  <calcPr calcId="162913"/>
</workbook>
</file>

<file path=xl/calcChain.xml><?xml version="1.0" encoding="utf-8"?>
<calcChain xmlns="http://schemas.openxmlformats.org/spreadsheetml/2006/main">
  <c r="H57" i="5" l="1"/>
  <c r="H55" i="5"/>
  <c r="H54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F23" i="11" l="1"/>
  <c r="G23" i="11"/>
  <c r="H23" i="11"/>
  <c r="I23" i="11"/>
  <c r="J23" i="11"/>
  <c r="K23" i="11"/>
  <c r="L23" i="11"/>
  <c r="M23" i="11"/>
  <c r="F24" i="11"/>
  <c r="G24" i="11"/>
  <c r="H24" i="11"/>
  <c r="I24" i="11"/>
  <c r="J24" i="11"/>
  <c r="K24" i="11"/>
  <c r="L24" i="11"/>
  <c r="M24" i="11"/>
  <c r="F22" i="11"/>
  <c r="G22" i="11"/>
  <c r="H22" i="11"/>
  <c r="I22" i="11"/>
  <c r="J22" i="11"/>
  <c r="K22" i="11"/>
  <c r="L22" i="11"/>
  <c r="M22" i="11"/>
  <c r="F13" i="11"/>
  <c r="G13" i="11"/>
  <c r="H13" i="11"/>
  <c r="I13" i="11"/>
  <c r="J13" i="11"/>
  <c r="K13" i="11"/>
  <c r="L13" i="11"/>
  <c r="M13" i="11"/>
  <c r="F14" i="11"/>
  <c r="G14" i="11"/>
  <c r="H14" i="11"/>
  <c r="I14" i="11"/>
  <c r="J14" i="11"/>
  <c r="K14" i="11"/>
  <c r="L14" i="11"/>
  <c r="M14" i="11"/>
  <c r="F12" i="11"/>
  <c r="G12" i="11"/>
  <c r="H12" i="11"/>
  <c r="I12" i="11"/>
  <c r="J12" i="11"/>
  <c r="K12" i="11"/>
  <c r="L12" i="11"/>
  <c r="M12" i="11"/>
  <c r="D13" i="7"/>
  <c r="C13" i="7"/>
  <c r="D6" i="7"/>
  <c r="D20" i="7" s="1"/>
  <c r="C6" i="7"/>
  <c r="C20" i="7" s="1"/>
</calcChain>
</file>

<file path=xl/comments1.xml><?xml version="1.0" encoding="utf-8"?>
<comments xmlns="http://schemas.openxmlformats.org/spreadsheetml/2006/main">
  <authors>
    <author>Cédric Mamari</author>
  </authors>
  <commentList>
    <comment ref="AA4" authorId="0" shapeId="0">
      <text>
        <r>
          <rPr>
            <sz val="9"/>
            <color indexed="81"/>
            <rFont val="Tahoma"/>
            <family val="2"/>
          </rPr>
          <t xml:space="preserve">Cette évolution est non significative.
En effet, nous comparons les effectifs de la session de juin 2021 aux effectifs de la session 2020 </t>
        </r>
        <r>
          <rPr>
            <b/>
            <sz val="9"/>
            <color indexed="81"/>
            <rFont val="Tahoma"/>
            <family val="2"/>
          </rPr>
          <t>qui comprend aussi la session de rattrapage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<sst xmlns="http://schemas.openxmlformats.org/spreadsheetml/2006/main" count="544" uniqueCount="218">
  <si>
    <t>Public</t>
  </si>
  <si>
    <t xml:space="preserve">  % par rapport à l'effectif total</t>
  </si>
  <si>
    <t>Privé</t>
  </si>
  <si>
    <t xml:space="preserve"> dont femmes</t>
  </si>
  <si>
    <t xml:space="preserve">  dont femmes</t>
  </si>
  <si>
    <t xml:space="preserve">  dont femmes, en %</t>
  </si>
  <si>
    <t>-</t>
  </si>
  <si>
    <t>Services</t>
  </si>
  <si>
    <t xml:space="preserve"> S</t>
  </si>
  <si>
    <t xml:space="preserve"> ES</t>
  </si>
  <si>
    <t xml:space="preserve"> L</t>
  </si>
  <si>
    <t xml:space="preserve"> Autres</t>
  </si>
  <si>
    <t>Autres origines (1)</t>
  </si>
  <si>
    <t>(1) Brevet de technicien, université, IUT, vie active, étudiants étrangers et autres</t>
  </si>
  <si>
    <t>Lettres et arts</t>
  </si>
  <si>
    <t>Produc-tion</t>
  </si>
  <si>
    <t>Ensemble</t>
  </si>
  <si>
    <t>Autres Ministères</t>
  </si>
  <si>
    <t>Spécialités disciplinaires</t>
  </si>
  <si>
    <t xml:space="preserve"> Lettres et Arts</t>
  </si>
  <si>
    <t>Spécialités de la production</t>
  </si>
  <si>
    <t xml:space="preserve">  Agriculture, pêche, forêt et espaces verts</t>
  </si>
  <si>
    <t xml:space="preserve"> Génie civil, construction et bois</t>
  </si>
  <si>
    <t xml:space="preserve"> Matériaux souples</t>
  </si>
  <si>
    <t xml:space="preserve"> Mécanique, électricité et électronique</t>
  </si>
  <si>
    <t xml:space="preserve"> Spécialités pluritechnologiques de la production</t>
  </si>
  <si>
    <t xml:space="preserve"> Transformations</t>
  </si>
  <si>
    <t>Spécialités des services</t>
  </si>
  <si>
    <t xml:space="preserve"> Services à la collectivité</t>
  </si>
  <si>
    <t xml:space="preserve"> Echanges et gestion</t>
  </si>
  <si>
    <t xml:space="preserve"> Communication et information</t>
  </si>
  <si>
    <t xml:space="preserve"> Services aux personnes</t>
  </si>
  <si>
    <t xml:space="preserve"> Spécialités plurivalentes des services</t>
  </si>
  <si>
    <t>Groupes de spécialités de formation</t>
  </si>
  <si>
    <t>Répartition (%)</t>
  </si>
  <si>
    <t>Part du privé (%)</t>
  </si>
  <si>
    <t>Part des femmes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</si>
  <si>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</si>
  <si>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</si>
  <si>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</si>
  <si>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</si>
  <si>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</si>
  <si>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</si>
  <si>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</si>
  <si>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</si>
  <si>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</si>
  <si>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</si>
  <si>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</si>
  <si>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</si>
  <si>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</si>
  <si>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</si>
  <si>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</si>
  <si>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Énergie, génie climatique</t>
  </si>
  <si>
    <t>Spécialités pluritechnologiques génie civil, construction, bois</t>
  </si>
  <si>
    <t>Mines et carrières, génie civil, topographie</t>
  </si>
  <si>
    <t>Bâtiment : construction et couverture</t>
  </si>
  <si>
    <t>Bâtiment : finitions</t>
  </si>
  <si>
    <t>Travail du bois et de l'ameublement</t>
  </si>
  <si>
    <t>Textile</t>
  </si>
  <si>
    <t>Habillement</t>
  </si>
  <si>
    <t>Cuirs et peaux</t>
  </si>
  <si>
    <t>Spécialités pluritechnologiques en mécanique-électricité</t>
  </si>
  <si>
    <t>Mécanique générale et de précision, usinage</t>
  </si>
  <si>
    <t>Moteurs et mécanique auto</t>
  </si>
  <si>
    <t>Mécanique aéronautique et spatiale</t>
  </si>
  <si>
    <t>Structures métalliques</t>
  </si>
  <si>
    <t>Électricité, électronique</t>
  </si>
  <si>
    <t>Spécialités plurivalentes des services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</si>
  <si>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</si>
  <si>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</si>
  <si>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</si>
  <si>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</si>
  <si>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</si>
  <si>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</si>
  <si>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</si>
  <si>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</si>
  <si>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</si>
  <si>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</si>
  <si>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</si>
  <si>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</si>
  <si>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</si>
  <si>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</si>
  <si>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</si>
  <si>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</si>
  <si>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Hommes</t>
  </si>
  <si>
    <t>Femmes</t>
  </si>
  <si>
    <t xml:space="preserve"> dont redoublements</t>
  </si>
  <si>
    <t>Bacheliers généraux</t>
  </si>
  <si>
    <t>Bacheliers technologiques</t>
  </si>
  <si>
    <t xml:space="preserve"> STMG</t>
  </si>
  <si>
    <t xml:space="preserve"> dont BTS en 1 an</t>
  </si>
  <si>
    <t>2014-2015</t>
  </si>
  <si>
    <t>S</t>
  </si>
  <si>
    <t>ES</t>
  </si>
  <si>
    <t>L</t>
  </si>
  <si>
    <t>Autres</t>
  </si>
  <si>
    <t xml:space="preserve"> Production</t>
  </si>
  <si>
    <t xml:space="preserve"> Services</t>
  </si>
  <si>
    <t>2015-2016</t>
  </si>
  <si>
    <t>2013-2014</t>
  </si>
  <si>
    <t>2012-2013</t>
  </si>
  <si>
    <t>2011-2012</t>
  </si>
  <si>
    <t>2010-2011</t>
  </si>
  <si>
    <t>2009-2010</t>
  </si>
  <si>
    <t>2008-2009</t>
  </si>
  <si>
    <t>Bacheliers professionnels</t>
  </si>
  <si>
    <t xml:space="preserve"> Lettres et arts</t>
  </si>
  <si>
    <t>dont inscrits en STS à la rentrée 2015-2016</t>
  </si>
  <si>
    <t xml:space="preserve"> STI2D / STI2A</t>
  </si>
  <si>
    <t>Progression annuelle bacheliers</t>
  </si>
  <si>
    <t>Progression annuelle néo-bacheliers entrants en STS</t>
  </si>
  <si>
    <t>Néo-bacheliers</t>
  </si>
  <si>
    <t>Champ des différents tableaux</t>
  </si>
  <si>
    <t>STG / STMG</t>
  </si>
  <si>
    <t>STI / STI2D / STI2A</t>
  </si>
  <si>
    <t>2016-2017</t>
  </si>
  <si>
    <t>En effectifs</t>
  </si>
  <si>
    <t>En proportion</t>
  </si>
  <si>
    <t>dont inscrits en STS à la rentrée 2016-2017</t>
  </si>
  <si>
    <t>dont public</t>
  </si>
  <si>
    <t>dont privé</t>
  </si>
  <si>
    <t>2017-2018</t>
  </si>
  <si>
    <t>Ministère en charge de l'Agriculture</t>
  </si>
  <si>
    <t>dont inscrits en STS à la rentrée 2017-2018</t>
  </si>
  <si>
    <t xml:space="preserve"> STI2D / STD2A</t>
  </si>
  <si>
    <t>2018-2019</t>
  </si>
  <si>
    <t>dont inscrits en STS à la rentrée 2018-2019</t>
  </si>
  <si>
    <t>2019-2020</t>
  </si>
  <si>
    <t>Autres disciplines artistiques et spécialités artistiques plurivalentes</t>
  </si>
  <si>
    <t>Classes de mise à niveau</t>
  </si>
  <si>
    <t>Classes passerelles</t>
  </si>
  <si>
    <t>dont inscrits en STS à la rentrée 2019-2020</t>
  </si>
  <si>
    <t>Progression annuelle néo-bacheliers entrants en STS (1)</t>
  </si>
  <si>
    <t>Ensemble des spécialités de la production</t>
  </si>
  <si>
    <t>Ensemble des spécialités des services</t>
  </si>
  <si>
    <t>Ensemble bacheliers  session 2015</t>
  </si>
  <si>
    <t xml:space="preserve">Ensemble bacheliers  session 2016 </t>
  </si>
  <si>
    <t>Ensemble bacheliers  session 2017</t>
  </si>
  <si>
    <t>Ensemble bacheliers  session 2018</t>
  </si>
  <si>
    <t>Ensemble bacheliers  session 2019</t>
  </si>
  <si>
    <t>- au DN MADE (diplôme des métiers d'art et du design)</t>
  </si>
  <si>
    <t>Sommaire</t>
  </si>
  <si>
    <t>Champ : France métropolitaine + DROM, établissements publics et privés sous ou hors contrat</t>
  </si>
  <si>
    <t>STS (y.c. DTS et DCESF, MANAA, DMA et DN MADE)</t>
  </si>
  <si>
    <t>Evolution en %</t>
  </si>
  <si>
    <t>Part des femmes</t>
  </si>
  <si>
    <t>(1) Évolution annuelle déterminée à champ constant entre 2018 et 2019, soit hors DN MADE, DMA, MANAA et BTS « en arts ».</t>
  </si>
  <si>
    <t>Méthodologie</t>
  </si>
  <si>
    <t>2020-2021</t>
  </si>
  <si>
    <t>Effectifs   2020-2021</t>
  </si>
  <si>
    <t>dont inscrits en STS à la rentrée 2020-2021</t>
  </si>
  <si>
    <t xml:space="preserve"> Evolution annuelle en %</t>
  </si>
  <si>
    <t xml:space="preserve">  Évolution annuelle en % (1)</t>
  </si>
  <si>
    <t>(1) L'évolution 2020-2021 est déterminée à champ constant, donc sans les effectifs des 3ème année de DN MADE, formation apparue à la rentrée 2020</t>
  </si>
  <si>
    <t>(2) A la session de juin</t>
  </si>
  <si>
    <t>Tableau 1</t>
  </si>
  <si>
    <t>Tableau 2</t>
  </si>
  <si>
    <t>Tableau 3</t>
  </si>
  <si>
    <t>Tableau 4</t>
  </si>
  <si>
    <t>Annexe 1</t>
  </si>
  <si>
    <t>Annexe 2</t>
  </si>
  <si>
    <t>Annexe 3</t>
  </si>
  <si>
    <t>Annexe 5</t>
  </si>
  <si>
    <t>Annexe 6</t>
  </si>
  <si>
    <t>Annexe 4</t>
  </si>
  <si>
    <r>
      <t>1</t>
    </r>
    <r>
      <rPr>
        <vertAlign val="superscript"/>
        <sz val="11"/>
        <rFont val="Calibri"/>
        <family val="2"/>
      </rPr>
      <t>ère</t>
    </r>
    <r>
      <rPr>
        <sz val="11"/>
        <rFont val="Calibri"/>
        <family val="2"/>
      </rPr>
      <t xml:space="preserve"> année</t>
    </r>
  </si>
  <si>
    <r>
      <t>2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</t>
    </r>
  </si>
  <si>
    <r>
      <t>1</t>
    </r>
    <r>
      <rPr>
        <b/>
        <vertAlign val="superscript"/>
        <sz val="11"/>
        <color indexed="9"/>
        <rFont val="Calibri"/>
        <family val="2"/>
      </rPr>
      <t>ère</t>
    </r>
    <r>
      <rPr>
        <b/>
        <sz val="11"/>
        <color indexed="9"/>
        <rFont val="Calibri"/>
        <family val="2"/>
      </rPr>
      <t xml:space="preserve"> année</t>
    </r>
  </si>
  <si>
    <r>
      <t>2</t>
    </r>
    <r>
      <rPr>
        <b/>
        <vertAlign val="superscript"/>
        <sz val="11"/>
        <color indexed="9"/>
        <rFont val="Calibri"/>
        <family val="2"/>
      </rPr>
      <t>ème</t>
    </r>
    <r>
      <rPr>
        <b/>
        <sz val="11"/>
        <color indexed="9"/>
        <rFont val="Calibri"/>
        <family val="2"/>
      </rPr>
      <t xml:space="preserve"> année</t>
    </r>
  </si>
  <si>
    <r>
      <t>3</t>
    </r>
    <r>
      <rPr>
        <b/>
        <vertAlign val="superscript"/>
        <sz val="11"/>
        <color indexed="9"/>
        <rFont val="Calibri"/>
        <family val="2"/>
      </rPr>
      <t>ème</t>
    </r>
    <r>
      <rPr>
        <b/>
        <sz val="11"/>
        <color indexed="9"/>
        <rFont val="Calibri"/>
        <family val="2"/>
      </rPr>
      <t xml:space="preserve"> année</t>
    </r>
  </si>
  <si>
    <t>Évolution en points</t>
  </si>
  <si>
    <t>Évolution en %</t>
  </si>
  <si>
    <t>- au DMA (diplôme des métiers d'art)</t>
  </si>
  <si>
    <t>- au DECESF (diplôme d'état de conseiller en économie sociale et familiale)</t>
  </si>
  <si>
    <t>- au DTS (diplôme de technicien supérieur)</t>
  </si>
  <si>
    <t>Source : MESRI-SIES / Systèmes d'information Scolarité et Scolege du ministère de l'éducation nationale, de la jeunesse et des sports, système d'information de l'enseignement agricole du ministère de l’agriculture et de l'alimentation.</t>
  </si>
  <si>
    <t>Ministère de l'éducation nationale, de la jeunesse et des sports et Ministère de l'enseignement supérieur, de la recherche et de l'innovation</t>
  </si>
  <si>
    <t>Source : MENJS-DEPP – Enquête SIFA</t>
  </si>
  <si>
    <t>dont MENJS et MESRI</t>
  </si>
  <si>
    <t>Effectifs par année de formation en 2021-2022</t>
  </si>
  <si>
    <r>
      <t>3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</t>
    </r>
  </si>
  <si>
    <t>Les étudiants en sections de technicien supérieur en 2021-2022</t>
  </si>
  <si>
    <t>2021-2022</t>
  </si>
  <si>
    <t>Evolution des effectifs selon le secteur de l'établissement en 2020 et 2021</t>
  </si>
  <si>
    <t>Effectifs selon le ministère de tutelle en 2021-2022</t>
  </si>
  <si>
    <t>Origine scolaire des nouveaux entrants en première année de STS et assimilés en 2021-2022</t>
  </si>
  <si>
    <t>Répartition des étudiants en sections de techniciens supérieurs par année et par domaine de spécialité en 2021-2022</t>
  </si>
  <si>
    <t>Evolution annuelle (%)</t>
  </si>
  <si>
    <t>Ensemble des spécialités disciplinaires</t>
  </si>
  <si>
    <t>Sécurité des biens et des personnes, police, surveillance</t>
  </si>
  <si>
    <t>Ensemble des spécialités</t>
  </si>
  <si>
    <t>L’utilisation du tiret (-) rend compte d’une valeur nulle.</t>
  </si>
  <si>
    <r>
      <t>Lecture :</t>
    </r>
    <r>
      <rPr>
        <i/>
        <sz val="11"/>
        <color rgb="FF0070C0"/>
        <rFont val="Calibri"/>
        <family val="2"/>
        <scheme val="minor"/>
      </rPr>
      <t xml:space="preserve"> 67 % des étudiants en STS ou assimilés sont inscrits dans le secteur des services. Les établissements privés scolarisent 34,5 % d’entre eux. Les femmes représentent 58 % des étudiants formés dans ce secteur.</t>
    </r>
  </si>
  <si>
    <t>Répartition des étudiants en sections de techniciens supérieurs par groupe de spécialité de formation en 2021-2022</t>
  </si>
  <si>
    <t>Effectifs   2021-2022</t>
  </si>
  <si>
    <t>Origine scolaire des nouveaux entrants en STS et assimilés, de 2008 à 2021</t>
  </si>
  <si>
    <t>2021-2022 (2)</t>
  </si>
  <si>
    <t>(2) Suite à la réforme du baccalauréat, les séries S, ES et L n'existent plus. Seul l'ensemble des bacheliers généraux est pris en compte</t>
  </si>
  <si>
    <t>Origine scolaire des nouveaux entrants en STS et assimilés en 2020 et en 2021</t>
  </si>
  <si>
    <t>Bacheliers généraux (2)</t>
  </si>
  <si>
    <t>Effectifs des néo-bacheliers entrants en STS en 2015-2021</t>
  </si>
  <si>
    <t>Répartition des étudiants en apprentissage en sections de technicien supérieur par domaine de spécialité en 2014-2020</t>
  </si>
  <si>
    <t xml:space="preserve">Ensemble bacheliers  session 2020 </t>
  </si>
  <si>
    <t>Ensemble bacheliers  session 2021 (2)</t>
  </si>
  <si>
    <t>dont inscrits en STS à la rentrée 2021-2022</t>
  </si>
  <si>
    <t>Effectifs par année de formation en 2020-2021</t>
  </si>
  <si>
    <t>Effectifs selon le ministère de tutelle en 2020-2021</t>
  </si>
  <si>
    <t>Origine scolaire des étudiants entrant en première année de STS et assimilés en 2020-2021</t>
  </si>
  <si>
    <t>Répartition des étudiants en sections de techniciens supérieurs par année et par domaine de spécialité en 2020-2021</t>
  </si>
  <si>
    <t>Répartition des étudiants en sections de techniciens supérieurs par groupe de spécialité de formation en 2020-2021</t>
  </si>
  <si>
    <t>Origine scolaire des étudiants entrant en première année de STS et assimilés, de 2008 à 2021</t>
  </si>
  <si>
    <t>Origine scolaire des étudiants entrant en première année de STS et assimilés en 2020 et en 2021</t>
  </si>
  <si>
    <t>dont MAA</t>
  </si>
  <si>
    <t>Cette Note Flash s'intéresse aux inscrits en formation initiale sous statut scolaire en sections de techniciens supérieurs (STS) et assimilés à la rentrée 2021-2020, dans des établissements publics ou privés quel que soit le Ministère de tutelle, en France métropolitaine et dans les DROM.</t>
  </si>
  <si>
    <t>Les sections de technicien supérieur (STS) sont des classes qui préparent au brevet de technicien supérieur (BTS).
Y sont assimilées les classes de mises à niveau pour STS, les classes passerelles et les préparations :</t>
  </si>
  <si>
    <t>Champ : France métropolitaine + DROM, établissements publics et privés sous ou hors contrat, étudiants sous statut scolaire</t>
  </si>
  <si>
    <t xml:space="preserve"> Effectifs d'entrants 2021</t>
  </si>
  <si>
    <t>Retour au 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</si>
</sst>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#,##0.0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18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quotePrefix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13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3" fontId="16" fillId="2" borderId="0" xfId="0" applyNumberFormat="1" applyFont="1" applyFill="1" applyAlignment="1">
      <alignment horizontal="right" vertical="center"/>
    </xf>
    <xf numFmtId="167" fontId="16" fillId="2" borderId="0" xfId="0" applyNumberFormat="1" applyFont="1" applyFill="1" applyAlignment="1">
      <alignment horizontal="right" vertical="center"/>
    </xf>
    <xf numFmtId="0" fontId="17" fillId="2" borderId="0" xfId="0" applyFont="1" applyFill="1" applyBorder="1" applyAlignment="1">
      <alignment vertical="center" wrapText="1"/>
    </xf>
    <xf numFmtId="3" fontId="17" fillId="2" borderId="0" xfId="0" applyNumberFormat="1" applyFont="1" applyFill="1" applyAlignment="1">
      <alignment horizontal="right" vertical="center"/>
    </xf>
    <xf numFmtId="167" fontId="17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horizontal="right" vertical="center"/>
    </xf>
    <xf numFmtId="167" fontId="16" fillId="2" borderId="0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horizontal="right" vertical="center"/>
    </xf>
    <xf numFmtId="167" fontId="18" fillId="2" borderId="5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3" fontId="15" fillId="3" borderId="0" xfId="0" applyNumberFormat="1" applyFont="1" applyFill="1" applyAlignment="1">
      <alignment horizontal="right" vertical="center"/>
    </xf>
    <xf numFmtId="167" fontId="15" fillId="3" borderId="0" xfId="0" applyNumberFormat="1" applyFont="1" applyFill="1" applyAlignment="1">
      <alignment horizontal="right" vertical="center"/>
    </xf>
    <xf numFmtId="0" fontId="18" fillId="2" borderId="0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 wrapText="1"/>
    </xf>
    <xf numFmtId="167" fontId="18" fillId="2" borderId="0" xfId="0" applyNumberFormat="1" applyFont="1" applyFill="1" applyBorder="1" applyAlignment="1">
      <alignment vertical="center" wrapText="1"/>
    </xf>
    <xf numFmtId="3" fontId="18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14" fillId="3" borderId="1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 wrapText="1"/>
    </xf>
    <xf numFmtId="0" fontId="0" fillId="0" borderId="0" xfId="0" applyFont="1"/>
    <xf numFmtId="0" fontId="0" fillId="3" borderId="0" xfId="0" applyFont="1" applyFill="1" applyAlignment="1">
      <alignment vertical="top"/>
    </xf>
    <xf numFmtId="3" fontId="16" fillId="3" borderId="0" xfId="0" applyNumberFormat="1" applyFont="1" applyFill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0" fontId="0" fillId="2" borderId="0" xfId="0" applyFont="1" applyFill="1"/>
    <xf numFmtId="165" fontId="16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Alignment="1"/>
    <xf numFmtId="0" fontId="16" fillId="2" borderId="0" xfId="0" applyFont="1" applyFill="1" applyAlignment="1"/>
    <xf numFmtId="0" fontId="0" fillId="2" borderId="0" xfId="0" applyFont="1" applyFill="1" applyAlignment="1"/>
    <xf numFmtId="0" fontId="16" fillId="3" borderId="0" xfId="0" applyFont="1" applyFill="1" applyAlignment="1">
      <alignment vertical="center"/>
    </xf>
    <xf numFmtId="167" fontId="16" fillId="3" borderId="0" xfId="0" applyNumberFormat="1" applyFont="1" applyFill="1" applyAlignment="1">
      <alignment horizontal="right" vertical="center"/>
    </xf>
    <xf numFmtId="167" fontId="18" fillId="2" borderId="1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right" vertical="center" wrapText="1"/>
    </xf>
    <xf numFmtId="165" fontId="17" fillId="2" borderId="0" xfId="0" applyNumberFormat="1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>
      <alignment horizontal="right" vertical="center"/>
    </xf>
    <xf numFmtId="165" fontId="16" fillId="2" borderId="0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21" fillId="3" borderId="12" xfId="0" applyNumberFormat="1" applyFont="1" applyFill="1" applyBorder="1" applyAlignment="1">
      <alignment horizontal="right" vertical="center" wrapText="1"/>
    </xf>
    <xf numFmtId="165" fontId="21" fillId="3" borderId="12" xfId="0" applyNumberFormat="1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166" fontId="15" fillId="3" borderId="12" xfId="2" applyNumberFormat="1" applyFont="1" applyFill="1" applyBorder="1" applyAlignment="1">
      <alignment vertical="center" wrapText="1"/>
    </xf>
    <xf numFmtId="165" fontId="15" fillId="3" borderId="12" xfId="0" applyNumberFormat="1" applyFont="1" applyFill="1" applyBorder="1" applyAlignment="1">
      <alignment horizontal="right" vertical="center" wrapText="1"/>
    </xf>
    <xf numFmtId="167" fontId="15" fillId="3" borderId="12" xfId="0" applyNumberFormat="1" applyFont="1" applyFill="1" applyBorder="1" applyAlignment="1">
      <alignment horizontal="right" vertical="center" wrapText="1"/>
    </xf>
    <xf numFmtId="166" fontId="18" fillId="4" borderId="12" xfId="2" applyNumberFormat="1" applyFont="1" applyFill="1" applyBorder="1" applyAlignment="1">
      <alignment vertical="center" wrapText="1"/>
    </xf>
    <xf numFmtId="165" fontId="18" fillId="4" borderId="12" xfId="0" applyNumberFormat="1" applyFont="1" applyFill="1" applyBorder="1" applyAlignment="1">
      <alignment horizontal="right" vertical="center" wrapText="1"/>
    </xf>
    <xf numFmtId="167" fontId="18" fillId="4" borderId="12" xfId="0" applyNumberFormat="1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left" vertical="center" wrapText="1"/>
    </xf>
    <xf numFmtId="166" fontId="18" fillId="4" borderId="0" xfId="2" applyNumberFormat="1" applyFont="1" applyFill="1" applyBorder="1" applyAlignment="1">
      <alignment vertical="center" wrapText="1"/>
    </xf>
    <xf numFmtId="165" fontId="18" fillId="4" borderId="0" xfId="0" applyNumberFormat="1" applyFont="1" applyFill="1" applyBorder="1" applyAlignment="1">
      <alignment horizontal="right" vertical="center" wrapText="1"/>
    </xf>
    <xf numFmtId="167" fontId="18" fillId="4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66" fontId="0" fillId="2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166" fontId="16" fillId="2" borderId="12" xfId="2" applyNumberFormat="1" applyFont="1" applyFill="1" applyBorder="1" applyAlignment="1">
      <alignment vertical="center" wrapText="1"/>
    </xf>
    <xf numFmtId="165" fontId="16" fillId="2" borderId="12" xfId="2" applyNumberFormat="1" applyFont="1" applyFill="1" applyBorder="1" applyAlignment="1">
      <alignment vertical="center" wrapText="1"/>
    </xf>
    <xf numFmtId="166" fontId="16" fillId="2" borderId="12" xfId="2" applyNumberFormat="1" applyFont="1" applyFill="1" applyBorder="1" applyAlignment="1">
      <alignment horizontal="right" vertical="center" wrapText="1"/>
    </xf>
    <xf numFmtId="167" fontId="16" fillId="2" borderId="12" xfId="0" applyNumberFormat="1" applyFont="1" applyFill="1" applyBorder="1" applyAlignment="1">
      <alignment horizontal="right" vertical="center" wrapText="1"/>
    </xf>
    <xf numFmtId="166" fontId="18" fillId="2" borderId="12" xfId="2" applyNumberFormat="1" applyFont="1" applyFill="1" applyBorder="1" applyAlignment="1">
      <alignment vertical="center" wrapText="1"/>
    </xf>
    <xf numFmtId="165" fontId="18" fillId="2" borderId="12" xfId="0" applyNumberFormat="1" applyFont="1" applyFill="1" applyBorder="1" applyAlignment="1">
      <alignment horizontal="right" vertical="center" wrapText="1"/>
    </xf>
    <xf numFmtId="167" fontId="18" fillId="2" borderId="12" xfId="0" applyNumberFormat="1" applyFont="1" applyFill="1" applyBorder="1" applyAlignment="1">
      <alignment horizontal="right" vertical="center" wrapText="1"/>
    </xf>
    <xf numFmtId="165" fontId="16" fillId="2" borderId="12" xfId="0" applyNumberFormat="1" applyFont="1" applyFill="1" applyBorder="1" applyAlignment="1">
      <alignment vertical="center"/>
    </xf>
    <xf numFmtId="165" fontId="16" fillId="2" borderId="12" xfId="0" applyNumberFormat="1" applyFont="1" applyFill="1" applyBorder="1" applyAlignment="1">
      <alignment horizontal="right" vertical="center" wrapText="1"/>
    </xf>
    <xf numFmtId="167" fontId="16" fillId="2" borderId="12" xfId="0" applyNumberFormat="1" applyFont="1" applyFill="1" applyBorder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16" fillId="3" borderId="7" xfId="0" applyFont="1" applyFill="1" applyBorder="1" applyAlignment="1">
      <alignment horizontal="left" vertical="center" wrapText="1"/>
    </xf>
    <xf numFmtId="165" fontId="18" fillId="2" borderId="1" xfId="0" applyNumberFormat="1" applyFont="1" applyFill="1" applyBorder="1" applyAlignment="1">
      <alignment horizontal="right" vertical="center" wrapText="1"/>
    </xf>
    <xf numFmtId="165" fontId="18" fillId="2" borderId="1" xfId="0" applyNumberFormat="1" applyFont="1" applyFill="1" applyBorder="1" applyAlignment="1">
      <alignment vertical="center" wrapText="1"/>
    </xf>
    <xf numFmtId="165" fontId="16" fillId="2" borderId="1" xfId="0" applyNumberFormat="1" applyFont="1" applyFill="1" applyBorder="1" applyAlignment="1">
      <alignment horizontal="right" vertical="center" wrapText="1"/>
    </xf>
    <xf numFmtId="165" fontId="16" fillId="2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166" fontId="0" fillId="0" borderId="0" xfId="0" applyNumberFormat="1" applyFont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6" fontId="18" fillId="2" borderId="0" xfId="2" applyNumberFormat="1" applyFont="1" applyFill="1" applyBorder="1" applyAlignment="1">
      <alignment horizontal="right" vertical="center"/>
    </xf>
    <xf numFmtId="166" fontId="18" fillId="2" borderId="0" xfId="2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right" vertical="center"/>
    </xf>
    <xf numFmtId="166" fontId="17" fillId="2" borderId="0" xfId="2" applyNumberFormat="1" applyFont="1" applyFill="1" applyBorder="1" applyAlignment="1">
      <alignment horizontal="right" vertical="center"/>
    </xf>
    <xf numFmtId="166" fontId="17" fillId="2" borderId="0" xfId="2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8" fontId="16" fillId="2" borderId="0" xfId="4" applyNumberFormat="1" applyFont="1" applyFill="1" applyBorder="1" applyAlignment="1">
      <alignment horizontal="right" vertical="center"/>
    </xf>
    <xf numFmtId="168" fontId="17" fillId="2" borderId="0" xfId="4" applyNumberFormat="1" applyFont="1" applyFill="1" applyBorder="1" applyAlignment="1">
      <alignment horizontal="right" vertical="center"/>
    </xf>
    <xf numFmtId="165" fontId="18" fillId="2" borderId="0" xfId="4" applyNumberFormat="1" applyFont="1" applyFill="1" applyBorder="1" applyAlignment="1">
      <alignment horizontal="right" vertical="center"/>
    </xf>
    <xf numFmtId="165" fontId="16" fillId="2" borderId="0" xfId="4" applyNumberFormat="1" applyFont="1" applyFill="1" applyBorder="1" applyAlignment="1">
      <alignment horizontal="right" vertical="center"/>
    </xf>
    <xf numFmtId="165" fontId="15" fillId="2" borderId="0" xfId="4" applyNumberFormat="1" applyFont="1" applyFill="1" applyBorder="1" applyAlignment="1">
      <alignment horizontal="right" vertical="center"/>
    </xf>
    <xf numFmtId="168" fontId="0" fillId="2" borderId="0" xfId="0" applyNumberFormat="1" applyFont="1" applyFill="1" applyBorder="1" applyAlignment="1">
      <alignment vertical="center"/>
    </xf>
    <xf numFmtId="165" fontId="0" fillId="0" borderId="0" xfId="0" applyNumberFormat="1" applyFont="1"/>
    <xf numFmtId="168" fontId="15" fillId="3" borderId="0" xfId="4" applyNumberFormat="1" applyFont="1" applyFill="1" applyAlignment="1">
      <alignment horizontal="right" vertical="center"/>
    </xf>
    <xf numFmtId="168" fontId="18" fillId="2" borderId="1" xfId="4" applyNumberFormat="1" applyFont="1" applyFill="1" applyBorder="1" applyAlignment="1">
      <alignment vertical="center" wrapText="1"/>
    </xf>
    <xf numFmtId="168" fontId="18" fillId="2" borderId="1" xfId="4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right" vertical="center"/>
    </xf>
    <xf numFmtId="168" fontId="18" fillId="2" borderId="0" xfId="4" applyNumberFormat="1" applyFont="1" applyFill="1" applyAlignment="1">
      <alignment horizontal="right" vertical="center"/>
    </xf>
    <xf numFmtId="168" fontId="16" fillId="2" borderId="0" xfId="4" applyNumberFormat="1" applyFont="1" applyFill="1" applyAlignment="1">
      <alignment horizontal="right" vertical="center"/>
    </xf>
    <xf numFmtId="0" fontId="19" fillId="2" borderId="0" xfId="0" applyFont="1" applyFill="1"/>
    <xf numFmtId="0" fontId="14" fillId="3" borderId="1" xfId="0" applyFont="1" applyFill="1" applyBorder="1" applyAlignment="1">
      <alignment horizontal="right" vertical="center"/>
    </xf>
    <xf numFmtId="165" fontId="18" fillId="2" borderId="0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165" fontId="16" fillId="3" borderId="11" xfId="0" applyNumberFormat="1" applyFont="1" applyFill="1" applyBorder="1" applyAlignment="1">
      <alignment vertical="center" wrapText="1"/>
    </xf>
    <xf numFmtId="165" fontId="17" fillId="2" borderId="11" xfId="0" applyNumberFormat="1" applyFont="1" applyFill="1" applyBorder="1" applyAlignment="1">
      <alignment vertical="center" wrapText="1"/>
    </xf>
    <xf numFmtId="3" fontId="18" fillId="2" borderId="11" xfId="0" applyNumberFormat="1" applyFont="1" applyFill="1" applyBorder="1" applyAlignment="1">
      <alignment vertical="center" wrapText="1"/>
    </xf>
    <xf numFmtId="165" fontId="17" fillId="2" borderId="11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vertical="center"/>
    </xf>
    <xf numFmtId="3" fontId="0" fillId="2" borderId="0" xfId="0" applyNumberFormat="1" applyFont="1" applyFill="1" applyBorder="1" applyAlignment="1">
      <alignment horizontal="left" vertical="center" wrapText="1"/>
    </xf>
    <xf numFmtId="0" fontId="9" fillId="2" borderId="0" xfId="1" applyFill="1" applyAlignment="1">
      <alignment vertical="center"/>
    </xf>
    <xf numFmtId="0" fontId="0" fillId="2" borderId="0" xfId="0" applyFill="1" applyAlignment="1">
      <alignment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right" vertical="center" wrapText="1"/>
    </xf>
    <xf numFmtId="0" fontId="0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4" fillId="3" borderId="1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</cellXfs>
  <cellStyles count="5">
    <cellStyle name="Lien hypertexte" xfId="1" builtinId="8"/>
    <cellStyle name="Milliers" xfId="2" builtinId="3"/>
    <cellStyle name="Normal" xfId="0" builtinId="0"/>
    <cellStyle name="Normal 4" xfId="3"/>
    <cellStyle name="Pourcentage" xfId="4" builtinId="5"/>
  </cellStyles>
  <dxfs count="0"/>
  <tableStyles count="0" defaultTableStyle="TableStyleMedium2" defaultPivotStyle="PivotStyleLight16"/>
  <colors>
    <mruColors>
      <color rgb="FF0070C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workbookViewId="0"/>
  </sheetViews>
  <sheetFormatPr baseColWidth="10" defaultRowHeight="15" x14ac:dyDescent="0.25"/>
  <cols>
    <col min="1" max="1" width="13.5703125" style="2" bestFit="1" customWidth="1"/>
    <col min="2" max="2" width="168.140625" style="2" bestFit="1" customWidth="1"/>
    <col min="3" max="16384" width="11.42578125" style="2"/>
  </cols>
  <sheetData>
    <row r="1" spans="1:2" ht="18.75" x14ac:dyDescent="0.25">
      <c r="A1" s="7" t="s">
        <v>141</v>
      </c>
      <c r="B1" s="7"/>
    </row>
    <row r="2" spans="1:2" x14ac:dyDescent="0.25">
      <c r="B2" s="4"/>
    </row>
    <row r="3" spans="1:2" x14ac:dyDescent="0.25">
      <c r="A3" s="2" t="s">
        <v>147</v>
      </c>
      <c r="B3" s="151" t="s">
        <v>181</v>
      </c>
    </row>
    <row r="4" spans="1:2" x14ac:dyDescent="0.25">
      <c r="B4" s="151"/>
    </row>
    <row r="5" spans="1:2" x14ac:dyDescent="0.25">
      <c r="A5" s="2" t="s">
        <v>155</v>
      </c>
      <c r="B5" s="151" t="s">
        <v>205</v>
      </c>
    </row>
    <row r="6" spans="1:2" x14ac:dyDescent="0.25">
      <c r="A6" s="2" t="s">
        <v>156</v>
      </c>
      <c r="B6" s="151" t="s">
        <v>183</v>
      </c>
    </row>
    <row r="7" spans="1:2" x14ac:dyDescent="0.25">
      <c r="A7" s="2" t="s">
        <v>157</v>
      </c>
      <c r="B7" s="151" t="s">
        <v>206</v>
      </c>
    </row>
    <row r="8" spans="1:2" x14ac:dyDescent="0.25">
      <c r="A8" s="2" t="s">
        <v>158</v>
      </c>
      <c r="B8" s="151" t="s">
        <v>207</v>
      </c>
    </row>
    <row r="9" spans="1:2" x14ac:dyDescent="0.25">
      <c r="B9" s="151"/>
    </row>
    <row r="10" spans="1:2" x14ac:dyDescent="0.25">
      <c r="A10" s="2" t="s">
        <v>159</v>
      </c>
      <c r="B10" s="151" t="s">
        <v>208</v>
      </c>
    </row>
    <row r="11" spans="1:2" x14ac:dyDescent="0.25">
      <c r="A11" s="2" t="s">
        <v>160</v>
      </c>
      <c r="B11" s="151" t="s">
        <v>209</v>
      </c>
    </row>
    <row r="12" spans="1:2" x14ac:dyDescent="0.25">
      <c r="A12" s="2" t="s">
        <v>161</v>
      </c>
      <c r="B12" s="151" t="s">
        <v>210</v>
      </c>
    </row>
    <row r="13" spans="1:2" x14ac:dyDescent="0.25">
      <c r="A13" s="2" t="s">
        <v>164</v>
      </c>
      <c r="B13" s="151" t="s">
        <v>211</v>
      </c>
    </row>
    <row r="14" spans="1:2" x14ac:dyDescent="0.25">
      <c r="A14" s="2" t="s">
        <v>162</v>
      </c>
      <c r="B14" s="151" t="s">
        <v>200</v>
      </c>
    </row>
    <row r="15" spans="1:2" x14ac:dyDescent="0.25">
      <c r="A15" s="2" t="s">
        <v>163</v>
      </c>
      <c r="B15" s="151" t="s">
        <v>201</v>
      </c>
    </row>
  </sheetData>
  <hyperlinks>
    <hyperlink ref="B5" location="'Tableau 1'!A1" display="Effectifs par année de formation en 2020-2021"/>
    <hyperlink ref="B6" location="'Tableau 2'!A1" display="Evolution des effectifs selon le secteur de l'établissement en 2020 et 2021"/>
    <hyperlink ref="B7" location="'Tableau 3'!A1" display="Effectifs selon le ministère de tutelle en 2020-2021"/>
    <hyperlink ref="B8" location="'Tableau 4'!A1" display="Origine scolaire des étudiants entrant en première année de STS et assimilés en 2020-2021"/>
    <hyperlink ref="B10" location="'Annexe 1'!A1" display="Répartition des étudiants en sections de techniciens supérieurs par année et par domaine de spécialité en 2020-2021"/>
    <hyperlink ref="B11" location="'Annexe 2'!A1" display="Répartition des étudiants en sections de techniciens supérieurs par groupe de spécialité de formation en 2020-2021"/>
    <hyperlink ref="B12" location="'Annexe 3'!A1" display="Origine scolaire des étudiants entrant en première année de STS et assimilés, de 2008 à 2021"/>
    <hyperlink ref="B13" location="'Annexe 4'!A1" display="Origine scolaire des étudiants entrant en première année de STS et assimilés en 2020 et en 2021"/>
    <hyperlink ref="B14" location="'Annexe 5'!A1" display="Effectifs des néo-bacheliers entrants en STS en 2015-2021"/>
    <hyperlink ref="B15" location="'Annexe 6'!A1" display="Répartition des étudiants en apprentissage en sections de technicien supérieur par domaine de spécialité en 2014-2020"/>
    <hyperlink ref="B3" location="Méthodologie!A1" display="Les étudiants en sections de technicien supérieur en 2021-2022"/>
  </hyperlink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pane ySplit="5" topLeftCell="A6" activePane="bottomLeft" state="frozen"/>
      <selection pane="bottomLeft" activeCell="A6" sqref="A6:A14"/>
    </sheetView>
  </sheetViews>
  <sheetFormatPr baseColWidth="10" defaultRowHeight="15" x14ac:dyDescent="0.25"/>
  <cols>
    <col min="1" max="1" width="14" style="8" customWidth="1"/>
    <col min="2" max="2" width="19.42578125" style="8" customWidth="1"/>
    <col min="3" max="6" width="11.42578125" style="8"/>
    <col min="7" max="7" width="18.140625" style="8" customWidth="1"/>
    <col min="8" max="10" width="11.42578125" style="8"/>
    <col min="11" max="11" width="15.140625" style="8" customWidth="1"/>
    <col min="12" max="16384" width="11.42578125" style="8"/>
  </cols>
  <sheetData>
    <row r="1" spans="1:14" ht="18.75" x14ac:dyDescent="0.25">
      <c r="A1" s="7" t="s">
        <v>198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x14ac:dyDescent="0.25">
      <c r="A2" s="151" t="s">
        <v>217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x14ac:dyDescent="0.25">
      <c r="A3" s="183"/>
      <c r="B3" s="183"/>
      <c r="C3" s="173" t="s">
        <v>111</v>
      </c>
      <c r="D3" s="174"/>
      <c r="E3" s="174"/>
      <c r="F3" s="174"/>
      <c r="G3" s="174"/>
      <c r="H3" s="174"/>
      <c r="I3" s="174"/>
      <c r="J3" s="174"/>
      <c r="K3" s="175"/>
      <c r="L3" s="178" t="s">
        <v>12</v>
      </c>
      <c r="M3" s="171" t="s">
        <v>16</v>
      </c>
    </row>
    <row r="4" spans="1:14" x14ac:dyDescent="0.25">
      <c r="A4" s="183"/>
      <c r="B4" s="183"/>
      <c r="C4" s="160" t="s">
        <v>199</v>
      </c>
      <c r="D4" s="160"/>
      <c r="E4" s="160"/>
      <c r="F4" s="160"/>
      <c r="G4" s="160" t="s">
        <v>88</v>
      </c>
      <c r="H4" s="160"/>
      <c r="I4" s="160"/>
      <c r="J4" s="160"/>
      <c r="K4" s="177" t="s">
        <v>105</v>
      </c>
      <c r="L4" s="176"/>
      <c r="M4" s="172"/>
    </row>
    <row r="5" spans="1:14" x14ac:dyDescent="0.25">
      <c r="A5" s="183"/>
      <c r="B5" s="183"/>
      <c r="C5" s="77" t="s">
        <v>92</v>
      </c>
      <c r="D5" s="77" t="s">
        <v>93</v>
      </c>
      <c r="E5" s="77" t="s">
        <v>94</v>
      </c>
      <c r="F5" s="77" t="s">
        <v>16</v>
      </c>
      <c r="G5" s="77" t="s">
        <v>114</v>
      </c>
      <c r="H5" s="77" t="s">
        <v>113</v>
      </c>
      <c r="I5" s="77" t="s">
        <v>95</v>
      </c>
      <c r="J5" s="77" t="s">
        <v>16</v>
      </c>
      <c r="K5" s="177"/>
      <c r="L5" s="176"/>
      <c r="M5" s="172"/>
    </row>
    <row r="6" spans="1:14" x14ac:dyDescent="0.25">
      <c r="A6" s="182" t="s">
        <v>116</v>
      </c>
      <c r="B6" s="51">
        <v>2020</v>
      </c>
      <c r="C6" s="117">
        <v>11139</v>
      </c>
      <c r="D6" s="118">
        <v>11422</v>
      </c>
      <c r="E6" s="118">
        <v>3223</v>
      </c>
      <c r="F6" s="118">
        <v>25784</v>
      </c>
      <c r="G6" s="118">
        <v>12619</v>
      </c>
      <c r="H6" s="118">
        <v>24399</v>
      </c>
      <c r="I6" s="118">
        <v>9781</v>
      </c>
      <c r="J6" s="118">
        <v>46799</v>
      </c>
      <c r="K6" s="118">
        <v>43962</v>
      </c>
      <c r="L6" s="118">
        <v>23854</v>
      </c>
      <c r="M6" s="118">
        <v>140399</v>
      </c>
      <c r="N6" s="115"/>
    </row>
    <row r="7" spans="1:14" x14ac:dyDescent="0.25">
      <c r="A7" s="182"/>
      <c r="B7" s="119" t="s">
        <v>119</v>
      </c>
      <c r="C7" s="120">
        <v>6895</v>
      </c>
      <c r="D7" s="121">
        <v>6085</v>
      </c>
      <c r="E7" s="121">
        <v>1792</v>
      </c>
      <c r="F7" s="121">
        <v>14772</v>
      </c>
      <c r="G7" s="121">
        <v>10587</v>
      </c>
      <c r="H7" s="121">
        <v>17004</v>
      </c>
      <c r="I7" s="121">
        <v>6905</v>
      </c>
      <c r="J7" s="121">
        <v>34496</v>
      </c>
      <c r="K7" s="121">
        <v>33233</v>
      </c>
      <c r="L7" s="121">
        <v>14348</v>
      </c>
      <c r="M7" s="121">
        <v>96849</v>
      </c>
    </row>
    <row r="8" spans="1:14" x14ac:dyDescent="0.25">
      <c r="A8" s="182"/>
      <c r="B8" s="119" t="s">
        <v>120</v>
      </c>
      <c r="C8" s="120">
        <v>4244</v>
      </c>
      <c r="D8" s="121">
        <v>5337</v>
      </c>
      <c r="E8" s="121">
        <v>1431</v>
      </c>
      <c r="F8" s="121">
        <v>11012</v>
      </c>
      <c r="G8" s="121">
        <v>2032</v>
      </c>
      <c r="H8" s="121">
        <v>7395</v>
      </c>
      <c r="I8" s="121">
        <v>2876</v>
      </c>
      <c r="J8" s="121">
        <v>12303</v>
      </c>
      <c r="K8" s="121">
        <v>10729</v>
      </c>
      <c r="L8" s="121">
        <v>9506</v>
      </c>
      <c r="M8" s="121">
        <v>43550</v>
      </c>
    </row>
    <row r="9" spans="1:14" x14ac:dyDescent="0.25">
      <c r="A9" s="182"/>
      <c r="B9" s="51">
        <v>2021</v>
      </c>
      <c r="C9" s="117" t="s">
        <v>6</v>
      </c>
      <c r="D9" s="118" t="s">
        <v>6</v>
      </c>
      <c r="E9" s="118" t="s">
        <v>6</v>
      </c>
      <c r="F9" s="118">
        <v>21337</v>
      </c>
      <c r="G9" s="118">
        <v>9647</v>
      </c>
      <c r="H9" s="118">
        <v>20351</v>
      </c>
      <c r="I9" s="118">
        <v>7969</v>
      </c>
      <c r="J9" s="118">
        <v>37967</v>
      </c>
      <c r="K9" s="118">
        <v>43192</v>
      </c>
      <c r="L9" s="118">
        <v>24302</v>
      </c>
      <c r="M9" s="118">
        <v>126798</v>
      </c>
      <c r="N9" s="115"/>
    </row>
    <row r="10" spans="1:14" x14ac:dyDescent="0.25">
      <c r="A10" s="182"/>
      <c r="B10" s="119" t="s">
        <v>119</v>
      </c>
      <c r="C10" s="117" t="s">
        <v>6</v>
      </c>
      <c r="D10" s="118" t="s">
        <v>6</v>
      </c>
      <c r="E10" s="118" t="s">
        <v>6</v>
      </c>
      <c r="F10" s="121">
        <v>12608</v>
      </c>
      <c r="G10" s="121">
        <v>8090</v>
      </c>
      <c r="H10" s="121">
        <v>15361</v>
      </c>
      <c r="I10" s="121">
        <v>5736</v>
      </c>
      <c r="J10" s="121">
        <v>29187</v>
      </c>
      <c r="K10" s="121">
        <v>31847</v>
      </c>
      <c r="L10" s="121">
        <v>15370</v>
      </c>
      <c r="M10" s="121">
        <v>89012</v>
      </c>
    </row>
    <row r="11" spans="1:14" x14ac:dyDescent="0.25">
      <c r="A11" s="182"/>
      <c r="B11" s="119" t="s">
        <v>120</v>
      </c>
      <c r="C11" s="117" t="s">
        <v>6</v>
      </c>
      <c r="D11" s="118" t="s">
        <v>6</v>
      </c>
      <c r="E11" s="118" t="s">
        <v>6</v>
      </c>
      <c r="F11" s="121">
        <v>8729</v>
      </c>
      <c r="G11" s="121">
        <v>1557</v>
      </c>
      <c r="H11" s="121">
        <v>4990</v>
      </c>
      <c r="I11" s="121">
        <v>2233</v>
      </c>
      <c r="J11" s="121">
        <v>8780</v>
      </c>
      <c r="K11" s="121">
        <v>11345</v>
      </c>
      <c r="L11" s="121">
        <v>8932</v>
      </c>
      <c r="M11" s="121">
        <v>37786</v>
      </c>
    </row>
    <row r="12" spans="1:14" x14ac:dyDescent="0.25">
      <c r="A12" s="182"/>
      <c r="B12" s="122" t="s">
        <v>171</v>
      </c>
      <c r="C12" s="117" t="s">
        <v>6</v>
      </c>
      <c r="D12" s="123" t="s">
        <v>6</v>
      </c>
      <c r="E12" s="123" t="s">
        <v>6</v>
      </c>
      <c r="F12" s="123">
        <f t="shared" ref="F12:M12" si="0">(F9-F6)/F6</f>
        <v>-0.17247130003102698</v>
      </c>
      <c r="G12" s="123">
        <f t="shared" si="0"/>
        <v>-0.23551786987875425</v>
      </c>
      <c r="H12" s="123">
        <f t="shared" si="0"/>
        <v>-0.16590843887044551</v>
      </c>
      <c r="I12" s="123">
        <f t="shared" si="0"/>
        <v>-0.18525713117268172</v>
      </c>
      <c r="J12" s="123">
        <f t="shared" si="0"/>
        <v>-0.18872198123891537</v>
      </c>
      <c r="K12" s="123">
        <f t="shared" si="0"/>
        <v>-1.7515126700332104E-2</v>
      </c>
      <c r="L12" s="123">
        <f t="shared" si="0"/>
        <v>1.8780917246583383E-2</v>
      </c>
      <c r="M12" s="123">
        <f t="shared" si="0"/>
        <v>-9.6873909358328764E-2</v>
      </c>
    </row>
    <row r="13" spans="1:14" x14ac:dyDescent="0.25">
      <c r="A13" s="182"/>
      <c r="B13" s="119" t="s">
        <v>119</v>
      </c>
      <c r="C13" s="117" t="s">
        <v>6</v>
      </c>
      <c r="D13" s="124" t="s">
        <v>6</v>
      </c>
      <c r="E13" s="124" t="s">
        <v>6</v>
      </c>
      <c r="F13" s="124">
        <f t="shared" ref="F13:M13" si="1">(F10-F7)/F7</f>
        <v>-0.14649336582724073</v>
      </c>
      <c r="G13" s="124">
        <f t="shared" si="1"/>
        <v>-0.23585529422877113</v>
      </c>
      <c r="H13" s="124">
        <f t="shared" si="1"/>
        <v>-9.6624323688543873E-2</v>
      </c>
      <c r="I13" s="124">
        <f t="shared" si="1"/>
        <v>-0.16929761042722666</v>
      </c>
      <c r="J13" s="124">
        <f t="shared" si="1"/>
        <v>-0.15390190166975881</v>
      </c>
      <c r="K13" s="124">
        <f t="shared" si="1"/>
        <v>-4.1705533656305478E-2</v>
      </c>
      <c r="L13" s="124">
        <f t="shared" si="1"/>
        <v>7.122943964315584E-2</v>
      </c>
      <c r="M13" s="124">
        <f t="shared" si="1"/>
        <v>-8.0919782341583285E-2</v>
      </c>
    </row>
    <row r="14" spans="1:14" x14ac:dyDescent="0.25">
      <c r="A14" s="182"/>
      <c r="B14" s="119" t="s">
        <v>120</v>
      </c>
      <c r="C14" s="117" t="s">
        <v>6</v>
      </c>
      <c r="D14" s="124" t="s">
        <v>6</v>
      </c>
      <c r="E14" s="124" t="s">
        <v>6</v>
      </c>
      <c r="F14" s="124">
        <f t="shared" ref="F14:M14" si="2">(F11-F8)/F8</f>
        <v>-0.20731928804940064</v>
      </c>
      <c r="G14" s="124">
        <f t="shared" si="2"/>
        <v>-0.23375984251968504</v>
      </c>
      <c r="H14" s="124">
        <f t="shared" si="2"/>
        <v>-0.32521974306964163</v>
      </c>
      <c r="I14" s="124">
        <f t="shared" si="2"/>
        <v>-0.22357440890125174</v>
      </c>
      <c r="J14" s="124">
        <f t="shared" si="2"/>
        <v>-0.28635292205153212</v>
      </c>
      <c r="K14" s="124">
        <f t="shared" si="2"/>
        <v>5.7414484108491003E-2</v>
      </c>
      <c r="L14" s="124">
        <f t="shared" si="2"/>
        <v>-6.0382916053019146E-2</v>
      </c>
      <c r="M14" s="124">
        <f t="shared" si="2"/>
        <v>-0.13235361653272101</v>
      </c>
    </row>
    <row r="15" spans="1:14" x14ac:dyDescent="0.25">
      <c r="A15" s="42"/>
      <c r="B15" s="80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4" x14ac:dyDescent="0.25">
      <c r="A16" s="182" t="s">
        <v>117</v>
      </c>
      <c r="B16" s="51">
        <v>2020</v>
      </c>
      <c r="C16" s="123">
        <v>7.9000000000000001E-2</v>
      </c>
      <c r="D16" s="123">
        <v>8.1000000000000003E-2</v>
      </c>
      <c r="E16" s="123">
        <v>2.3E-2</v>
      </c>
      <c r="F16" s="123">
        <v>0.184</v>
      </c>
      <c r="G16" s="123">
        <v>0.09</v>
      </c>
      <c r="H16" s="123">
        <v>0.17399999999999999</v>
      </c>
      <c r="I16" s="123">
        <v>7.0000000000000007E-2</v>
      </c>
      <c r="J16" s="123">
        <v>0.33299999999999996</v>
      </c>
      <c r="K16" s="123">
        <v>0.313</v>
      </c>
      <c r="L16" s="123">
        <v>0.17</v>
      </c>
      <c r="M16" s="123">
        <v>1</v>
      </c>
    </row>
    <row r="17" spans="1:13" x14ac:dyDescent="0.25">
      <c r="A17" s="182"/>
      <c r="B17" s="119" t="s">
        <v>119</v>
      </c>
      <c r="C17" s="125">
        <v>7.0999999999999994E-2</v>
      </c>
      <c r="D17" s="125">
        <v>6.3E-2</v>
      </c>
      <c r="E17" s="125">
        <v>1.9E-2</v>
      </c>
      <c r="F17" s="125">
        <v>0.153</v>
      </c>
      <c r="G17" s="125">
        <v>0.109</v>
      </c>
      <c r="H17" s="125">
        <v>0.17600000000000002</v>
      </c>
      <c r="I17" s="125">
        <v>7.0999999999999994E-2</v>
      </c>
      <c r="J17" s="125">
        <v>0.35600000000000004</v>
      </c>
      <c r="K17" s="125">
        <v>0.34299999999999997</v>
      </c>
      <c r="L17" s="125">
        <v>0.14800000000000002</v>
      </c>
      <c r="M17" s="125">
        <v>1</v>
      </c>
    </row>
    <row r="18" spans="1:13" x14ac:dyDescent="0.25">
      <c r="A18" s="182"/>
      <c r="B18" s="119" t="s">
        <v>120</v>
      </c>
      <c r="C18" s="125">
        <v>9.6999999999999989E-2</v>
      </c>
      <c r="D18" s="125">
        <v>0.12300000000000001</v>
      </c>
      <c r="E18" s="125">
        <v>3.3000000000000002E-2</v>
      </c>
      <c r="F18" s="125">
        <v>0.253</v>
      </c>
      <c r="G18" s="125">
        <v>4.7E-2</v>
      </c>
      <c r="H18" s="125">
        <v>0.17</v>
      </c>
      <c r="I18" s="125">
        <v>6.6000000000000003E-2</v>
      </c>
      <c r="J18" s="125">
        <v>0.28300000000000003</v>
      </c>
      <c r="K18" s="125">
        <v>0.24600000000000002</v>
      </c>
      <c r="L18" s="125">
        <v>0.218</v>
      </c>
      <c r="M18" s="125">
        <v>1</v>
      </c>
    </row>
    <row r="19" spans="1:13" x14ac:dyDescent="0.25">
      <c r="A19" s="182"/>
      <c r="B19" s="122">
        <v>2021</v>
      </c>
      <c r="C19" s="117" t="s">
        <v>6</v>
      </c>
      <c r="D19" s="118" t="s">
        <v>6</v>
      </c>
      <c r="E19" s="118" t="s">
        <v>6</v>
      </c>
      <c r="F19" s="123">
        <v>0.16800000000000001</v>
      </c>
      <c r="G19" s="123">
        <v>7.5999999999999998E-2</v>
      </c>
      <c r="H19" s="123">
        <v>0.16</v>
      </c>
      <c r="I19" s="123">
        <v>6.3E-2</v>
      </c>
      <c r="J19" s="123">
        <v>0.29899999999999999</v>
      </c>
      <c r="K19" s="123">
        <v>0.34100000000000003</v>
      </c>
      <c r="L19" s="123">
        <v>0.192</v>
      </c>
      <c r="M19" s="123">
        <v>1</v>
      </c>
    </row>
    <row r="20" spans="1:13" x14ac:dyDescent="0.25">
      <c r="A20" s="182"/>
      <c r="B20" s="119" t="s">
        <v>119</v>
      </c>
      <c r="C20" s="117" t="s">
        <v>6</v>
      </c>
      <c r="D20" s="118" t="s">
        <v>6</v>
      </c>
      <c r="E20" s="118" t="s">
        <v>6</v>
      </c>
      <c r="F20" s="125">
        <v>0.14199999999999999</v>
      </c>
      <c r="G20" s="125">
        <v>9.0999999999999998E-2</v>
      </c>
      <c r="H20" s="125">
        <v>0.17300000000000001</v>
      </c>
      <c r="I20" s="125">
        <v>6.4000000000000001E-2</v>
      </c>
      <c r="J20" s="125">
        <v>0.32799999999999996</v>
      </c>
      <c r="K20" s="125">
        <v>0.35799999999999998</v>
      </c>
      <c r="L20" s="125">
        <v>0.17300000000000001</v>
      </c>
      <c r="M20" s="125">
        <v>1</v>
      </c>
    </row>
    <row r="21" spans="1:13" x14ac:dyDescent="0.25">
      <c r="A21" s="182"/>
      <c r="B21" s="119" t="s">
        <v>120</v>
      </c>
      <c r="C21" s="117" t="s">
        <v>6</v>
      </c>
      <c r="D21" s="118" t="s">
        <v>6</v>
      </c>
      <c r="E21" s="118" t="s">
        <v>6</v>
      </c>
      <c r="F21" s="125">
        <v>0.23100000000000001</v>
      </c>
      <c r="G21" s="125">
        <v>4.0999999999999995E-2</v>
      </c>
      <c r="H21" s="125">
        <v>0.13200000000000001</v>
      </c>
      <c r="I21" s="125">
        <v>5.9000000000000004E-2</v>
      </c>
      <c r="J21" s="125">
        <v>0.23199999999999998</v>
      </c>
      <c r="K21" s="125">
        <v>0.3</v>
      </c>
      <c r="L21" s="125">
        <v>0.23600000000000002</v>
      </c>
      <c r="M21" s="125">
        <v>1</v>
      </c>
    </row>
    <row r="22" spans="1:13" x14ac:dyDescent="0.25">
      <c r="A22" s="182"/>
      <c r="B22" s="122" t="s">
        <v>170</v>
      </c>
      <c r="C22" s="117" t="s">
        <v>6</v>
      </c>
      <c r="D22" s="123" t="s">
        <v>6</v>
      </c>
      <c r="E22" s="123" t="s">
        <v>6</v>
      </c>
      <c r="F22" s="126">
        <f t="shared" ref="F22:M22" si="3">100*(F19-F16)</f>
        <v>-1.5999999999999988</v>
      </c>
      <c r="G22" s="126">
        <f t="shared" si="3"/>
        <v>-1.4</v>
      </c>
      <c r="H22" s="126">
        <f t="shared" si="3"/>
        <v>-1.3999999999999986</v>
      </c>
      <c r="I22" s="126">
        <f t="shared" si="3"/>
        <v>-0.70000000000000062</v>
      </c>
      <c r="J22" s="126">
        <f t="shared" si="3"/>
        <v>-3.3999999999999977</v>
      </c>
      <c r="K22" s="126">
        <f t="shared" si="3"/>
        <v>2.8000000000000025</v>
      </c>
      <c r="L22" s="126">
        <f t="shared" si="3"/>
        <v>2.1999999999999993</v>
      </c>
      <c r="M22" s="126">
        <f t="shared" si="3"/>
        <v>0</v>
      </c>
    </row>
    <row r="23" spans="1:13" x14ac:dyDescent="0.25">
      <c r="A23" s="182"/>
      <c r="B23" s="119" t="s">
        <v>119</v>
      </c>
      <c r="C23" s="117" t="s">
        <v>6</v>
      </c>
      <c r="D23" s="124" t="s">
        <v>6</v>
      </c>
      <c r="E23" s="124" t="s">
        <v>6</v>
      </c>
      <c r="F23" s="127">
        <f t="shared" ref="F23:M23" si="4">100*(F20-F17)</f>
        <v>-1.100000000000001</v>
      </c>
      <c r="G23" s="127">
        <f t="shared" si="4"/>
        <v>-1.8000000000000003</v>
      </c>
      <c r="H23" s="127">
        <f t="shared" si="4"/>
        <v>-0.30000000000000027</v>
      </c>
      <c r="I23" s="127">
        <f t="shared" si="4"/>
        <v>-0.69999999999999929</v>
      </c>
      <c r="J23" s="127">
        <f t="shared" si="4"/>
        <v>-2.8000000000000078</v>
      </c>
      <c r="K23" s="127">
        <f t="shared" si="4"/>
        <v>1.5000000000000013</v>
      </c>
      <c r="L23" s="127">
        <f t="shared" si="4"/>
        <v>2.4999999999999996</v>
      </c>
      <c r="M23" s="127">
        <f t="shared" si="4"/>
        <v>0</v>
      </c>
    </row>
    <row r="24" spans="1:13" x14ac:dyDescent="0.25">
      <c r="A24" s="182"/>
      <c r="B24" s="119" t="s">
        <v>120</v>
      </c>
      <c r="C24" s="117" t="s">
        <v>6</v>
      </c>
      <c r="D24" s="124" t="s">
        <v>6</v>
      </c>
      <c r="E24" s="124" t="s">
        <v>6</v>
      </c>
      <c r="F24" s="127">
        <f t="shared" ref="F24:M24" si="5">100*(F21-F18)</f>
        <v>-2.1999999999999993</v>
      </c>
      <c r="G24" s="127">
        <f t="shared" si="5"/>
        <v>-0.60000000000000053</v>
      </c>
      <c r="H24" s="127">
        <f t="shared" si="5"/>
        <v>-3.8000000000000007</v>
      </c>
      <c r="I24" s="127">
        <f t="shared" si="5"/>
        <v>-0.7</v>
      </c>
      <c r="J24" s="127">
        <f t="shared" si="5"/>
        <v>-5.100000000000005</v>
      </c>
      <c r="K24" s="127">
        <f t="shared" si="5"/>
        <v>5.3999999999999968</v>
      </c>
      <c r="L24" s="127">
        <f t="shared" si="5"/>
        <v>1.8000000000000016</v>
      </c>
      <c r="M24" s="127">
        <f t="shared" si="5"/>
        <v>0</v>
      </c>
    </row>
    <row r="25" spans="1:13" x14ac:dyDescent="0.25">
      <c r="A25" s="33"/>
      <c r="B25" s="119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x14ac:dyDescent="0.25">
      <c r="A26" s="33"/>
      <c r="B26" s="46"/>
      <c r="C26" s="129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34" t="s">
        <v>13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54"/>
      <c r="M27" s="54"/>
    </row>
    <row r="28" spans="1:13" s="113" customFormat="1" x14ac:dyDescent="0.25">
      <c r="A28" s="34" t="s">
        <v>197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3" x14ac:dyDescent="0.25">
      <c r="A29" s="34" t="s">
        <v>215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3"/>
      <c r="M29" s="33"/>
    </row>
    <row r="30" spans="1:13" ht="15" customHeight="1" x14ac:dyDescent="0.25">
      <c r="A30" s="32" t="s">
        <v>175</v>
      </c>
      <c r="B30" s="18"/>
      <c r="C30" s="18"/>
      <c r="D30" s="18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9">
    <mergeCell ref="A16:A24"/>
    <mergeCell ref="A3:B5"/>
    <mergeCell ref="C3:K3"/>
    <mergeCell ref="L3:L5"/>
    <mergeCell ref="M3:M5"/>
    <mergeCell ref="C4:F4"/>
    <mergeCell ref="G4:J4"/>
    <mergeCell ref="K4:K5"/>
    <mergeCell ref="A6:A14"/>
  </mergeCells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24" style="48" customWidth="1"/>
    <col min="2" max="2" width="19.28515625" style="48" customWidth="1"/>
    <col min="3" max="3" width="18.5703125" style="48" customWidth="1"/>
    <col min="4" max="4" width="21.42578125" style="48" customWidth="1"/>
    <col min="5" max="5" width="24.28515625" style="48" customWidth="1"/>
    <col min="6" max="6" width="19.42578125" style="48" customWidth="1"/>
    <col min="7" max="7" width="18.85546875" style="48" customWidth="1"/>
    <col min="8" max="8" width="19.28515625" style="48" customWidth="1"/>
    <col min="9" max="9" width="20.5703125" style="48" customWidth="1"/>
    <col min="10" max="10" width="19.85546875" style="48" customWidth="1"/>
    <col min="11" max="11" width="18.7109375" style="48" customWidth="1"/>
    <col min="12" max="12" width="20.28515625" style="48" customWidth="1"/>
    <col min="13" max="13" width="24.85546875" style="48" customWidth="1"/>
    <col min="14" max="14" width="19.5703125" style="48" customWidth="1"/>
    <col min="15" max="15" width="19.85546875" style="48" customWidth="1"/>
    <col min="16" max="16" width="19.42578125" style="48" customWidth="1"/>
    <col min="17" max="17" width="24.5703125" style="48" customWidth="1"/>
    <col min="18" max="18" width="19.140625" style="48" customWidth="1"/>
    <col min="19" max="19" width="18.42578125" style="48" customWidth="1"/>
    <col min="20" max="20" width="20.140625" style="48" customWidth="1"/>
    <col min="21" max="21" width="27.42578125" style="48" customWidth="1"/>
    <col min="22" max="22" width="19.85546875" style="48" customWidth="1"/>
    <col min="23" max="23" width="18.5703125" style="48" customWidth="1"/>
    <col min="24" max="24" width="19.140625" style="48" customWidth="1"/>
    <col min="25" max="25" width="25.28515625" style="48" customWidth="1"/>
    <col min="26" max="26" width="19.85546875" style="48" customWidth="1"/>
    <col min="27" max="27" width="18.5703125" style="48" customWidth="1"/>
    <col min="28" max="28" width="19.140625" style="48" customWidth="1"/>
    <col min="29" max="29" width="25.28515625" style="48" customWidth="1"/>
    <col min="30" max="16384" width="11.42578125" style="48"/>
  </cols>
  <sheetData>
    <row r="1" spans="1:29" ht="18.75" x14ac:dyDescent="0.25">
      <c r="A1" s="7" t="s">
        <v>200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A2" s="151" t="s">
        <v>217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22.5" customHeight="1" x14ac:dyDescent="0.25">
      <c r="A3" s="53"/>
      <c r="B3" s="184" t="s">
        <v>98</v>
      </c>
      <c r="C3" s="185"/>
      <c r="D3" s="185"/>
      <c r="E3" s="186"/>
      <c r="F3" s="184" t="s">
        <v>115</v>
      </c>
      <c r="G3" s="185"/>
      <c r="H3" s="185"/>
      <c r="I3" s="186"/>
      <c r="J3" s="184" t="s">
        <v>121</v>
      </c>
      <c r="K3" s="185"/>
      <c r="L3" s="185"/>
      <c r="M3" s="186"/>
      <c r="N3" s="184" t="s">
        <v>125</v>
      </c>
      <c r="O3" s="185"/>
      <c r="P3" s="185"/>
      <c r="Q3" s="186"/>
      <c r="R3" s="184" t="s">
        <v>127</v>
      </c>
      <c r="S3" s="185"/>
      <c r="T3" s="185"/>
      <c r="U3" s="186"/>
      <c r="V3" s="184" t="s">
        <v>148</v>
      </c>
      <c r="W3" s="185"/>
      <c r="X3" s="185"/>
      <c r="Y3" s="186"/>
      <c r="Z3" s="184" t="s">
        <v>182</v>
      </c>
      <c r="AA3" s="185"/>
      <c r="AB3" s="185"/>
      <c r="AC3" s="186"/>
    </row>
    <row r="4" spans="1:29" ht="45" x14ac:dyDescent="0.25">
      <c r="A4" s="43"/>
      <c r="B4" s="43" t="s">
        <v>135</v>
      </c>
      <c r="C4" s="43" t="s">
        <v>109</v>
      </c>
      <c r="D4" s="43" t="s">
        <v>107</v>
      </c>
      <c r="E4" s="43" t="s">
        <v>110</v>
      </c>
      <c r="F4" s="43" t="s">
        <v>136</v>
      </c>
      <c r="G4" s="43" t="s">
        <v>109</v>
      </c>
      <c r="H4" s="43" t="s">
        <v>118</v>
      </c>
      <c r="I4" s="43" t="s">
        <v>110</v>
      </c>
      <c r="J4" s="43" t="s">
        <v>137</v>
      </c>
      <c r="K4" s="43" t="s">
        <v>109</v>
      </c>
      <c r="L4" s="43" t="s">
        <v>123</v>
      </c>
      <c r="M4" s="43" t="s">
        <v>110</v>
      </c>
      <c r="N4" s="43" t="s">
        <v>138</v>
      </c>
      <c r="O4" s="43" t="s">
        <v>109</v>
      </c>
      <c r="P4" s="43" t="s">
        <v>126</v>
      </c>
      <c r="Q4" s="43" t="s">
        <v>110</v>
      </c>
      <c r="R4" s="43" t="s">
        <v>139</v>
      </c>
      <c r="S4" s="43" t="s">
        <v>109</v>
      </c>
      <c r="T4" s="43" t="s">
        <v>131</v>
      </c>
      <c r="U4" s="43" t="s">
        <v>132</v>
      </c>
      <c r="V4" s="43" t="s">
        <v>202</v>
      </c>
      <c r="W4" s="43" t="s">
        <v>109</v>
      </c>
      <c r="X4" s="43" t="s">
        <v>150</v>
      </c>
      <c r="Y4" s="43" t="s">
        <v>110</v>
      </c>
      <c r="Z4" s="148" t="s">
        <v>203</v>
      </c>
      <c r="AA4" s="148" t="s">
        <v>109</v>
      </c>
      <c r="AB4" s="148" t="s">
        <v>204</v>
      </c>
      <c r="AC4" s="148" t="s">
        <v>110</v>
      </c>
    </row>
    <row r="5" spans="1:29" x14ac:dyDescent="0.25">
      <c r="A5" s="134" t="s">
        <v>87</v>
      </c>
      <c r="B5" s="135">
        <v>317054</v>
      </c>
      <c r="C5" s="136">
        <v>3.7252958284669263E-2</v>
      </c>
      <c r="D5" s="135">
        <v>22734</v>
      </c>
      <c r="E5" s="136">
        <v>-5.675877520537715E-2</v>
      </c>
      <c r="F5" s="135">
        <v>327078</v>
      </c>
      <c r="G5" s="136">
        <v>3.1616065402108158E-2</v>
      </c>
      <c r="H5" s="135">
        <v>22621</v>
      </c>
      <c r="I5" s="136">
        <v>-4.9705287234978451E-3</v>
      </c>
      <c r="J5" s="135">
        <v>337475</v>
      </c>
      <c r="K5" s="136">
        <v>3.178752468830065E-2</v>
      </c>
      <c r="L5" s="135">
        <v>23136</v>
      </c>
      <c r="M5" s="136">
        <v>2.2766455948012909E-2</v>
      </c>
      <c r="N5" s="135">
        <v>359455</v>
      </c>
      <c r="O5" s="136">
        <v>6.5130750425957479E-2</v>
      </c>
      <c r="P5" s="135">
        <v>23696</v>
      </c>
      <c r="Q5" s="136">
        <v>2.4204702627939143E-2</v>
      </c>
      <c r="R5" s="135">
        <v>356384</v>
      </c>
      <c r="S5" s="136">
        <v>-8.5434894493051985E-3</v>
      </c>
      <c r="T5" s="135">
        <v>23254</v>
      </c>
      <c r="U5" s="136">
        <v>-1.8652937204591491E-2</v>
      </c>
      <c r="V5" s="135">
        <v>384158</v>
      </c>
      <c r="W5" s="136">
        <v>6.8723484163525334E-2</v>
      </c>
      <c r="X5" s="135">
        <v>25784</v>
      </c>
      <c r="Y5" s="136">
        <v>0.10879848628192999</v>
      </c>
      <c r="Z5" s="135">
        <v>371115</v>
      </c>
      <c r="AA5" s="136">
        <v>-3.3952175927613119E-2</v>
      </c>
      <c r="AB5" s="135">
        <v>21337</v>
      </c>
      <c r="AC5" s="136">
        <v>-0.17247130003102698</v>
      </c>
    </row>
    <row r="6" spans="1:29" x14ac:dyDescent="0.25">
      <c r="A6" s="35" t="s">
        <v>8</v>
      </c>
      <c r="B6" s="13">
        <v>166824</v>
      </c>
      <c r="C6" s="137">
        <v>3.8263337399487167E-2</v>
      </c>
      <c r="D6" s="13">
        <v>8869</v>
      </c>
      <c r="E6" s="137">
        <v>-3.461412866006313E-2</v>
      </c>
      <c r="F6" s="13">
        <v>173217</v>
      </c>
      <c r="G6" s="137">
        <v>3.8321824197957127E-2</v>
      </c>
      <c r="H6" s="13">
        <v>9142</v>
      </c>
      <c r="I6" s="137">
        <v>3.0781373322809787E-2</v>
      </c>
      <c r="J6" s="13">
        <v>176923</v>
      </c>
      <c r="K6" s="137">
        <v>2.1395128653654089E-2</v>
      </c>
      <c r="L6" s="13">
        <v>9080</v>
      </c>
      <c r="M6" s="137">
        <v>-6.7818858017939182E-3</v>
      </c>
      <c r="N6" s="13">
        <v>187629</v>
      </c>
      <c r="O6" s="137">
        <v>6.0512200222695746E-2</v>
      </c>
      <c r="P6" s="13">
        <v>9463</v>
      </c>
      <c r="Q6" s="137">
        <v>4.2180616740088106E-2</v>
      </c>
      <c r="R6" s="13">
        <v>184026</v>
      </c>
      <c r="S6" s="137">
        <v>-1.9202788481524711E-2</v>
      </c>
      <c r="T6" s="13">
        <v>9449</v>
      </c>
      <c r="U6" s="137">
        <v>-1.4794462643981823E-3</v>
      </c>
      <c r="V6" s="13">
        <v>199253</v>
      </c>
      <c r="W6" s="137">
        <v>6.1952043660628155E-2</v>
      </c>
      <c r="X6" s="13">
        <v>11139</v>
      </c>
      <c r="Y6" s="137">
        <v>0.17885490528098211</v>
      </c>
      <c r="Z6" s="13" t="s">
        <v>6</v>
      </c>
      <c r="AA6" s="137" t="s">
        <v>6</v>
      </c>
      <c r="AB6" s="13" t="s">
        <v>6</v>
      </c>
      <c r="AC6" s="137" t="s">
        <v>6</v>
      </c>
    </row>
    <row r="7" spans="1:29" x14ac:dyDescent="0.25">
      <c r="A7" s="35" t="s">
        <v>9</v>
      </c>
      <c r="B7" s="13">
        <v>100360</v>
      </c>
      <c r="C7" s="137">
        <v>3.4639175257731962E-2</v>
      </c>
      <c r="D7" s="13">
        <v>9979</v>
      </c>
      <c r="E7" s="137">
        <v>-1.9070087486483828E-2</v>
      </c>
      <c r="F7" s="13">
        <v>102887</v>
      </c>
      <c r="G7" s="137">
        <v>2.5179354324432045E-2</v>
      </c>
      <c r="H7" s="13">
        <v>9503</v>
      </c>
      <c r="I7" s="137">
        <v>-4.770017035775128E-2</v>
      </c>
      <c r="J7" s="13">
        <v>108113</v>
      </c>
      <c r="K7" s="137">
        <v>5.0793589083168916E-2</v>
      </c>
      <c r="L7" s="13">
        <v>9941</v>
      </c>
      <c r="M7" s="137">
        <v>4.6090708197411345E-2</v>
      </c>
      <c r="N7" s="13">
        <v>119178</v>
      </c>
      <c r="O7" s="137">
        <v>0.1023466188154986</v>
      </c>
      <c r="P7" s="13">
        <v>10878</v>
      </c>
      <c r="Q7" s="137">
        <v>9.4256111055225827E-2</v>
      </c>
      <c r="R7" s="13">
        <v>120114</v>
      </c>
      <c r="S7" s="137">
        <v>7.8537985198610487E-3</v>
      </c>
      <c r="T7" s="13">
        <v>10804</v>
      </c>
      <c r="U7" s="137">
        <v>-6.8027210884353739E-3</v>
      </c>
      <c r="V7" s="13">
        <v>130389</v>
      </c>
      <c r="W7" s="137">
        <v>9.4069375220258766E-2</v>
      </c>
      <c r="X7" s="13">
        <v>11422</v>
      </c>
      <c r="Y7" s="137">
        <v>5.7201036653091446E-2</v>
      </c>
      <c r="Z7" s="13" t="s">
        <v>6</v>
      </c>
      <c r="AA7" s="137" t="s">
        <v>6</v>
      </c>
      <c r="AB7" s="13" t="s">
        <v>6</v>
      </c>
      <c r="AC7" s="137" t="s">
        <v>6</v>
      </c>
    </row>
    <row r="8" spans="1:29" x14ac:dyDescent="0.25">
      <c r="A8" s="35" t="s">
        <v>10</v>
      </c>
      <c r="B8" s="13">
        <v>49870</v>
      </c>
      <c r="C8" s="137">
        <v>3.9153174553562126E-2</v>
      </c>
      <c r="D8" s="13">
        <v>3886</v>
      </c>
      <c r="E8" s="137">
        <v>-0.18051455082243778</v>
      </c>
      <c r="F8" s="13">
        <v>50974</v>
      </c>
      <c r="G8" s="137">
        <v>2.2137557649889714E-2</v>
      </c>
      <c r="H8" s="13">
        <v>3976</v>
      </c>
      <c r="I8" s="137">
        <v>2.3160061760164694E-2</v>
      </c>
      <c r="J8" s="13">
        <v>52439</v>
      </c>
      <c r="K8" s="137">
        <v>2.8740142033193392E-2</v>
      </c>
      <c r="L8" s="13">
        <v>4115</v>
      </c>
      <c r="M8" s="137">
        <v>3.4959758551307847E-2</v>
      </c>
      <c r="N8" s="13">
        <v>52648</v>
      </c>
      <c r="O8" s="137">
        <v>3.9855832491084882E-3</v>
      </c>
      <c r="P8" s="13">
        <v>3355</v>
      </c>
      <c r="Q8" s="137">
        <v>-0.18469015795868773</v>
      </c>
      <c r="R8" s="13">
        <v>52244</v>
      </c>
      <c r="S8" s="137">
        <v>-7.6736058349794866E-3</v>
      </c>
      <c r="T8" s="13">
        <v>3001</v>
      </c>
      <c r="U8" s="137">
        <v>-0.10551415797317437</v>
      </c>
      <c r="V8" s="13">
        <v>54516</v>
      </c>
      <c r="W8" s="137">
        <v>3.5480929949855647E-2</v>
      </c>
      <c r="X8" s="13">
        <v>3223</v>
      </c>
      <c r="Y8" s="137">
        <v>7.3975341552815724E-2</v>
      </c>
      <c r="Z8" s="13" t="s">
        <v>6</v>
      </c>
      <c r="AA8" s="137" t="s">
        <v>6</v>
      </c>
      <c r="AB8" s="13" t="s">
        <v>6</v>
      </c>
      <c r="AC8" s="137" t="s">
        <v>6</v>
      </c>
    </row>
    <row r="9" spans="1:29" x14ac:dyDescent="0.25">
      <c r="A9" s="134" t="s">
        <v>88</v>
      </c>
      <c r="B9" s="135">
        <v>125144</v>
      </c>
      <c r="C9" s="136">
        <v>-3.1468152619766272E-2</v>
      </c>
      <c r="D9" s="135">
        <v>46176</v>
      </c>
      <c r="E9" s="136">
        <v>-1.1432241490044959E-2</v>
      </c>
      <c r="F9" s="135">
        <v>126578</v>
      </c>
      <c r="G9" s="136">
        <v>1.1458799463018603E-2</v>
      </c>
      <c r="H9" s="135">
        <v>46253</v>
      </c>
      <c r="I9" s="136">
        <v>1.6675329175329175E-3</v>
      </c>
      <c r="J9" s="135">
        <v>128109</v>
      </c>
      <c r="K9" s="136">
        <v>1.2095308821438165E-2</v>
      </c>
      <c r="L9" s="135">
        <v>46806</v>
      </c>
      <c r="M9" s="136">
        <v>1.195598123364971E-2</v>
      </c>
      <c r="N9" s="135">
        <v>138570</v>
      </c>
      <c r="O9" s="136">
        <v>8.1657026438423527E-2</v>
      </c>
      <c r="P9" s="135">
        <v>48117</v>
      </c>
      <c r="Q9" s="136">
        <v>2.8009229585950521E-2</v>
      </c>
      <c r="R9" s="135">
        <v>138284</v>
      </c>
      <c r="S9" s="136">
        <v>-2.0639388034928196E-3</v>
      </c>
      <c r="T9" s="135">
        <v>47449</v>
      </c>
      <c r="U9" s="136">
        <v>-1.3882827275183408E-2</v>
      </c>
      <c r="V9" s="135">
        <v>149972</v>
      </c>
      <c r="W9" s="136">
        <v>8.2283322508479473E-2</v>
      </c>
      <c r="X9" s="135">
        <v>46799</v>
      </c>
      <c r="Y9" s="136">
        <v>-1.3698918839174692E-2</v>
      </c>
      <c r="Z9" s="135">
        <v>135919</v>
      </c>
      <c r="AA9" s="136">
        <v>-9.3704158109513783E-2</v>
      </c>
      <c r="AB9" s="135">
        <v>37967</v>
      </c>
      <c r="AC9" s="136">
        <v>-0.18872198123891537</v>
      </c>
    </row>
    <row r="10" spans="1:29" x14ac:dyDescent="0.25">
      <c r="A10" s="35" t="s">
        <v>108</v>
      </c>
      <c r="B10" s="13">
        <v>29580</v>
      </c>
      <c r="C10" s="137">
        <v>4.7450424929178468E-2</v>
      </c>
      <c r="D10" s="13">
        <v>11959</v>
      </c>
      <c r="E10" s="137">
        <v>4.5275762608163621E-2</v>
      </c>
      <c r="F10" s="13">
        <v>31344</v>
      </c>
      <c r="G10" s="137">
        <v>5.9634888438133873E-2</v>
      </c>
      <c r="H10" s="13">
        <v>12483</v>
      </c>
      <c r="I10" s="137">
        <v>4.3816372606405217E-2</v>
      </c>
      <c r="J10" s="13">
        <v>32699</v>
      </c>
      <c r="K10" s="137">
        <v>4.3229964267483413E-2</v>
      </c>
      <c r="L10" s="13">
        <v>12453</v>
      </c>
      <c r="M10" s="137">
        <v>-2.4032684450853159E-3</v>
      </c>
      <c r="N10" s="13">
        <v>36062</v>
      </c>
      <c r="O10" s="137">
        <v>0.10284718187100524</v>
      </c>
      <c r="P10" s="13">
        <v>13068</v>
      </c>
      <c r="Q10" s="137">
        <v>4.9385690195133704E-2</v>
      </c>
      <c r="R10" s="13">
        <v>35350</v>
      </c>
      <c r="S10" s="137">
        <v>-1.974377461039321E-2</v>
      </c>
      <c r="T10" s="13">
        <v>12732</v>
      </c>
      <c r="U10" s="137">
        <v>-2.5711662075298437E-2</v>
      </c>
      <c r="V10" s="13">
        <v>33252</v>
      </c>
      <c r="W10" s="137">
        <v>-7.7921357661804663E-2</v>
      </c>
      <c r="X10" s="13">
        <v>12619</v>
      </c>
      <c r="Y10" s="137">
        <v>-8.875274897895068E-3</v>
      </c>
      <c r="Z10" s="13">
        <v>27682</v>
      </c>
      <c r="AA10" s="137">
        <v>-0.167508721279923</v>
      </c>
      <c r="AB10" s="13">
        <v>9647</v>
      </c>
      <c r="AC10" s="137">
        <v>-0.23551786987875425</v>
      </c>
    </row>
    <row r="11" spans="1:29" x14ac:dyDescent="0.25">
      <c r="A11" s="35" t="s">
        <v>89</v>
      </c>
      <c r="B11" s="13">
        <v>60124</v>
      </c>
      <c r="C11" s="137">
        <v>-4.0074081169971583E-2</v>
      </c>
      <c r="D11" s="13">
        <v>25327</v>
      </c>
      <c r="E11" s="137">
        <v>-2.9579677382275182E-2</v>
      </c>
      <c r="F11" s="13">
        <v>59673</v>
      </c>
      <c r="G11" s="137">
        <v>-7.5011642605282416E-3</v>
      </c>
      <c r="H11" s="13">
        <v>24600</v>
      </c>
      <c r="I11" s="137">
        <v>-2.870454455719193E-2</v>
      </c>
      <c r="J11" s="13">
        <v>59060</v>
      </c>
      <c r="K11" s="137">
        <v>-1.0272652623464549E-2</v>
      </c>
      <c r="L11" s="13">
        <v>25263</v>
      </c>
      <c r="M11" s="137">
        <v>2.6951219512195122E-2</v>
      </c>
      <c r="N11" s="13">
        <v>63690</v>
      </c>
      <c r="O11" s="137">
        <v>7.8394852692177441E-2</v>
      </c>
      <c r="P11" s="13">
        <v>25259</v>
      </c>
      <c r="Q11" s="137">
        <v>-1.5833432292285159E-4</v>
      </c>
      <c r="R11" s="13">
        <v>65434</v>
      </c>
      <c r="S11" s="137">
        <v>2.7382634636520648E-2</v>
      </c>
      <c r="T11" s="13">
        <v>24713</v>
      </c>
      <c r="U11" s="137">
        <v>-2.1616057642820381E-2</v>
      </c>
      <c r="V11" s="13">
        <v>73621</v>
      </c>
      <c r="W11" s="137">
        <v>0.15592714711885697</v>
      </c>
      <c r="X11" s="13">
        <v>24399</v>
      </c>
      <c r="Y11" s="137">
        <v>-1.2705863310808077E-2</v>
      </c>
      <c r="Z11" s="13">
        <v>69669</v>
      </c>
      <c r="AA11" s="137">
        <v>-5.3680335773760204E-2</v>
      </c>
      <c r="AB11" s="13">
        <v>20351</v>
      </c>
      <c r="AC11" s="137">
        <v>-0.16590843887044551</v>
      </c>
    </row>
    <row r="12" spans="1:29" x14ac:dyDescent="0.25">
      <c r="A12" s="35" t="s">
        <v>11</v>
      </c>
      <c r="B12" s="13">
        <v>35540</v>
      </c>
      <c r="C12" s="137">
        <v>-7.2934056761268781E-2</v>
      </c>
      <c r="D12" s="13">
        <v>8890</v>
      </c>
      <c r="E12" s="137">
        <v>-3.0534351145038167E-2</v>
      </c>
      <c r="F12" s="13">
        <v>35561</v>
      </c>
      <c r="G12" s="137">
        <v>5.908835115362971E-4</v>
      </c>
      <c r="H12" s="13">
        <v>9170</v>
      </c>
      <c r="I12" s="137">
        <v>3.1496062992125984E-2</v>
      </c>
      <c r="J12" s="13">
        <v>36350</v>
      </c>
      <c r="K12" s="137">
        <v>2.2187227580776694E-2</v>
      </c>
      <c r="L12" s="13">
        <v>9090</v>
      </c>
      <c r="M12" s="137">
        <v>-8.7241003271537627E-3</v>
      </c>
      <c r="N12" s="13">
        <v>38818</v>
      </c>
      <c r="O12" s="137">
        <v>6.7895460797799179E-2</v>
      </c>
      <c r="P12" s="13">
        <v>9790</v>
      </c>
      <c r="Q12" s="137">
        <v>7.7007700770077014E-2</v>
      </c>
      <c r="R12" s="13">
        <v>37500</v>
      </c>
      <c r="S12" s="137">
        <v>-3.3953320624452575E-2</v>
      </c>
      <c r="T12" s="13">
        <v>10004</v>
      </c>
      <c r="U12" s="137">
        <v>2.1859039836567926E-2</v>
      </c>
      <c r="V12" s="13">
        <v>43099</v>
      </c>
      <c r="W12" s="137">
        <v>0.11028388891751249</v>
      </c>
      <c r="X12" s="13">
        <v>9781</v>
      </c>
      <c r="Y12" s="137">
        <v>-2.2291083566573371E-2</v>
      </c>
      <c r="Z12" s="13">
        <v>38568</v>
      </c>
      <c r="AA12" s="137">
        <v>-0.10513004942110026</v>
      </c>
      <c r="AB12" s="13">
        <v>7969</v>
      </c>
      <c r="AC12" s="137">
        <v>-0.18525713117268172</v>
      </c>
    </row>
    <row r="13" spans="1:29" x14ac:dyDescent="0.25">
      <c r="A13" s="134" t="s">
        <v>105</v>
      </c>
      <c r="B13" s="135">
        <v>176646</v>
      </c>
      <c r="C13" s="136">
        <v>-7.4051359469107264E-2</v>
      </c>
      <c r="D13" s="135">
        <v>37499</v>
      </c>
      <c r="E13" s="136">
        <v>-2.1756710927921113E-2</v>
      </c>
      <c r="F13" s="135">
        <v>179841</v>
      </c>
      <c r="G13" s="136">
        <v>1.8087021500628374E-2</v>
      </c>
      <c r="H13" s="135">
        <v>37368</v>
      </c>
      <c r="I13" s="136">
        <v>-3.4934264913731032E-3</v>
      </c>
      <c r="J13" s="135">
        <v>176104</v>
      </c>
      <c r="K13" s="136">
        <v>-2.0779466306348384E-2</v>
      </c>
      <c r="L13" s="135">
        <v>40551</v>
      </c>
      <c r="M13" s="136">
        <v>8.5179833012202957E-2</v>
      </c>
      <c r="N13" s="135">
        <v>179262</v>
      </c>
      <c r="O13" s="136">
        <v>1.7932585290510152E-2</v>
      </c>
      <c r="P13" s="135">
        <v>43358</v>
      </c>
      <c r="Q13" s="136">
        <v>6.9221474192991544E-2</v>
      </c>
      <c r="R13" s="135">
        <v>173675</v>
      </c>
      <c r="S13" s="136">
        <v>-3.1166672245093775E-2</v>
      </c>
      <c r="T13" s="135">
        <v>43577</v>
      </c>
      <c r="U13" s="136">
        <v>5.0509709857465748E-3</v>
      </c>
      <c r="V13" s="135">
        <v>188841</v>
      </c>
      <c r="W13" s="136">
        <v>5.3435753255012215E-2</v>
      </c>
      <c r="X13" s="135">
        <v>43962</v>
      </c>
      <c r="Y13" s="136">
        <v>8.8349358606604408E-3</v>
      </c>
      <c r="Z13" s="135">
        <v>180209</v>
      </c>
      <c r="AA13" s="136">
        <v>-4.5710412463395134E-2</v>
      </c>
      <c r="AB13" s="135">
        <v>43192</v>
      </c>
      <c r="AC13" s="136">
        <v>-1.7515126700332104E-2</v>
      </c>
    </row>
    <row r="14" spans="1:29" x14ac:dyDescent="0.25">
      <c r="A14" s="25"/>
      <c r="B14" s="26"/>
      <c r="C14" s="131"/>
      <c r="D14" s="26"/>
      <c r="E14" s="131"/>
      <c r="F14" s="26"/>
      <c r="G14" s="131"/>
      <c r="H14" s="26"/>
      <c r="I14" s="131"/>
      <c r="J14" s="26"/>
      <c r="K14" s="131"/>
      <c r="L14" s="26"/>
      <c r="M14" s="131"/>
      <c r="N14" s="26"/>
      <c r="O14" s="131"/>
      <c r="P14" s="26"/>
      <c r="Q14" s="131"/>
      <c r="R14" s="26"/>
      <c r="S14" s="131"/>
      <c r="T14" s="26"/>
      <c r="U14" s="131"/>
      <c r="V14" s="26"/>
      <c r="W14" s="131"/>
      <c r="X14" s="26"/>
      <c r="Y14" s="131"/>
      <c r="Z14" s="26"/>
      <c r="AA14" s="131"/>
      <c r="AB14" s="26"/>
      <c r="AC14" s="131"/>
    </row>
    <row r="15" spans="1:29" x14ac:dyDescent="0.25">
      <c r="A15" s="28" t="s">
        <v>16</v>
      </c>
      <c r="B15" s="29">
        <v>618844</v>
      </c>
      <c r="C15" s="132">
        <v>-1.0878286581954767E-2</v>
      </c>
      <c r="D15" s="29">
        <v>106409</v>
      </c>
      <c r="E15" s="132">
        <v>-2.5067570662879655E-2</v>
      </c>
      <c r="F15" s="29">
        <v>633487</v>
      </c>
      <c r="G15" s="132">
        <v>2.3661859854826096E-2</v>
      </c>
      <c r="H15" s="29">
        <v>106242</v>
      </c>
      <c r="I15" s="132">
        <v>-1.5694161208168482E-3</v>
      </c>
      <c r="J15" s="29">
        <v>641688</v>
      </c>
      <c r="K15" s="132">
        <v>1.2945806306996039E-2</v>
      </c>
      <c r="L15" s="29">
        <v>110493</v>
      </c>
      <c r="M15" s="132">
        <v>4.0012424464900886E-2</v>
      </c>
      <c r="N15" s="29">
        <v>677287</v>
      </c>
      <c r="O15" s="132">
        <v>5.5477116604954434E-2</v>
      </c>
      <c r="P15" s="29">
        <v>115171</v>
      </c>
      <c r="Q15" s="132">
        <v>4.2337523644031747E-2</v>
      </c>
      <c r="R15" s="29">
        <v>668343</v>
      </c>
      <c r="S15" s="132">
        <v>-1.320562774717365E-2</v>
      </c>
      <c r="T15" s="68">
        <v>114280</v>
      </c>
      <c r="U15" s="133">
        <v>-7.7363225117434075E-3</v>
      </c>
      <c r="V15" s="29">
        <v>722971</v>
      </c>
      <c r="W15" s="132">
        <v>6.745146444564859E-2</v>
      </c>
      <c r="X15" s="68">
        <v>116545</v>
      </c>
      <c r="Y15" s="133">
        <v>1.9819740987049351E-2</v>
      </c>
      <c r="Z15" s="29">
        <v>687243</v>
      </c>
      <c r="AA15" s="132">
        <v>-4.9418303085462627E-2</v>
      </c>
      <c r="AB15" s="68">
        <v>102496</v>
      </c>
      <c r="AC15" s="133">
        <v>-0.1205457119567549</v>
      </c>
    </row>
    <row r="16" spans="1:29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x14ac:dyDescent="0.25">
      <c r="A17" s="55" t="s">
        <v>146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x14ac:dyDescent="0.25">
      <c r="A18" s="55" t="s">
        <v>154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x14ac:dyDescent="0.25">
      <c r="A19" s="138" t="s">
        <v>215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x14ac:dyDescent="0.25">
      <c r="A20" s="32" t="s">
        <v>175</v>
      </c>
      <c r="B20" s="33"/>
      <c r="C20" s="33"/>
      <c r="D20" s="33"/>
      <c r="E20" s="57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x14ac:dyDescent="0.25">
      <c r="L21" s="130"/>
    </row>
  </sheetData>
  <mergeCells count="7">
    <mergeCell ref="Z3:AC3"/>
    <mergeCell ref="V3:Y3"/>
    <mergeCell ref="B3:E3"/>
    <mergeCell ref="F3:I3"/>
    <mergeCell ref="J3:M3"/>
    <mergeCell ref="N3:Q3"/>
    <mergeCell ref="R3:U3"/>
  </mergeCells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/>
  </sheetViews>
  <sheetFormatPr baseColWidth="10" defaultRowHeight="15" x14ac:dyDescent="0.25"/>
  <cols>
    <col min="1" max="1" width="45.42578125" style="48" customWidth="1"/>
    <col min="2" max="16384" width="11.42578125" style="48"/>
  </cols>
  <sheetData>
    <row r="1" spans="1:10" ht="18.75" x14ac:dyDescent="0.25">
      <c r="A1" s="7" t="s">
        <v>201</v>
      </c>
      <c r="B1" s="7"/>
      <c r="C1" s="7"/>
      <c r="D1" s="7"/>
      <c r="E1" s="7"/>
      <c r="F1" s="7"/>
      <c r="G1" s="53"/>
      <c r="H1" s="53"/>
      <c r="I1" s="53"/>
      <c r="J1" s="53"/>
    </row>
    <row r="2" spans="1:10" x14ac:dyDescent="0.25">
      <c r="A2" s="151" t="s">
        <v>217</v>
      </c>
      <c r="B2" s="53"/>
      <c r="C2" s="53"/>
      <c r="D2" s="53"/>
      <c r="E2" s="53"/>
      <c r="F2" s="53"/>
      <c r="G2" s="53"/>
    </row>
    <row r="3" spans="1:10" ht="24.75" customHeight="1" x14ac:dyDescent="0.25">
      <c r="A3" s="49"/>
      <c r="B3" s="139" t="s">
        <v>91</v>
      </c>
      <c r="C3" s="139" t="s">
        <v>98</v>
      </c>
      <c r="D3" s="139" t="s">
        <v>115</v>
      </c>
      <c r="E3" s="139" t="s">
        <v>121</v>
      </c>
      <c r="F3" s="139" t="s">
        <v>125</v>
      </c>
      <c r="G3" s="139" t="s">
        <v>127</v>
      </c>
      <c r="H3" s="139" t="s">
        <v>148</v>
      </c>
    </row>
    <row r="4" spans="1:10" x14ac:dyDescent="0.25">
      <c r="A4" s="51" t="s">
        <v>18</v>
      </c>
      <c r="B4" s="68" t="s">
        <v>6</v>
      </c>
      <c r="C4" s="68" t="s">
        <v>6</v>
      </c>
      <c r="D4" s="68" t="s">
        <v>6</v>
      </c>
      <c r="E4" s="68" t="s">
        <v>6</v>
      </c>
      <c r="F4" s="68">
        <v>41</v>
      </c>
      <c r="G4" s="68" t="s">
        <v>6</v>
      </c>
      <c r="H4" s="68" t="s">
        <v>6</v>
      </c>
    </row>
    <row r="5" spans="1:10" x14ac:dyDescent="0.25">
      <c r="A5" s="19" t="s">
        <v>19</v>
      </c>
      <c r="B5" s="70" t="s">
        <v>6</v>
      </c>
      <c r="C5" s="70" t="s">
        <v>6</v>
      </c>
      <c r="D5" s="70" t="s">
        <v>6</v>
      </c>
      <c r="E5" s="70" t="s">
        <v>6</v>
      </c>
      <c r="F5" s="70">
        <v>41</v>
      </c>
      <c r="G5" s="70" t="s">
        <v>6</v>
      </c>
      <c r="H5" s="70" t="s">
        <v>6</v>
      </c>
    </row>
    <row r="6" spans="1:10" x14ac:dyDescent="0.25">
      <c r="A6" s="51" t="s">
        <v>20</v>
      </c>
      <c r="B6" s="29">
        <v>27836</v>
      </c>
      <c r="C6" s="29">
        <f>SUM(C7:C12)</f>
        <v>28462</v>
      </c>
      <c r="D6" s="29">
        <f>SUM(D7:D12)</f>
        <v>29491</v>
      </c>
      <c r="E6" s="29">
        <v>32047</v>
      </c>
      <c r="F6" s="29">
        <v>35182</v>
      </c>
      <c r="G6" s="29">
        <v>37620</v>
      </c>
      <c r="H6" s="29">
        <v>41427</v>
      </c>
    </row>
    <row r="7" spans="1:10" x14ac:dyDescent="0.25">
      <c r="A7" s="19" t="s">
        <v>21</v>
      </c>
      <c r="B7" s="69">
        <v>6769</v>
      </c>
      <c r="C7" s="69">
        <v>7023</v>
      </c>
      <c r="D7" s="69">
        <v>7327</v>
      </c>
      <c r="E7" s="69">
        <v>7648</v>
      </c>
      <c r="F7" s="69">
        <v>8442</v>
      </c>
      <c r="G7" s="69">
        <v>8741</v>
      </c>
      <c r="H7" s="69">
        <v>9918</v>
      </c>
    </row>
    <row r="8" spans="1:10" x14ac:dyDescent="0.25">
      <c r="A8" s="19" t="s">
        <v>22</v>
      </c>
      <c r="B8" s="69">
        <v>3063</v>
      </c>
      <c r="C8" s="69">
        <v>3060</v>
      </c>
      <c r="D8" s="69">
        <v>3182</v>
      </c>
      <c r="E8" s="69">
        <v>3638</v>
      </c>
      <c r="F8" s="69">
        <v>4139</v>
      </c>
      <c r="G8" s="69">
        <v>4485</v>
      </c>
      <c r="H8" s="69">
        <v>5119</v>
      </c>
    </row>
    <row r="9" spans="1:10" x14ac:dyDescent="0.25">
      <c r="A9" s="19" t="s">
        <v>23</v>
      </c>
      <c r="B9" s="69">
        <v>113</v>
      </c>
      <c r="C9" s="69">
        <v>133</v>
      </c>
      <c r="D9" s="69">
        <v>142</v>
      </c>
      <c r="E9" s="69">
        <v>171</v>
      </c>
      <c r="F9" s="69">
        <v>198</v>
      </c>
      <c r="G9" s="69">
        <v>214</v>
      </c>
      <c r="H9" s="69">
        <v>238</v>
      </c>
    </row>
    <row r="10" spans="1:10" x14ac:dyDescent="0.25">
      <c r="A10" s="19" t="s">
        <v>24</v>
      </c>
      <c r="B10" s="69">
        <v>10365</v>
      </c>
      <c r="C10" s="69">
        <v>13035</v>
      </c>
      <c r="D10" s="69">
        <v>12860</v>
      </c>
      <c r="E10" s="69">
        <v>13444</v>
      </c>
      <c r="F10" s="69">
        <v>14621</v>
      </c>
      <c r="G10" s="69">
        <v>15750</v>
      </c>
      <c r="H10" s="69">
        <v>17483</v>
      </c>
    </row>
    <row r="11" spans="1:10" x14ac:dyDescent="0.25">
      <c r="A11" s="19" t="s">
        <v>25</v>
      </c>
      <c r="B11" s="69">
        <v>4552</v>
      </c>
      <c r="C11" s="69">
        <v>2327</v>
      </c>
      <c r="D11" s="69">
        <v>2405</v>
      </c>
      <c r="E11" s="69">
        <v>2668</v>
      </c>
      <c r="F11" s="69">
        <v>3000</v>
      </c>
      <c r="G11" s="69">
        <v>3218</v>
      </c>
      <c r="H11" s="69">
        <v>3099</v>
      </c>
    </row>
    <row r="12" spans="1:10" x14ac:dyDescent="0.25">
      <c r="A12" s="19" t="s">
        <v>26</v>
      </c>
      <c r="B12" s="69">
        <v>2974</v>
      </c>
      <c r="C12" s="69">
        <v>2884</v>
      </c>
      <c r="D12" s="69">
        <v>3575</v>
      </c>
      <c r="E12" s="69">
        <v>4478</v>
      </c>
      <c r="F12" s="69">
        <v>4782</v>
      </c>
      <c r="G12" s="69">
        <v>5212</v>
      </c>
      <c r="H12" s="69">
        <v>5570</v>
      </c>
    </row>
    <row r="13" spans="1:10" x14ac:dyDescent="0.25">
      <c r="A13" s="51" t="s">
        <v>27</v>
      </c>
      <c r="B13" s="29">
        <v>30859</v>
      </c>
      <c r="C13" s="29">
        <f>SUM(C14:C18)</f>
        <v>31694</v>
      </c>
      <c r="D13" s="29">
        <f>SUM(D14:D18)</f>
        <v>33390</v>
      </c>
      <c r="E13" s="29">
        <v>35409</v>
      </c>
      <c r="F13" s="29">
        <v>37477</v>
      </c>
      <c r="G13" s="29">
        <v>41646</v>
      </c>
      <c r="H13" s="29">
        <v>68096</v>
      </c>
    </row>
    <row r="14" spans="1:10" x14ac:dyDescent="0.25">
      <c r="A14" s="19" t="s">
        <v>30</v>
      </c>
      <c r="B14" s="69">
        <v>5287</v>
      </c>
      <c r="C14" s="69">
        <v>5764</v>
      </c>
      <c r="D14" s="69">
        <v>6378</v>
      </c>
      <c r="E14" s="69">
        <v>6842</v>
      </c>
      <c r="F14" s="69">
        <v>6996</v>
      </c>
      <c r="G14" s="69">
        <v>6622</v>
      </c>
      <c r="H14" s="69">
        <v>8149</v>
      </c>
    </row>
    <row r="15" spans="1:10" x14ac:dyDescent="0.25">
      <c r="A15" s="19" t="s">
        <v>29</v>
      </c>
      <c r="B15" s="69">
        <v>20213</v>
      </c>
      <c r="C15" s="69">
        <v>20413</v>
      </c>
      <c r="D15" s="69">
        <v>21080</v>
      </c>
      <c r="E15" s="69">
        <v>22191</v>
      </c>
      <c r="F15" s="69">
        <v>23433</v>
      </c>
      <c r="G15" s="69">
        <v>27199</v>
      </c>
      <c r="H15" s="69">
        <v>49756</v>
      </c>
    </row>
    <row r="16" spans="1:10" x14ac:dyDescent="0.25">
      <c r="A16" s="19" t="s">
        <v>28</v>
      </c>
      <c r="B16" s="69">
        <v>748</v>
      </c>
      <c r="C16" s="69">
        <v>749</v>
      </c>
      <c r="D16" s="69">
        <v>803</v>
      </c>
      <c r="E16" s="69">
        <v>847</v>
      </c>
      <c r="F16" s="69">
        <v>943</v>
      </c>
      <c r="G16" s="69">
        <v>866</v>
      </c>
      <c r="H16" s="69">
        <v>1228</v>
      </c>
    </row>
    <row r="17" spans="1:8" x14ac:dyDescent="0.25">
      <c r="A17" s="19" t="s">
        <v>31</v>
      </c>
      <c r="B17" s="69">
        <v>4584</v>
      </c>
      <c r="C17" s="69">
        <v>4725</v>
      </c>
      <c r="D17" s="69">
        <v>5069</v>
      </c>
      <c r="E17" s="69">
        <v>5476</v>
      </c>
      <c r="F17" s="69">
        <v>6049</v>
      </c>
      <c r="G17" s="69">
        <v>6909</v>
      </c>
      <c r="H17" s="69">
        <v>8899</v>
      </c>
    </row>
    <row r="18" spans="1:8" x14ac:dyDescent="0.25">
      <c r="A18" s="19" t="s">
        <v>32</v>
      </c>
      <c r="B18" s="69">
        <v>27</v>
      </c>
      <c r="C18" s="69">
        <v>43</v>
      </c>
      <c r="D18" s="69">
        <v>60</v>
      </c>
      <c r="E18" s="69">
        <v>53</v>
      </c>
      <c r="F18" s="69">
        <v>56</v>
      </c>
      <c r="G18" s="69">
        <v>50</v>
      </c>
      <c r="H18" s="69">
        <v>64</v>
      </c>
    </row>
    <row r="19" spans="1:8" x14ac:dyDescent="0.25">
      <c r="A19" s="38"/>
      <c r="B19" s="66"/>
      <c r="C19" s="66"/>
      <c r="D19" s="66"/>
      <c r="E19" s="66"/>
      <c r="F19" s="66"/>
      <c r="G19" s="66"/>
      <c r="H19" s="66"/>
    </row>
    <row r="20" spans="1:8" x14ac:dyDescent="0.25">
      <c r="A20" s="28" t="s">
        <v>16</v>
      </c>
      <c r="B20" s="29">
        <v>58695</v>
      </c>
      <c r="C20" s="29">
        <f>SUM(C6,C13)</f>
        <v>60156</v>
      </c>
      <c r="D20" s="29">
        <f>SUM(D6,D13)</f>
        <v>62881</v>
      </c>
      <c r="E20" s="29">
        <v>67456</v>
      </c>
      <c r="F20" s="29">
        <v>72659</v>
      </c>
      <c r="G20" s="29">
        <v>79266</v>
      </c>
      <c r="H20" s="29">
        <v>109523</v>
      </c>
    </row>
    <row r="21" spans="1:8" customFormat="1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38" t="s">
        <v>142</v>
      </c>
      <c r="B22" s="53"/>
      <c r="C22" s="53"/>
      <c r="D22" s="53"/>
      <c r="E22" s="53"/>
      <c r="F22" s="53"/>
      <c r="G22" s="53"/>
    </row>
    <row r="23" spans="1:8" x14ac:dyDescent="0.25">
      <c r="A23" s="55" t="s">
        <v>177</v>
      </c>
      <c r="B23" s="57"/>
      <c r="C23" s="53"/>
      <c r="D23" s="53"/>
      <c r="E23" s="53"/>
      <c r="F23" s="53"/>
      <c r="G23" s="53"/>
    </row>
  </sheetData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baseColWidth="10" defaultRowHeight="15" x14ac:dyDescent="0.25"/>
  <cols>
    <col min="1" max="16384" width="11.42578125" style="2"/>
  </cols>
  <sheetData>
    <row r="1" spans="1:19" ht="18.75" x14ac:dyDescent="0.25">
      <c r="A1" s="7" t="s">
        <v>181</v>
      </c>
    </row>
    <row r="2" spans="1:19" x14ac:dyDescent="0.25">
      <c r="A2" s="151" t="s">
        <v>217</v>
      </c>
    </row>
    <row r="3" spans="1:19" x14ac:dyDescent="0.25">
      <c r="A3" s="4" t="s">
        <v>112</v>
      </c>
    </row>
    <row r="4" spans="1:19" ht="27.75" customHeight="1" x14ac:dyDescent="0.25">
      <c r="A4" s="152" t="s">
        <v>213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5"/>
      <c r="Q4" s="5"/>
      <c r="R4" s="5"/>
      <c r="S4" s="5"/>
    </row>
    <row r="6" spans="1:19" ht="29.25" customHeight="1" x14ac:dyDescent="0.25">
      <c r="A6" s="152" t="s">
        <v>214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5"/>
      <c r="Q6" s="5"/>
      <c r="R6" s="5"/>
      <c r="S6" s="5"/>
    </row>
    <row r="7" spans="1:19" x14ac:dyDescent="0.25">
      <c r="B7" s="6" t="s">
        <v>174</v>
      </c>
    </row>
    <row r="8" spans="1:19" x14ac:dyDescent="0.25">
      <c r="B8" s="6" t="s">
        <v>173</v>
      </c>
    </row>
    <row r="9" spans="1:19" x14ac:dyDescent="0.25">
      <c r="B9" s="6" t="s">
        <v>172</v>
      </c>
    </row>
    <row r="10" spans="1:19" x14ac:dyDescent="0.25">
      <c r="B10" s="6" t="s">
        <v>140</v>
      </c>
    </row>
    <row r="11" spans="1:19" x14ac:dyDescent="0.25">
      <c r="B11" s="6"/>
    </row>
    <row r="12" spans="1:19" x14ac:dyDescent="0.25">
      <c r="B12" s="6"/>
    </row>
    <row r="13" spans="1:19" x14ac:dyDescent="0.25">
      <c r="B13" s="6"/>
    </row>
    <row r="14" spans="1:19" x14ac:dyDescent="0.25">
      <c r="B14" s="6"/>
    </row>
  </sheetData>
  <mergeCells count="2">
    <mergeCell ref="A4:O4"/>
    <mergeCell ref="A6:O6"/>
  </mergeCells>
  <hyperlinks>
    <hyperlink ref="A2" location="Sommaire!A1" display="Retour au sommaire"/>
  </hyperlink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baseColWidth="10" defaultRowHeight="15" x14ac:dyDescent="0.25"/>
  <cols>
    <col min="1" max="1" width="17.140625" style="8" customWidth="1"/>
    <col min="2" max="3" width="9.28515625" style="8" customWidth="1"/>
    <col min="4" max="5" width="10" style="8" customWidth="1"/>
    <col min="6" max="6" width="8.7109375" style="8" customWidth="1"/>
    <col min="7" max="16384" width="11.42578125" style="8"/>
  </cols>
  <sheetData>
    <row r="1" spans="1:6" ht="18.75" x14ac:dyDescent="0.25">
      <c r="A1" s="7" t="s">
        <v>179</v>
      </c>
      <c r="B1" s="33"/>
      <c r="C1" s="33"/>
      <c r="D1" s="33"/>
      <c r="E1" s="33"/>
      <c r="F1" s="33"/>
    </row>
    <row r="2" spans="1:6" x14ac:dyDescent="0.25">
      <c r="A2" s="151" t="s">
        <v>217</v>
      </c>
      <c r="B2" s="33"/>
      <c r="C2" s="33"/>
      <c r="D2" s="33"/>
      <c r="E2" s="33"/>
      <c r="F2" s="33"/>
    </row>
    <row r="3" spans="1:6" ht="30" x14ac:dyDescent="0.25">
      <c r="A3" s="9"/>
      <c r="B3" s="10" t="s">
        <v>85</v>
      </c>
      <c r="C3" s="10" t="s">
        <v>84</v>
      </c>
      <c r="D3" s="10" t="s">
        <v>16</v>
      </c>
      <c r="E3" s="43" t="s">
        <v>144</v>
      </c>
      <c r="F3" s="76" t="s">
        <v>145</v>
      </c>
    </row>
    <row r="4" spans="1:6" x14ac:dyDescent="0.25">
      <c r="A4" s="153" t="s">
        <v>143</v>
      </c>
      <c r="B4" s="154"/>
      <c r="C4" s="154"/>
      <c r="D4" s="154"/>
      <c r="E4" s="154"/>
      <c r="F4" s="154"/>
    </row>
    <row r="5" spans="1:6" ht="17.25" x14ac:dyDescent="0.25">
      <c r="A5" s="12" t="s">
        <v>165</v>
      </c>
      <c r="B5" s="13">
        <v>62598</v>
      </c>
      <c r="C5" s="13">
        <v>70450</v>
      </c>
      <c r="D5" s="13">
        <v>133048</v>
      </c>
      <c r="E5" s="14">
        <v>-8.6999999999999993</v>
      </c>
      <c r="F5" s="14">
        <v>47</v>
      </c>
    </row>
    <row r="6" spans="1:6" x14ac:dyDescent="0.25">
      <c r="A6" s="15" t="s">
        <v>90</v>
      </c>
      <c r="B6" s="16">
        <v>237</v>
      </c>
      <c r="C6" s="16">
        <v>236</v>
      </c>
      <c r="D6" s="16">
        <v>473</v>
      </c>
      <c r="E6" s="17">
        <v>26.1</v>
      </c>
      <c r="F6" s="17">
        <v>50.1</v>
      </c>
    </row>
    <row r="7" spans="1:6" ht="17.25" x14ac:dyDescent="0.25">
      <c r="A7" s="18" t="s">
        <v>166</v>
      </c>
      <c r="B7" s="13">
        <v>54108</v>
      </c>
      <c r="C7" s="13">
        <v>57138</v>
      </c>
      <c r="D7" s="13">
        <v>111246</v>
      </c>
      <c r="E7" s="14">
        <v>-3.1</v>
      </c>
      <c r="F7" s="14">
        <v>48.6</v>
      </c>
    </row>
    <row r="8" spans="1:6" ht="30" x14ac:dyDescent="0.25">
      <c r="A8" s="15" t="s">
        <v>86</v>
      </c>
      <c r="B8" s="16">
        <v>1239</v>
      </c>
      <c r="C8" s="16">
        <v>1634</v>
      </c>
      <c r="D8" s="16">
        <v>2873</v>
      </c>
      <c r="E8" s="17">
        <v>-18</v>
      </c>
      <c r="F8" s="17">
        <v>43.1</v>
      </c>
    </row>
    <row r="9" spans="1:6" ht="17.25" x14ac:dyDescent="0.25">
      <c r="A9" s="19" t="s">
        <v>180</v>
      </c>
      <c r="B9" s="20">
        <v>4366</v>
      </c>
      <c r="C9" s="20">
        <v>1137</v>
      </c>
      <c r="D9" s="20">
        <v>5503</v>
      </c>
      <c r="E9" s="21">
        <v>37</v>
      </c>
      <c r="F9" s="21">
        <v>79.3</v>
      </c>
    </row>
    <row r="10" spans="1:6" x14ac:dyDescent="0.25">
      <c r="A10" s="22" t="s">
        <v>16</v>
      </c>
      <c r="B10" s="23">
        <v>121072</v>
      </c>
      <c r="C10" s="23">
        <v>128725</v>
      </c>
      <c r="D10" s="23">
        <v>249797</v>
      </c>
      <c r="E10" s="24">
        <v>-5.6</v>
      </c>
      <c r="F10" s="24">
        <v>48.5</v>
      </c>
    </row>
    <row r="11" spans="1:6" x14ac:dyDescent="0.25">
      <c r="A11" s="155" t="s">
        <v>95</v>
      </c>
      <c r="B11" s="156"/>
      <c r="C11" s="156"/>
      <c r="D11" s="156"/>
      <c r="E11" s="156"/>
      <c r="F11" s="156"/>
    </row>
    <row r="12" spans="1:6" ht="30" x14ac:dyDescent="0.25">
      <c r="A12" s="12" t="s">
        <v>129</v>
      </c>
      <c r="B12" s="13">
        <v>680</v>
      </c>
      <c r="C12" s="13">
        <v>584</v>
      </c>
      <c r="D12" s="13">
        <v>1264</v>
      </c>
      <c r="E12" s="14">
        <v>-16.100000000000001</v>
      </c>
      <c r="F12" s="14">
        <v>53.8</v>
      </c>
    </row>
    <row r="13" spans="1:6" x14ac:dyDescent="0.25">
      <c r="A13" s="18" t="s">
        <v>130</v>
      </c>
      <c r="B13" s="13">
        <v>474</v>
      </c>
      <c r="C13" s="13">
        <v>506</v>
      </c>
      <c r="D13" s="13">
        <v>980</v>
      </c>
      <c r="E13" s="14">
        <v>-25.6</v>
      </c>
      <c r="F13" s="14">
        <v>48.4</v>
      </c>
    </row>
    <row r="14" spans="1:6" x14ac:dyDescent="0.25">
      <c r="A14" s="25"/>
      <c r="B14" s="26"/>
      <c r="C14" s="26"/>
      <c r="D14" s="26"/>
      <c r="E14" s="27"/>
      <c r="F14" s="27"/>
    </row>
    <row r="15" spans="1:6" x14ac:dyDescent="0.25">
      <c r="A15" s="28" t="s">
        <v>16</v>
      </c>
      <c r="B15" s="29">
        <v>122226</v>
      </c>
      <c r="C15" s="29">
        <v>129815</v>
      </c>
      <c r="D15" s="29">
        <v>252041</v>
      </c>
      <c r="E15" s="30">
        <v>-5.7</v>
      </c>
      <c r="F15" s="30">
        <v>48.5</v>
      </c>
    </row>
    <row r="16" spans="1:6" x14ac:dyDescent="0.25">
      <c r="A16" s="28"/>
      <c r="B16" s="31"/>
      <c r="C16" s="31"/>
      <c r="D16" s="31"/>
      <c r="E16" s="30"/>
      <c r="F16" s="30"/>
    </row>
    <row r="17" spans="1:6" x14ac:dyDescent="0.25">
      <c r="A17" s="34" t="s">
        <v>215</v>
      </c>
      <c r="B17" s="34"/>
      <c r="C17" s="34"/>
      <c r="D17" s="34"/>
      <c r="E17" s="34"/>
      <c r="F17" s="35"/>
    </row>
    <row r="18" spans="1:6" x14ac:dyDescent="0.25">
      <c r="A18" s="32" t="s">
        <v>175</v>
      </c>
      <c r="B18" s="32"/>
      <c r="C18" s="32"/>
      <c r="D18" s="32"/>
      <c r="E18" s="32"/>
      <c r="F18" s="12"/>
    </row>
  </sheetData>
  <mergeCells count="2">
    <mergeCell ref="A4:F4"/>
    <mergeCell ref="A11:F11"/>
  </mergeCells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/>
  </sheetViews>
  <sheetFormatPr baseColWidth="10" defaultRowHeight="15" x14ac:dyDescent="0.25"/>
  <cols>
    <col min="1" max="1" width="29.42578125" style="8" customWidth="1"/>
    <col min="2" max="2" width="10.85546875" style="8" customWidth="1"/>
    <col min="3" max="16384" width="11.42578125" style="8"/>
  </cols>
  <sheetData>
    <row r="1" spans="1:3" ht="18.75" x14ac:dyDescent="0.25">
      <c r="A1" s="7" t="s">
        <v>183</v>
      </c>
      <c r="B1" s="3"/>
      <c r="C1" s="3"/>
    </row>
    <row r="2" spans="1:3" x14ac:dyDescent="0.25">
      <c r="A2" s="151" t="s">
        <v>217</v>
      </c>
      <c r="B2" s="33"/>
      <c r="C2" s="33"/>
    </row>
    <row r="3" spans="1:3" x14ac:dyDescent="0.25">
      <c r="A3" s="42"/>
      <c r="B3" s="76" t="s">
        <v>148</v>
      </c>
      <c r="C3" s="76" t="s">
        <v>182</v>
      </c>
    </row>
    <row r="4" spans="1:3" x14ac:dyDescent="0.25">
      <c r="A4" s="18" t="s">
        <v>0</v>
      </c>
      <c r="B4" s="20">
        <v>184596</v>
      </c>
      <c r="C4" s="20">
        <v>176953</v>
      </c>
    </row>
    <row r="5" spans="1:3" x14ac:dyDescent="0.25">
      <c r="A5" s="15" t="s">
        <v>152</v>
      </c>
      <c r="B5" s="146">
        <v>2</v>
      </c>
      <c r="C5" s="146">
        <v>-4.0999999999999996</v>
      </c>
    </row>
    <row r="6" spans="1:3" x14ac:dyDescent="0.25">
      <c r="A6" s="47" t="s">
        <v>1</v>
      </c>
      <c r="B6" s="147">
        <v>69</v>
      </c>
      <c r="C6" s="147">
        <v>70.2</v>
      </c>
    </row>
    <row r="7" spans="1:3" x14ac:dyDescent="0.25">
      <c r="A7" s="18" t="s">
        <v>2</v>
      </c>
      <c r="B7" s="20">
        <v>82754</v>
      </c>
      <c r="C7" s="20">
        <v>75088</v>
      </c>
    </row>
    <row r="8" spans="1:3" x14ac:dyDescent="0.25">
      <c r="A8" s="15" t="s">
        <v>152</v>
      </c>
      <c r="B8" s="144">
        <v>-0.9</v>
      </c>
      <c r="C8" s="144">
        <v>-9.3000000000000007</v>
      </c>
    </row>
    <row r="9" spans="1:3" x14ac:dyDescent="0.25">
      <c r="A9" s="15" t="s">
        <v>1</v>
      </c>
      <c r="B9" s="144">
        <v>31</v>
      </c>
      <c r="C9" s="144">
        <v>29.8</v>
      </c>
    </row>
    <row r="10" spans="1:3" x14ac:dyDescent="0.25">
      <c r="A10" s="38"/>
      <c r="B10" s="143"/>
      <c r="C10" s="143"/>
    </row>
    <row r="11" spans="1:3" x14ac:dyDescent="0.25">
      <c r="A11" s="28" t="s">
        <v>16</v>
      </c>
      <c r="B11" s="145">
        <v>267350</v>
      </c>
      <c r="C11" s="145">
        <v>252041</v>
      </c>
    </row>
    <row r="12" spans="1:3" x14ac:dyDescent="0.25">
      <c r="A12" s="44" t="s">
        <v>152</v>
      </c>
      <c r="B12" s="144">
        <v>1.1000000000000001</v>
      </c>
      <c r="C12" s="144">
        <v>-5.7</v>
      </c>
    </row>
    <row r="13" spans="1:3" s="37" customFormat="1" x14ac:dyDescent="0.25">
      <c r="A13" s="45"/>
      <c r="B13" s="45"/>
      <c r="C13" s="150"/>
    </row>
    <row r="14" spans="1:3" x14ac:dyDescent="0.25">
      <c r="A14" s="34" t="s">
        <v>153</v>
      </c>
      <c r="B14" s="46"/>
      <c r="C14" s="33"/>
    </row>
    <row r="15" spans="1:3" x14ac:dyDescent="0.25">
      <c r="A15" s="34" t="s">
        <v>215</v>
      </c>
      <c r="B15" s="46"/>
      <c r="C15" s="33"/>
    </row>
    <row r="16" spans="1:3" x14ac:dyDescent="0.25">
      <c r="A16" s="32" t="s">
        <v>175</v>
      </c>
      <c r="B16" s="18"/>
      <c r="C16" s="33"/>
    </row>
    <row r="22" spans="1:1" x14ac:dyDescent="0.25">
      <c r="A22" s="36"/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.25"/>
  <cols>
    <col min="1" max="1" width="19.5703125" style="48" customWidth="1"/>
    <col min="2" max="2" width="9.5703125" style="48" customWidth="1"/>
    <col min="3" max="3" width="12.5703125" style="48" customWidth="1"/>
    <col min="4" max="4" width="12.42578125" style="48" customWidth="1"/>
    <col min="5" max="16384" width="11.42578125" style="48"/>
  </cols>
  <sheetData>
    <row r="1" spans="1:4" ht="18.75" x14ac:dyDescent="0.25">
      <c r="A1" s="7" t="s">
        <v>184</v>
      </c>
      <c r="B1" s="53"/>
      <c r="C1" s="53"/>
      <c r="D1" s="53"/>
    </row>
    <row r="2" spans="1:4" x14ac:dyDescent="0.25">
      <c r="A2" s="151" t="s">
        <v>217</v>
      </c>
      <c r="B2" s="53"/>
      <c r="C2" s="53"/>
      <c r="D2" s="53"/>
    </row>
    <row r="3" spans="1:4" ht="30" x14ac:dyDescent="0.25">
      <c r="A3" s="49"/>
      <c r="B3" s="43" t="s">
        <v>16</v>
      </c>
      <c r="C3" s="43" t="s">
        <v>178</v>
      </c>
      <c r="D3" s="43" t="s">
        <v>212</v>
      </c>
    </row>
    <row r="4" spans="1:4" x14ac:dyDescent="0.25">
      <c r="A4" s="18" t="s">
        <v>0</v>
      </c>
      <c r="B4" s="13">
        <v>176953</v>
      </c>
      <c r="C4" s="13">
        <v>165096</v>
      </c>
      <c r="D4" s="13">
        <v>11643</v>
      </c>
    </row>
    <row r="5" spans="1:4" x14ac:dyDescent="0.25">
      <c r="A5" s="15" t="s">
        <v>3</v>
      </c>
      <c r="B5" s="16">
        <v>83072</v>
      </c>
      <c r="C5" s="16">
        <v>77879</v>
      </c>
      <c r="D5" s="16">
        <v>5138</v>
      </c>
    </row>
    <row r="6" spans="1:4" x14ac:dyDescent="0.25">
      <c r="A6" s="18" t="s">
        <v>2</v>
      </c>
      <c r="B6" s="13">
        <v>75088</v>
      </c>
      <c r="C6" s="13">
        <v>67451</v>
      </c>
      <c r="D6" s="13">
        <v>6857</v>
      </c>
    </row>
    <row r="7" spans="1:4" x14ac:dyDescent="0.25">
      <c r="A7" s="15" t="s">
        <v>3</v>
      </c>
      <c r="B7" s="16">
        <v>39154</v>
      </c>
      <c r="C7" s="16">
        <v>35919</v>
      </c>
      <c r="D7" s="16">
        <v>2822</v>
      </c>
    </row>
    <row r="8" spans="1:4" x14ac:dyDescent="0.25">
      <c r="A8" s="38"/>
      <c r="B8" s="50"/>
      <c r="C8" s="50"/>
      <c r="D8" s="50"/>
    </row>
    <row r="9" spans="1:4" x14ac:dyDescent="0.25">
      <c r="A9" s="51" t="s">
        <v>16</v>
      </c>
      <c r="B9" s="52">
        <v>252041</v>
      </c>
      <c r="C9" s="52">
        <v>232547</v>
      </c>
      <c r="D9" s="52">
        <v>18500</v>
      </c>
    </row>
    <row r="10" spans="1:4" x14ac:dyDescent="0.25">
      <c r="A10" s="15" t="s">
        <v>4</v>
      </c>
      <c r="B10" s="16">
        <v>122226</v>
      </c>
      <c r="C10" s="16">
        <v>113798</v>
      </c>
      <c r="D10" s="16">
        <v>7960</v>
      </c>
    </row>
    <row r="11" spans="1:4" x14ac:dyDescent="0.25">
      <c r="A11" s="15" t="s">
        <v>5</v>
      </c>
      <c r="B11" s="41">
        <v>48.5</v>
      </c>
      <c r="C11" s="41">
        <v>48.9</v>
      </c>
      <c r="D11" s="41">
        <v>43</v>
      </c>
    </row>
    <row r="12" spans="1:4" x14ac:dyDescent="0.25">
      <c r="A12" s="35"/>
      <c r="B12" s="54"/>
      <c r="C12" s="54"/>
      <c r="D12" s="54"/>
    </row>
    <row r="13" spans="1:4" x14ac:dyDescent="0.25">
      <c r="A13" s="34" t="s">
        <v>215</v>
      </c>
      <c r="B13" s="19"/>
      <c r="C13" s="19"/>
      <c r="D13" s="19"/>
    </row>
    <row r="14" spans="1:4" x14ac:dyDescent="0.25">
      <c r="A14" s="55" t="s">
        <v>175</v>
      </c>
      <c r="B14" s="56"/>
      <c r="C14" s="56"/>
      <c r="D14" s="57"/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baseColWidth="10" defaultRowHeight="15" x14ac:dyDescent="0.25"/>
  <cols>
    <col min="1" max="1" width="24.28515625" style="8" customWidth="1"/>
    <col min="2" max="3" width="7.5703125" style="8" customWidth="1"/>
    <col min="4" max="4" width="8.28515625" style="8" customWidth="1"/>
    <col min="5" max="5" width="9.7109375" style="8" customWidth="1"/>
    <col min="6" max="16384" width="11.42578125" style="8"/>
  </cols>
  <sheetData>
    <row r="1" spans="1:5" ht="18.75" x14ac:dyDescent="0.25">
      <c r="A1" s="7" t="s">
        <v>185</v>
      </c>
      <c r="B1" s="3"/>
      <c r="C1" s="3"/>
      <c r="D1" s="3"/>
      <c r="E1" s="3"/>
    </row>
    <row r="2" spans="1:5" x14ac:dyDescent="0.25">
      <c r="A2" s="151" t="s">
        <v>217</v>
      </c>
      <c r="B2" s="33"/>
      <c r="C2" s="33"/>
      <c r="D2" s="33"/>
      <c r="E2" s="33"/>
    </row>
    <row r="3" spans="1:5" ht="30" x14ac:dyDescent="0.25">
      <c r="A3" s="42"/>
      <c r="B3" s="43" t="s">
        <v>14</v>
      </c>
      <c r="C3" s="43" t="s">
        <v>15</v>
      </c>
      <c r="D3" s="43" t="s">
        <v>7</v>
      </c>
      <c r="E3" s="11" t="s">
        <v>16</v>
      </c>
    </row>
    <row r="4" spans="1:5" x14ac:dyDescent="0.25">
      <c r="A4" s="18" t="s">
        <v>87</v>
      </c>
      <c r="B4" s="14">
        <v>38.6</v>
      </c>
      <c r="C4" s="14">
        <v>10.9</v>
      </c>
      <c r="D4" s="14">
        <v>18.2</v>
      </c>
      <c r="E4" s="14">
        <v>16.8</v>
      </c>
    </row>
    <row r="5" spans="1:5" x14ac:dyDescent="0.25">
      <c r="A5" s="18" t="s">
        <v>88</v>
      </c>
      <c r="B5" s="14">
        <v>35.1</v>
      </c>
      <c r="C5" s="14">
        <v>28.5</v>
      </c>
      <c r="D5" s="14">
        <v>30.3</v>
      </c>
      <c r="E5" s="14">
        <v>29.9</v>
      </c>
    </row>
    <row r="6" spans="1:5" x14ac:dyDescent="0.25">
      <c r="A6" s="61" t="s">
        <v>124</v>
      </c>
      <c r="B6" s="17">
        <v>32.200000000000003</v>
      </c>
      <c r="C6" s="17">
        <v>18.399999999999999</v>
      </c>
      <c r="D6" s="17">
        <v>2.1</v>
      </c>
      <c r="E6" s="17">
        <v>7.6</v>
      </c>
    </row>
    <row r="7" spans="1:5" x14ac:dyDescent="0.25">
      <c r="A7" s="61" t="s">
        <v>89</v>
      </c>
      <c r="B7" s="17">
        <v>0.9</v>
      </c>
      <c r="C7" s="17">
        <v>0.6</v>
      </c>
      <c r="D7" s="17">
        <v>23</v>
      </c>
      <c r="E7" s="17">
        <v>16</v>
      </c>
    </row>
    <row r="8" spans="1:5" x14ac:dyDescent="0.25">
      <c r="A8" s="61" t="s">
        <v>11</v>
      </c>
      <c r="B8" s="17">
        <v>2</v>
      </c>
      <c r="C8" s="17">
        <v>9.5</v>
      </c>
      <c r="D8" s="17">
        <v>5.2</v>
      </c>
      <c r="E8" s="17">
        <v>6.3</v>
      </c>
    </row>
    <row r="9" spans="1:5" x14ac:dyDescent="0.25">
      <c r="A9" s="18" t="s">
        <v>105</v>
      </c>
      <c r="B9" s="14">
        <v>8.8000000000000007</v>
      </c>
      <c r="C9" s="14">
        <v>40.4</v>
      </c>
      <c r="D9" s="14">
        <v>32.700000000000003</v>
      </c>
      <c r="E9" s="14">
        <v>34.1</v>
      </c>
    </row>
    <row r="10" spans="1:5" x14ac:dyDescent="0.25">
      <c r="A10" s="18" t="s">
        <v>12</v>
      </c>
      <c r="B10" s="14">
        <v>17.5</v>
      </c>
      <c r="C10" s="14">
        <v>20.2</v>
      </c>
      <c r="D10" s="14">
        <v>18.8</v>
      </c>
      <c r="E10" s="14">
        <v>19.2</v>
      </c>
    </row>
    <row r="11" spans="1:5" x14ac:dyDescent="0.25">
      <c r="A11" s="58"/>
      <c r="B11" s="59"/>
      <c r="C11" s="59"/>
      <c r="D11" s="59"/>
      <c r="E11" s="59"/>
    </row>
    <row r="12" spans="1:5" x14ac:dyDescent="0.25">
      <c r="A12" s="28" t="s">
        <v>16</v>
      </c>
      <c r="B12" s="60">
        <v>100</v>
      </c>
      <c r="C12" s="60">
        <v>100</v>
      </c>
      <c r="D12" s="60">
        <v>100</v>
      </c>
      <c r="E12" s="30">
        <v>100</v>
      </c>
    </row>
    <row r="13" spans="1:5" x14ac:dyDescent="0.25">
      <c r="A13" s="15" t="s">
        <v>216</v>
      </c>
      <c r="B13" s="16">
        <v>4192</v>
      </c>
      <c r="C13" s="16">
        <v>35184</v>
      </c>
      <c r="D13" s="16">
        <v>87422</v>
      </c>
      <c r="E13" s="16">
        <v>126798</v>
      </c>
    </row>
    <row r="14" spans="1:5" x14ac:dyDescent="0.25">
      <c r="A14" s="15" t="s">
        <v>151</v>
      </c>
      <c r="B14" s="62">
        <v>2.8</v>
      </c>
      <c r="C14" s="63">
        <v>-16.899999999999999</v>
      </c>
      <c r="D14" s="63">
        <v>-7</v>
      </c>
      <c r="E14" s="63">
        <v>-9.6999999999999993</v>
      </c>
    </row>
    <row r="15" spans="1:5" x14ac:dyDescent="0.25">
      <c r="A15" s="35"/>
      <c r="B15" s="64"/>
      <c r="C15" s="21"/>
      <c r="D15" s="21"/>
      <c r="E15" s="21"/>
    </row>
    <row r="16" spans="1:5" x14ac:dyDescent="0.25">
      <c r="A16" s="34" t="s">
        <v>13</v>
      </c>
      <c r="B16" s="19"/>
      <c r="C16" s="19"/>
      <c r="D16" s="46"/>
      <c r="E16" s="46"/>
    </row>
    <row r="17" spans="1:5" x14ac:dyDescent="0.25">
      <c r="A17" s="32" t="s">
        <v>215</v>
      </c>
      <c r="B17" s="33"/>
      <c r="C17" s="33"/>
      <c r="D17" s="33"/>
      <c r="E17" s="33"/>
    </row>
    <row r="18" spans="1:5" x14ac:dyDescent="0.25">
      <c r="A18" s="32" t="s">
        <v>175</v>
      </c>
      <c r="B18" s="18"/>
      <c r="C18" s="18"/>
      <c r="D18" s="33"/>
      <c r="E18" s="33"/>
    </row>
  </sheetData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baseColWidth="10" defaultRowHeight="15" x14ac:dyDescent="0.25"/>
  <cols>
    <col min="1" max="1" width="30.28515625" style="8" customWidth="1"/>
    <col min="2" max="2" width="10" style="8" customWidth="1"/>
    <col min="3" max="3" width="12.140625" style="8" customWidth="1"/>
    <col min="4" max="4" width="11.140625" style="8" customWidth="1"/>
    <col min="5" max="5" width="9.85546875" style="8" customWidth="1"/>
    <col min="6" max="6" width="10" style="8" customWidth="1"/>
    <col min="7" max="7" width="12.5703125" style="8" customWidth="1"/>
    <col min="8" max="8" width="10.28515625" style="8" customWidth="1"/>
    <col min="9" max="9" width="10" style="8" customWidth="1"/>
    <col min="10" max="11" width="10.5703125" style="8" bestFit="1" customWidth="1"/>
    <col min="12" max="12" width="9.7109375" style="8" bestFit="1" customWidth="1"/>
    <col min="13" max="13" width="10" style="8" customWidth="1"/>
    <col min="14" max="16384" width="11.42578125" style="8"/>
  </cols>
  <sheetData>
    <row r="1" spans="1:13" ht="18.75" x14ac:dyDescent="0.25">
      <c r="A1" s="7" t="s">
        <v>186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151" t="s">
        <v>217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71.25" customHeight="1" x14ac:dyDescent="0.25">
      <c r="A3" s="42"/>
      <c r="B3" s="157" t="s">
        <v>176</v>
      </c>
      <c r="C3" s="158"/>
      <c r="D3" s="158"/>
      <c r="E3" s="159"/>
      <c r="F3" s="160" t="s">
        <v>122</v>
      </c>
      <c r="G3" s="160"/>
      <c r="H3" s="160"/>
      <c r="I3" s="161" t="s">
        <v>17</v>
      </c>
      <c r="J3" s="162"/>
      <c r="K3" s="162"/>
      <c r="L3" s="162"/>
      <c r="M3" s="163" t="s">
        <v>16</v>
      </c>
    </row>
    <row r="4" spans="1:13" ht="17.25" x14ac:dyDescent="0.25">
      <c r="A4" s="42"/>
      <c r="B4" s="65" t="s">
        <v>167</v>
      </c>
      <c r="C4" s="65" t="s">
        <v>168</v>
      </c>
      <c r="D4" s="65" t="s">
        <v>169</v>
      </c>
      <c r="E4" s="65" t="s">
        <v>16</v>
      </c>
      <c r="F4" s="75" t="s">
        <v>167</v>
      </c>
      <c r="G4" s="75" t="s">
        <v>168</v>
      </c>
      <c r="H4" s="65" t="s">
        <v>16</v>
      </c>
      <c r="I4" s="75" t="s">
        <v>167</v>
      </c>
      <c r="J4" s="75" t="s">
        <v>168</v>
      </c>
      <c r="K4" s="141" t="s">
        <v>169</v>
      </c>
      <c r="L4" s="65" t="s">
        <v>16</v>
      </c>
      <c r="M4" s="164"/>
    </row>
    <row r="5" spans="1:13" x14ac:dyDescent="0.25">
      <c r="A5" s="28" t="s">
        <v>18</v>
      </c>
      <c r="B5" s="29">
        <v>4309</v>
      </c>
      <c r="C5" s="29">
        <v>3715</v>
      </c>
      <c r="D5" s="68">
        <v>3464</v>
      </c>
      <c r="E5" s="29">
        <v>11488</v>
      </c>
      <c r="F5" s="68" t="s">
        <v>6</v>
      </c>
      <c r="G5" s="68" t="s">
        <v>6</v>
      </c>
      <c r="H5" s="68" t="s">
        <v>6</v>
      </c>
      <c r="I5" s="68">
        <v>33</v>
      </c>
      <c r="J5" s="68">
        <v>34</v>
      </c>
      <c r="K5" s="68">
        <v>18</v>
      </c>
      <c r="L5" s="68">
        <v>85</v>
      </c>
      <c r="M5" s="29">
        <v>11573</v>
      </c>
    </row>
    <row r="6" spans="1:13" x14ac:dyDescent="0.25">
      <c r="A6" s="35" t="s">
        <v>19</v>
      </c>
      <c r="B6" s="69">
        <v>4309</v>
      </c>
      <c r="C6" s="69">
        <v>3715</v>
      </c>
      <c r="D6" s="70">
        <v>3464</v>
      </c>
      <c r="E6" s="69">
        <v>11488</v>
      </c>
      <c r="F6" s="70" t="s">
        <v>6</v>
      </c>
      <c r="G6" s="70" t="s">
        <v>6</v>
      </c>
      <c r="H6" s="70" t="s">
        <v>6</v>
      </c>
      <c r="I6" s="70">
        <v>33</v>
      </c>
      <c r="J6" s="70">
        <v>34</v>
      </c>
      <c r="K6" s="70">
        <v>18</v>
      </c>
      <c r="L6" s="70">
        <v>85</v>
      </c>
      <c r="M6" s="69">
        <v>11573</v>
      </c>
    </row>
    <row r="7" spans="1:13" x14ac:dyDescent="0.25">
      <c r="A7" s="28" t="s">
        <v>20</v>
      </c>
      <c r="B7" s="29">
        <v>28437</v>
      </c>
      <c r="C7" s="29">
        <v>26586</v>
      </c>
      <c r="D7" s="68" t="s">
        <v>6</v>
      </c>
      <c r="E7" s="29">
        <v>55023</v>
      </c>
      <c r="F7" s="29">
        <v>8531</v>
      </c>
      <c r="G7" s="29">
        <v>7985</v>
      </c>
      <c r="H7" s="29">
        <v>16516</v>
      </c>
      <c r="I7" s="29">
        <v>115</v>
      </c>
      <c r="J7" s="29">
        <v>71</v>
      </c>
      <c r="K7" s="68" t="s">
        <v>6</v>
      </c>
      <c r="L7" s="29">
        <v>186</v>
      </c>
      <c r="M7" s="29">
        <v>71725</v>
      </c>
    </row>
    <row r="8" spans="1:13" ht="30" x14ac:dyDescent="0.25">
      <c r="A8" s="35" t="s">
        <v>21</v>
      </c>
      <c r="B8" s="71">
        <v>80</v>
      </c>
      <c r="C8" s="71">
        <v>78</v>
      </c>
      <c r="D8" s="72" t="s">
        <v>6</v>
      </c>
      <c r="E8" s="69">
        <v>158</v>
      </c>
      <c r="F8" s="71">
        <v>7345</v>
      </c>
      <c r="G8" s="71">
        <v>6810</v>
      </c>
      <c r="H8" s="71">
        <v>14155</v>
      </c>
      <c r="I8" s="71">
        <v>48</v>
      </c>
      <c r="J8" s="71">
        <v>29</v>
      </c>
      <c r="K8" s="72" t="s">
        <v>6</v>
      </c>
      <c r="L8" s="69">
        <v>77</v>
      </c>
      <c r="M8" s="69">
        <v>14390</v>
      </c>
    </row>
    <row r="9" spans="1:13" x14ac:dyDescent="0.25">
      <c r="A9" s="35" t="s">
        <v>22</v>
      </c>
      <c r="B9" s="69">
        <v>4145</v>
      </c>
      <c r="C9" s="69">
        <v>3557</v>
      </c>
      <c r="D9" s="70" t="s">
        <v>6</v>
      </c>
      <c r="E9" s="69">
        <v>7702</v>
      </c>
      <c r="F9" s="70" t="s">
        <v>6</v>
      </c>
      <c r="G9" s="70" t="s">
        <v>6</v>
      </c>
      <c r="H9" s="70" t="s">
        <v>6</v>
      </c>
      <c r="I9" s="70" t="s">
        <v>6</v>
      </c>
      <c r="J9" s="70" t="s">
        <v>6</v>
      </c>
      <c r="K9" s="70" t="s">
        <v>6</v>
      </c>
      <c r="L9" s="70" t="s">
        <v>6</v>
      </c>
      <c r="M9" s="69">
        <v>7702</v>
      </c>
    </row>
    <row r="10" spans="1:13" x14ac:dyDescent="0.25">
      <c r="A10" s="35" t="s">
        <v>23</v>
      </c>
      <c r="B10" s="69">
        <v>830</v>
      </c>
      <c r="C10" s="69">
        <v>674</v>
      </c>
      <c r="D10" s="70" t="s">
        <v>6</v>
      </c>
      <c r="E10" s="69">
        <v>1504</v>
      </c>
      <c r="F10" s="70" t="s">
        <v>6</v>
      </c>
      <c r="G10" s="70" t="s">
        <v>6</v>
      </c>
      <c r="H10" s="70" t="s">
        <v>6</v>
      </c>
      <c r="I10" s="70" t="s">
        <v>6</v>
      </c>
      <c r="J10" s="70" t="s">
        <v>6</v>
      </c>
      <c r="K10" s="70" t="s">
        <v>6</v>
      </c>
      <c r="L10" s="70" t="s">
        <v>6</v>
      </c>
      <c r="M10" s="69">
        <v>1504</v>
      </c>
    </row>
    <row r="11" spans="1:13" ht="30" x14ac:dyDescent="0.25">
      <c r="A11" s="35" t="s">
        <v>24</v>
      </c>
      <c r="B11" s="69">
        <v>10283</v>
      </c>
      <c r="C11" s="69">
        <v>9046</v>
      </c>
      <c r="D11" s="70" t="s">
        <v>6</v>
      </c>
      <c r="E11" s="69">
        <v>19329</v>
      </c>
      <c r="F11" s="70" t="s">
        <v>6</v>
      </c>
      <c r="G11" s="70" t="s">
        <v>6</v>
      </c>
      <c r="H11" s="70" t="s">
        <v>6</v>
      </c>
      <c r="I11" s="69">
        <v>29</v>
      </c>
      <c r="J11" s="69">
        <v>12</v>
      </c>
      <c r="K11" s="70" t="s">
        <v>6</v>
      </c>
      <c r="L11" s="69">
        <v>41</v>
      </c>
      <c r="M11" s="69">
        <v>19370</v>
      </c>
    </row>
    <row r="12" spans="1:13" ht="30" x14ac:dyDescent="0.25">
      <c r="A12" s="35" t="s">
        <v>25</v>
      </c>
      <c r="B12" s="69">
        <v>7271</v>
      </c>
      <c r="C12" s="69">
        <v>7980</v>
      </c>
      <c r="D12" s="70" t="s">
        <v>6</v>
      </c>
      <c r="E12" s="69">
        <v>15251</v>
      </c>
      <c r="F12" s="70">
        <v>10</v>
      </c>
      <c r="G12" s="69">
        <v>4</v>
      </c>
      <c r="H12" s="69">
        <v>14</v>
      </c>
      <c r="I12" s="70">
        <v>38</v>
      </c>
      <c r="J12" s="69">
        <v>30</v>
      </c>
      <c r="K12" s="70" t="s">
        <v>6</v>
      </c>
      <c r="L12" s="69">
        <v>68</v>
      </c>
      <c r="M12" s="69">
        <v>15333</v>
      </c>
    </row>
    <row r="13" spans="1:13" x14ac:dyDescent="0.25">
      <c r="A13" s="35" t="s">
        <v>26</v>
      </c>
      <c r="B13" s="69">
        <v>5828</v>
      </c>
      <c r="C13" s="69">
        <v>5251</v>
      </c>
      <c r="D13" s="70" t="s">
        <v>6</v>
      </c>
      <c r="E13" s="69">
        <v>11079</v>
      </c>
      <c r="F13" s="69">
        <v>1176</v>
      </c>
      <c r="G13" s="69">
        <v>1171</v>
      </c>
      <c r="H13" s="69">
        <v>2347</v>
      </c>
      <c r="I13" s="70" t="s">
        <v>6</v>
      </c>
      <c r="J13" s="70" t="s">
        <v>6</v>
      </c>
      <c r="K13" s="70" t="s">
        <v>6</v>
      </c>
      <c r="L13" s="70" t="s">
        <v>6</v>
      </c>
      <c r="M13" s="69">
        <v>13426</v>
      </c>
    </row>
    <row r="14" spans="1:13" x14ac:dyDescent="0.25">
      <c r="A14" s="28" t="s">
        <v>27</v>
      </c>
      <c r="B14" s="29">
        <v>92488</v>
      </c>
      <c r="C14" s="29">
        <v>71527</v>
      </c>
      <c r="D14" s="29">
        <v>2021</v>
      </c>
      <c r="E14" s="29">
        <v>166036</v>
      </c>
      <c r="F14" s="29">
        <v>1017</v>
      </c>
      <c r="G14" s="29">
        <v>967</v>
      </c>
      <c r="H14" s="29">
        <v>1984</v>
      </c>
      <c r="I14" s="29">
        <v>362</v>
      </c>
      <c r="J14" s="29">
        <v>361</v>
      </c>
      <c r="K14" s="68" t="s">
        <v>6</v>
      </c>
      <c r="L14" s="29">
        <v>723</v>
      </c>
      <c r="M14" s="29">
        <v>168743</v>
      </c>
    </row>
    <row r="15" spans="1:13" x14ac:dyDescent="0.25">
      <c r="A15" s="35" t="s">
        <v>30</v>
      </c>
      <c r="B15" s="69">
        <v>17598</v>
      </c>
      <c r="C15" s="69">
        <v>14202</v>
      </c>
      <c r="D15" s="70" t="s">
        <v>6</v>
      </c>
      <c r="E15" s="69">
        <v>31800</v>
      </c>
      <c r="F15" s="70" t="s">
        <v>6</v>
      </c>
      <c r="G15" s="70" t="s">
        <v>6</v>
      </c>
      <c r="H15" s="70" t="s">
        <v>6</v>
      </c>
      <c r="I15" s="69">
        <v>106</v>
      </c>
      <c r="J15" s="69">
        <v>80</v>
      </c>
      <c r="K15" s="70" t="s">
        <v>6</v>
      </c>
      <c r="L15" s="69">
        <v>186</v>
      </c>
      <c r="M15" s="69">
        <v>31986</v>
      </c>
    </row>
    <row r="16" spans="1:13" x14ac:dyDescent="0.25">
      <c r="A16" s="35" t="s">
        <v>29</v>
      </c>
      <c r="B16" s="69">
        <v>51540</v>
      </c>
      <c r="C16" s="69">
        <v>39288</v>
      </c>
      <c r="D16" s="70" t="s">
        <v>6</v>
      </c>
      <c r="E16" s="69">
        <v>90828</v>
      </c>
      <c r="F16" s="70">
        <v>22</v>
      </c>
      <c r="G16" s="70" t="s">
        <v>6</v>
      </c>
      <c r="H16" s="70">
        <v>22</v>
      </c>
      <c r="I16" s="69">
        <v>39</v>
      </c>
      <c r="J16" s="69">
        <v>48</v>
      </c>
      <c r="K16" s="70" t="s">
        <v>6</v>
      </c>
      <c r="L16" s="69">
        <v>87</v>
      </c>
      <c r="M16" s="69">
        <v>90937</v>
      </c>
    </row>
    <row r="17" spans="1:13" x14ac:dyDescent="0.25">
      <c r="A17" s="35" t="s">
        <v>28</v>
      </c>
      <c r="B17" s="69">
        <v>1884</v>
      </c>
      <c r="C17" s="69">
        <v>1124</v>
      </c>
      <c r="D17" s="70" t="s">
        <v>6</v>
      </c>
      <c r="E17" s="69">
        <v>3008</v>
      </c>
      <c r="F17" s="69">
        <v>451</v>
      </c>
      <c r="G17" s="69">
        <v>479</v>
      </c>
      <c r="H17" s="69">
        <v>930</v>
      </c>
      <c r="I17" s="69">
        <v>143</v>
      </c>
      <c r="J17" s="69">
        <v>171</v>
      </c>
      <c r="K17" s="70" t="s">
        <v>6</v>
      </c>
      <c r="L17" s="69">
        <v>314</v>
      </c>
      <c r="M17" s="69">
        <v>4252</v>
      </c>
    </row>
    <row r="18" spans="1:13" x14ac:dyDescent="0.25">
      <c r="A18" s="35" t="s">
        <v>31</v>
      </c>
      <c r="B18" s="69">
        <v>20722</v>
      </c>
      <c r="C18" s="69">
        <v>16913</v>
      </c>
      <c r="D18" s="69">
        <v>2021</v>
      </c>
      <c r="E18" s="69">
        <v>39656</v>
      </c>
      <c r="F18" s="70" t="s">
        <v>6</v>
      </c>
      <c r="G18" s="70" t="s">
        <v>6</v>
      </c>
      <c r="H18" s="70" t="s">
        <v>6</v>
      </c>
      <c r="I18" s="69">
        <v>74</v>
      </c>
      <c r="J18" s="69">
        <v>62</v>
      </c>
      <c r="K18" s="70" t="s">
        <v>6</v>
      </c>
      <c r="L18" s="69">
        <v>136</v>
      </c>
      <c r="M18" s="69">
        <v>39792</v>
      </c>
    </row>
    <row r="19" spans="1:13" ht="30" x14ac:dyDescent="0.25">
      <c r="A19" s="35" t="s">
        <v>32</v>
      </c>
      <c r="B19" s="69">
        <v>744</v>
      </c>
      <c r="C19" s="70" t="s">
        <v>6</v>
      </c>
      <c r="D19" s="70" t="s">
        <v>6</v>
      </c>
      <c r="E19" s="69">
        <v>744</v>
      </c>
      <c r="F19" s="69">
        <v>544</v>
      </c>
      <c r="G19" s="69">
        <v>488</v>
      </c>
      <c r="H19" s="69">
        <v>1032</v>
      </c>
      <c r="I19" s="70" t="s">
        <v>6</v>
      </c>
      <c r="J19" s="70" t="s">
        <v>6</v>
      </c>
      <c r="K19" s="70" t="s">
        <v>6</v>
      </c>
      <c r="L19" s="70" t="s">
        <v>6</v>
      </c>
      <c r="M19" s="69">
        <v>1776</v>
      </c>
    </row>
    <row r="20" spans="1:13" x14ac:dyDescent="0.25">
      <c r="A20" s="38"/>
      <c r="B20" s="66"/>
      <c r="C20" s="67"/>
      <c r="D20" s="67"/>
      <c r="E20" s="66"/>
      <c r="F20" s="66"/>
      <c r="G20" s="66"/>
      <c r="H20" s="66"/>
      <c r="I20" s="67"/>
      <c r="J20" s="67"/>
      <c r="K20" s="67"/>
      <c r="L20" s="67"/>
      <c r="M20" s="66"/>
    </row>
    <row r="21" spans="1:13" x14ac:dyDescent="0.25">
      <c r="A21" s="28" t="s">
        <v>16</v>
      </c>
      <c r="B21" s="29">
        <v>125234</v>
      </c>
      <c r="C21" s="29">
        <v>101828</v>
      </c>
      <c r="D21" s="29">
        <v>5485</v>
      </c>
      <c r="E21" s="29">
        <v>232547</v>
      </c>
      <c r="F21" s="29">
        <v>9548</v>
      </c>
      <c r="G21" s="29">
        <v>8952</v>
      </c>
      <c r="H21" s="29">
        <v>18500</v>
      </c>
      <c r="I21" s="29">
        <v>510</v>
      </c>
      <c r="J21" s="29">
        <v>466</v>
      </c>
      <c r="K21" s="29">
        <v>18</v>
      </c>
      <c r="L21" s="29">
        <v>994</v>
      </c>
      <c r="M21" s="29">
        <v>252041</v>
      </c>
    </row>
    <row r="22" spans="1:13" x14ac:dyDescent="0.25">
      <c r="A22" s="4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25">
      <c r="A23" s="32" t="s">
        <v>215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" customHeight="1" x14ac:dyDescent="0.25">
      <c r="A24" s="32" t="s">
        <v>175</v>
      </c>
      <c r="B24" s="12"/>
      <c r="C24" s="12"/>
      <c r="D24" s="74"/>
      <c r="E24" s="74"/>
      <c r="F24" s="74"/>
      <c r="G24" s="74"/>
      <c r="H24" s="74"/>
      <c r="I24" s="74"/>
      <c r="J24" s="74"/>
      <c r="K24" s="74"/>
      <c r="L24" s="74"/>
      <c r="M24" s="74"/>
    </row>
  </sheetData>
  <mergeCells count="4">
    <mergeCell ref="B3:E3"/>
    <mergeCell ref="F3:H3"/>
    <mergeCell ref="I3:L3"/>
    <mergeCell ref="M3:M4"/>
  </mergeCells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11.42578125" style="8"/>
    <col min="2" max="2" width="62" style="8" customWidth="1"/>
    <col min="3" max="7" width="11.42578125" style="8"/>
    <col min="8" max="8" width="13" style="8" customWidth="1"/>
    <col min="9" max="16384" width="11.42578125" style="8"/>
  </cols>
  <sheetData>
    <row r="1" spans="1:8" ht="18.75" x14ac:dyDescent="0.25">
      <c r="A1" s="7" t="s">
        <v>193</v>
      </c>
      <c r="B1" s="33"/>
      <c r="C1" s="33"/>
      <c r="D1" s="33"/>
      <c r="E1" s="33"/>
      <c r="F1" s="33"/>
      <c r="G1" s="33"/>
      <c r="H1" s="33"/>
    </row>
    <row r="2" spans="1:8" x14ac:dyDescent="0.25">
      <c r="A2" s="151" t="s">
        <v>217</v>
      </c>
      <c r="B2" s="33"/>
      <c r="C2" s="33"/>
      <c r="D2" s="94"/>
      <c r="E2" s="33"/>
      <c r="F2" s="33"/>
      <c r="G2" s="94"/>
      <c r="H2" s="33"/>
    </row>
    <row r="3" spans="1:8" ht="45" x14ac:dyDescent="0.25">
      <c r="A3" s="165" t="s">
        <v>33</v>
      </c>
      <c r="B3" s="166"/>
      <c r="C3" s="78" t="s">
        <v>194</v>
      </c>
      <c r="D3" s="79" t="s">
        <v>34</v>
      </c>
      <c r="E3" s="79" t="s">
        <v>35</v>
      </c>
      <c r="F3" s="79" t="s">
        <v>36</v>
      </c>
      <c r="G3" s="78" t="s">
        <v>149</v>
      </c>
      <c r="H3" s="79" t="s">
        <v>187</v>
      </c>
    </row>
    <row r="4" spans="1:8" x14ac:dyDescent="0.25">
      <c r="A4" s="95">
        <v>133</v>
      </c>
      <c r="B4" s="96" t="s">
        <v>37</v>
      </c>
      <c r="C4" s="99" t="s">
        <v>6</v>
      </c>
      <c r="D4" s="99" t="s">
        <v>6</v>
      </c>
      <c r="E4" s="99" t="s">
        <v>6</v>
      </c>
      <c r="F4" s="99" t="s">
        <v>6</v>
      </c>
      <c r="G4" s="97">
        <v>15</v>
      </c>
      <c r="H4" s="99" t="s">
        <v>6</v>
      </c>
    </row>
    <row r="5" spans="1:8" x14ac:dyDescent="0.25">
      <c r="A5" s="95">
        <v>134</v>
      </c>
      <c r="B5" s="96" t="s">
        <v>128</v>
      </c>
      <c r="C5" s="97">
        <v>11573</v>
      </c>
      <c r="D5" s="98">
        <v>4.5999999999999996</v>
      </c>
      <c r="E5" s="97">
        <v>24.7</v>
      </c>
      <c r="F5" s="97">
        <v>74.7</v>
      </c>
      <c r="G5" s="97">
        <v>10056</v>
      </c>
      <c r="H5" s="100">
        <f>ROUND(100*(C5-G5)/G5,1)</f>
        <v>15.1</v>
      </c>
    </row>
    <row r="6" spans="1:8" x14ac:dyDescent="0.25">
      <c r="A6" s="169" t="s">
        <v>188</v>
      </c>
      <c r="B6" s="170"/>
      <c r="C6" s="101">
        <v>11573</v>
      </c>
      <c r="D6" s="102">
        <v>4.5999999999999996</v>
      </c>
      <c r="E6" s="102">
        <v>24.7</v>
      </c>
      <c r="F6" s="102">
        <v>74.7</v>
      </c>
      <c r="G6" s="101">
        <v>10071</v>
      </c>
      <c r="H6" s="103">
        <f t="shared" ref="H6:H55" si="0">ROUND(100*(C6-G6)/G6,1)</f>
        <v>14.9</v>
      </c>
    </row>
    <row r="7" spans="1:8" x14ac:dyDescent="0.25">
      <c r="A7" s="95">
        <v>200</v>
      </c>
      <c r="B7" s="96" t="s">
        <v>38</v>
      </c>
      <c r="C7" s="97">
        <v>4662</v>
      </c>
      <c r="D7" s="104">
        <v>1.8</v>
      </c>
      <c r="E7" s="105">
        <v>11.7</v>
      </c>
      <c r="F7" s="105">
        <v>15.5</v>
      </c>
      <c r="G7" s="97">
        <v>7860</v>
      </c>
      <c r="H7" s="100">
        <f t="shared" si="0"/>
        <v>-40.700000000000003</v>
      </c>
    </row>
    <row r="8" spans="1:8" x14ac:dyDescent="0.25">
      <c r="A8" s="95">
        <v>201</v>
      </c>
      <c r="B8" s="96" t="s">
        <v>39</v>
      </c>
      <c r="C8" s="97">
        <v>10671</v>
      </c>
      <c r="D8" s="104">
        <v>4.2</v>
      </c>
      <c r="E8" s="105">
        <v>17.5</v>
      </c>
      <c r="F8" s="105">
        <v>5.6</v>
      </c>
      <c r="G8" s="97">
        <v>11185</v>
      </c>
      <c r="H8" s="100">
        <f t="shared" si="0"/>
        <v>-4.5999999999999996</v>
      </c>
    </row>
    <row r="9" spans="1:8" x14ac:dyDescent="0.25">
      <c r="A9" s="95">
        <v>210</v>
      </c>
      <c r="B9" s="96" t="s">
        <v>40</v>
      </c>
      <c r="C9" s="97">
        <v>5316</v>
      </c>
      <c r="D9" s="104">
        <v>2.1</v>
      </c>
      <c r="E9" s="105">
        <v>43.8</v>
      </c>
      <c r="F9" s="105">
        <v>39.6</v>
      </c>
      <c r="G9" s="97">
        <v>5985</v>
      </c>
      <c r="H9" s="100">
        <f t="shared" si="0"/>
        <v>-11.2</v>
      </c>
    </row>
    <row r="10" spans="1:8" ht="30" x14ac:dyDescent="0.25">
      <c r="A10" s="95">
        <v>211</v>
      </c>
      <c r="B10" s="96" t="s">
        <v>41</v>
      </c>
      <c r="C10" s="97">
        <v>1999</v>
      </c>
      <c r="D10" s="105">
        <v>0.8</v>
      </c>
      <c r="E10" s="105">
        <v>28.2</v>
      </c>
      <c r="F10" s="105">
        <v>34.4</v>
      </c>
      <c r="G10" s="97">
        <v>2144</v>
      </c>
      <c r="H10" s="100">
        <f t="shared" si="0"/>
        <v>-6.8</v>
      </c>
    </row>
    <row r="11" spans="1:8" x14ac:dyDescent="0.25">
      <c r="A11" s="95">
        <v>212</v>
      </c>
      <c r="B11" s="96" t="s">
        <v>42</v>
      </c>
      <c r="C11" s="97">
        <v>2096</v>
      </c>
      <c r="D11" s="105">
        <v>0.8</v>
      </c>
      <c r="E11" s="105">
        <v>33.799999999999997</v>
      </c>
      <c r="F11" s="105">
        <v>59</v>
      </c>
      <c r="G11" s="97">
        <v>2080</v>
      </c>
      <c r="H11" s="100">
        <f t="shared" si="0"/>
        <v>0.8</v>
      </c>
    </row>
    <row r="12" spans="1:8" x14ac:dyDescent="0.25">
      <c r="A12" s="95">
        <v>213</v>
      </c>
      <c r="B12" s="96" t="s">
        <v>43</v>
      </c>
      <c r="C12" s="97">
        <v>3406</v>
      </c>
      <c r="D12" s="104">
        <v>1.4</v>
      </c>
      <c r="E12" s="105">
        <v>42.3</v>
      </c>
      <c r="F12" s="105">
        <v>36.200000000000003</v>
      </c>
      <c r="G12" s="97">
        <v>3359</v>
      </c>
      <c r="H12" s="100">
        <f t="shared" si="0"/>
        <v>1.4</v>
      </c>
    </row>
    <row r="13" spans="1:8" ht="30" x14ac:dyDescent="0.25">
      <c r="A13" s="95">
        <v>214</v>
      </c>
      <c r="B13" s="96" t="s">
        <v>44</v>
      </c>
      <c r="C13" s="97">
        <v>1573</v>
      </c>
      <c r="D13" s="105">
        <v>0.6</v>
      </c>
      <c r="E13" s="105">
        <v>27.7</v>
      </c>
      <c r="F13" s="105">
        <v>27.8</v>
      </c>
      <c r="G13" s="97">
        <v>1589</v>
      </c>
      <c r="H13" s="100">
        <f t="shared" si="0"/>
        <v>-1</v>
      </c>
    </row>
    <row r="14" spans="1:8" x14ac:dyDescent="0.25">
      <c r="A14" s="95">
        <v>220</v>
      </c>
      <c r="B14" s="96" t="s">
        <v>45</v>
      </c>
      <c r="C14" s="97">
        <v>379</v>
      </c>
      <c r="D14" s="105">
        <v>0.2</v>
      </c>
      <c r="E14" s="105">
        <v>9.8000000000000007</v>
      </c>
      <c r="F14" s="105">
        <v>26.4</v>
      </c>
      <c r="G14" s="97">
        <v>585</v>
      </c>
      <c r="H14" s="100">
        <f t="shared" si="0"/>
        <v>-35.200000000000003</v>
      </c>
    </row>
    <row r="15" spans="1:8" x14ac:dyDescent="0.25">
      <c r="A15" s="95">
        <v>221</v>
      </c>
      <c r="B15" s="96" t="s">
        <v>46</v>
      </c>
      <c r="C15" s="97">
        <v>3919</v>
      </c>
      <c r="D15" s="104">
        <v>1.6</v>
      </c>
      <c r="E15" s="105">
        <v>20.5</v>
      </c>
      <c r="F15" s="105">
        <v>61.5</v>
      </c>
      <c r="G15" s="97">
        <v>4070</v>
      </c>
      <c r="H15" s="100">
        <f t="shared" si="0"/>
        <v>-3.7</v>
      </c>
    </row>
    <row r="16" spans="1:8" x14ac:dyDescent="0.25">
      <c r="A16" s="95">
        <v>222</v>
      </c>
      <c r="B16" s="96" t="s">
        <v>47</v>
      </c>
      <c r="C16" s="97">
        <v>3606</v>
      </c>
      <c r="D16" s="104">
        <v>1.4</v>
      </c>
      <c r="E16" s="105">
        <v>30.7</v>
      </c>
      <c r="F16" s="105">
        <v>62.5</v>
      </c>
      <c r="G16" s="97">
        <v>3646</v>
      </c>
      <c r="H16" s="100">
        <f t="shared" si="0"/>
        <v>-1.1000000000000001</v>
      </c>
    </row>
    <row r="17" spans="1:8" x14ac:dyDescent="0.25">
      <c r="A17" s="95">
        <v>223</v>
      </c>
      <c r="B17" s="96" t="s">
        <v>48</v>
      </c>
      <c r="C17" s="97">
        <v>2279</v>
      </c>
      <c r="D17" s="105">
        <v>0.9</v>
      </c>
      <c r="E17" s="105">
        <v>1.9</v>
      </c>
      <c r="F17" s="105">
        <v>6.2</v>
      </c>
      <c r="G17" s="97">
        <v>2666</v>
      </c>
      <c r="H17" s="100">
        <f t="shared" si="0"/>
        <v>-14.5</v>
      </c>
    </row>
    <row r="18" spans="1:8" x14ac:dyDescent="0.25">
      <c r="A18" s="95">
        <v>224</v>
      </c>
      <c r="B18" s="96" t="s">
        <v>49</v>
      </c>
      <c r="C18" s="97">
        <v>11</v>
      </c>
      <c r="D18" s="105">
        <v>0</v>
      </c>
      <c r="E18" s="105" t="s">
        <v>6</v>
      </c>
      <c r="F18" s="105">
        <v>54.5</v>
      </c>
      <c r="G18" s="97">
        <v>18</v>
      </c>
      <c r="H18" s="100">
        <f t="shared" si="0"/>
        <v>-38.9</v>
      </c>
    </row>
    <row r="19" spans="1:8" x14ac:dyDescent="0.25">
      <c r="A19" s="95">
        <v>225</v>
      </c>
      <c r="B19" s="96" t="s">
        <v>50</v>
      </c>
      <c r="C19" s="97">
        <v>339</v>
      </c>
      <c r="D19" s="105">
        <v>0.1</v>
      </c>
      <c r="E19" s="105" t="s">
        <v>6</v>
      </c>
      <c r="F19" s="105">
        <v>9.6999999999999993</v>
      </c>
      <c r="G19" s="97">
        <v>426</v>
      </c>
      <c r="H19" s="100">
        <f t="shared" si="0"/>
        <v>-20.399999999999999</v>
      </c>
    </row>
    <row r="20" spans="1:8" x14ac:dyDescent="0.25">
      <c r="A20" s="95">
        <v>226</v>
      </c>
      <c r="B20" s="96" t="s">
        <v>51</v>
      </c>
      <c r="C20" s="105" t="s">
        <v>6</v>
      </c>
      <c r="D20" s="105" t="s">
        <v>6</v>
      </c>
      <c r="E20" s="105" t="s">
        <v>6</v>
      </c>
      <c r="F20" s="105" t="s">
        <v>6</v>
      </c>
      <c r="G20" s="105" t="s">
        <v>6</v>
      </c>
      <c r="H20" s="105" t="s">
        <v>6</v>
      </c>
    </row>
    <row r="21" spans="1:8" x14ac:dyDescent="0.25">
      <c r="A21" s="95">
        <v>227</v>
      </c>
      <c r="B21" s="96" t="s">
        <v>52</v>
      </c>
      <c r="C21" s="97">
        <v>2893</v>
      </c>
      <c r="D21" s="105">
        <v>1.1000000000000001</v>
      </c>
      <c r="E21" s="105">
        <v>18.399999999999999</v>
      </c>
      <c r="F21" s="105">
        <v>2.5</v>
      </c>
      <c r="G21" s="97">
        <v>3210</v>
      </c>
      <c r="H21" s="100">
        <f t="shared" si="0"/>
        <v>-9.9</v>
      </c>
    </row>
    <row r="22" spans="1:8" x14ac:dyDescent="0.25">
      <c r="A22" s="95">
        <v>230</v>
      </c>
      <c r="B22" s="96" t="s">
        <v>53</v>
      </c>
      <c r="C22" s="97">
        <v>3505</v>
      </c>
      <c r="D22" s="104">
        <v>1.4</v>
      </c>
      <c r="E22" s="105">
        <v>12.8</v>
      </c>
      <c r="F22" s="105">
        <v>17.3</v>
      </c>
      <c r="G22" s="97">
        <v>3812</v>
      </c>
      <c r="H22" s="106">
        <f t="shared" si="0"/>
        <v>-8.1</v>
      </c>
    </row>
    <row r="23" spans="1:8" x14ac:dyDescent="0.25">
      <c r="A23" s="95">
        <v>231</v>
      </c>
      <c r="B23" s="96" t="s">
        <v>54</v>
      </c>
      <c r="C23" s="97">
        <v>1724</v>
      </c>
      <c r="D23" s="105">
        <v>0.7</v>
      </c>
      <c r="E23" s="105">
        <v>11</v>
      </c>
      <c r="F23" s="105">
        <v>10.1</v>
      </c>
      <c r="G23" s="97">
        <v>1835</v>
      </c>
      <c r="H23" s="100">
        <f t="shared" si="0"/>
        <v>-6</v>
      </c>
    </row>
    <row r="24" spans="1:8" x14ac:dyDescent="0.25">
      <c r="A24" s="95">
        <v>232</v>
      </c>
      <c r="B24" s="96" t="s">
        <v>55</v>
      </c>
      <c r="C24" s="97">
        <v>371</v>
      </c>
      <c r="D24" s="105">
        <v>0.1</v>
      </c>
      <c r="E24" s="105">
        <v>3.5</v>
      </c>
      <c r="F24" s="105">
        <v>14.8</v>
      </c>
      <c r="G24" s="97">
        <v>404</v>
      </c>
      <c r="H24" s="100">
        <f t="shared" si="0"/>
        <v>-8.1999999999999993</v>
      </c>
    </row>
    <row r="25" spans="1:8" x14ac:dyDescent="0.25">
      <c r="A25" s="95">
        <v>233</v>
      </c>
      <c r="B25" s="96" t="s">
        <v>56</v>
      </c>
      <c r="C25" s="97">
        <v>931</v>
      </c>
      <c r="D25" s="105">
        <v>0.4</v>
      </c>
      <c r="E25" s="105">
        <v>19</v>
      </c>
      <c r="F25" s="105">
        <v>55.9</v>
      </c>
      <c r="G25" s="97">
        <v>949</v>
      </c>
      <c r="H25" s="100">
        <f t="shared" si="0"/>
        <v>-1.9</v>
      </c>
    </row>
    <row r="26" spans="1:8" x14ac:dyDescent="0.25">
      <c r="A26" s="95">
        <v>234</v>
      </c>
      <c r="B26" s="96" t="s">
        <v>57</v>
      </c>
      <c r="C26" s="97">
        <v>1171</v>
      </c>
      <c r="D26" s="105">
        <v>0.5</v>
      </c>
      <c r="E26" s="105">
        <v>13.2</v>
      </c>
      <c r="F26" s="105">
        <v>9.9</v>
      </c>
      <c r="G26" s="97">
        <v>1213</v>
      </c>
      <c r="H26" s="100">
        <f t="shared" si="0"/>
        <v>-3.5</v>
      </c>
    </row>
    <row r="27" spans="1:8" x14ac:dyDescent="0.25">
      <c r="A27" s="95">
        <v>241</v>
      </c>
      <c r="B27" s="96" t="s">
        <v>58</v>
      </c>
      <c r="C27" s="97">
        <v>47</v>
      </c>
      <c r="D27" s="105">
        <v>0</v>
      </c>
      <c r="E27" s="105" t="s">
        <v>6</v>
      </c>
      <c r="F27" s="105">
        <v>55.3</v>
      </c>
      <c r="G27" s="97">
        <v>68</v>
      </c>
      <c r="H27" s="100">
        <f t="shared" si="0"/>
        <v>-30.9</v>
      </c>
    </row>
    <row r="28" spans="1:8" x14ac:dyDescent="0.25">
      <c r="A28" s="95">
        <v>242</v>
      </c>
      <c r="B28" s="96" t="s">
        <v>59</v>
      </c>
      <c r="C28" s="97">
        <v>1310</v>
      </c>
      <c r="D28" s="105">
        <v>0.5</v>
      </c>
      <c r="E28" s="105">
        <v>11.1</v>
      </c>
      <c r="F28" s="105">
        <v>89.5</v>
      </c>
      <c r="G28" s="97">
        <v>1349</v>
      </c>
      <c r="H28" s="100">
        <f t="shared" si="0"/>
        <v>-2.9</v>
      </c>
    </row>
    <row r="29" spans="1:8" x14ac:dyDescent="0.25">
      <c r="A29" s="95">
        <v>243</v>
      </c>
      <c r="B29" s="96" t="s">
        <v>60</v>
      </c>
      <c r="C29" s="97">
        <v>147</v>
      </c>
      <c r="D29" s="105">
        <v>0.1</v>
      </c>
      <c r="E29" s="105" t="s">
        <v>6</v>
      </c>
      <c r="F29" s="105">
        <v>82.3</v>
      </c>
      <c r="G29" s="97">
        <v>162</v>
      </c>
      <c r="H29" s="100">
        <f t="shared" si="0"/>
        <v>-9.3000000000000007</v>
      </c>
    </row>
    <row r="30" spans="1:8" x14ac:dyDescent="0.25">
      <c r="A30" s="95">
        <v>250</v>
      </c>
      <c r="B30" s="96" t="s">
        <v>61</v>
      </c>
      <c r="C30" s="97">
        <v>5638</v>
      </c>
      <c r="D30" s="104">
        <v>2.2000000000000002</v>
      </c>
      <c r="E30" s="105">
        <v>13.9</v>
      </c>
      <c r="F30" s="105">
        <v>4.8</v>
      </c>
      <c r="G30" s="97">
        <v>6078</v>
      </c>
      <c r="H30" s="106">
        <f t="shared" si="0"/>
        <v>-7.2</v>
      </c>
    </row>
    <row r="31" spans="1:8" x14ac:dyDescent="0.25">
      <c r="A31" s="95">
        <v>251</v>
      </c>
      <c r="B31" s="96" t="s">
        <v>62</v>
      </c>
      <c r="C31" s="105" t="s">
        <v>6</v>
      </c>
      <c r="D31" s="105" t="s">
        <v>6</v>
      </c>
      <c r="E31" s="105" t="s">
        <v>6</v>
      </c>
      <c r="F31" s="105" t="s">
        <v>6</v>
      </c>
      <c r="G31" s="99" t="s">
        <v>6</v>
      </c>
      <c r="H31" s="105" t="s">
        <v>6</v>
      </c>
    </row>
    <row r="32" spans="1:8" x14ac:dyDescent="0.25">
      <c r="A32" s="95">
        <v>252</v>
      </c>
      <c r="B32" s="96" t="s">
        <v>63</v>
      </c>
      <c r="C32" s="97">
        <v>2435</v>
      </c>
      <c r="D32" s="104">
        <v>1</v>
      </c>
      <c r="E32" s="105">
        <v>15.4</v>
      </c>
      <c r="F32" s="105">
        <v>3.7</v>
      </c>
      <c r="G32" s="97">
        <v>2559</v>
      </c>
      <c r="H32" s="106">
        <f t="shared" si="0"/>
        <v>-4.8</v>
      </c>
    </row>
    <row r="33" spans="1:8" x14ac:dyDescent="0.25">
      <c r="A33" s="95">
        <v>253</v>
      </c>
      <c r="B33" s="96" t="s">
        <v>64</v>
      </c>
      <c r="C33" s="97">
        <v>442</v>
      </c>
      <c r="D33" s="105">
        <v>0.2</v>
      </c>
      <c r="E33" s="105">
        <v>15.2</v>
      </c>
      <c r="F33" s="105">
        <v>13.6</v>
      </c>
      <c r="G33" s="97">
        <v>476</v>
      </c>
      <c r="H33" s="100">
        <f t="shared" si="0"/>
        <v>-7.1</v>
      </c>
    </row>
    <row r="34" spans="1:8" x14ac:dyDescent="0.25">
      <c r="A34" s="95">
        <v>254</v>
      </c>
      <c r="B34" s="96" t="s">
        <v>65</v>
      </c>
      <c r="C34" s="97">
        <v>1512</v>
      </c>
      <c r="D34" s="105">
        <v>0.6</v>
      </c>
      <c r="E34" s="105">
        <v>7.5</v>
      </c>
      <c r="F34" s="105">
        <v>4.5</v>
      </c>
      <c r="G34" s="97">
        <v>1635</v>
      </c>
      <c r="H34" s="100">
        <f t="shared" si="0"/>
        <v>-7.5</v>
      </c>
    </row>
    <row r="35" spans="1:8" x14ac:dyDescent="0.25">
      <c r="A35" s="95">
        <v>255</v>
      </c>
      <c r="B35" s="96" t="s">
        <v>66</v>
      </c>
      <c r="C35" s="97">
        <v>9343</v>
      </c>
      <c r="D35" s="105">
        <v>3.7</v>
      </c>
      <c r="E35" s="105">
        <v>11.5</v>
      </c>
      <c r="F35" s="105">
        <v>3.6</v>
      </c>
      <c r="G35" s="97">
        <v>10035</v>
      </c>
      <c r="H35" s="100">
        <f t="shared" si="0"/>
        <v>-6.9</v>
      </c>
    </row>
    <row r="36" spans="1:8" x14ac:dyDescent="0.25">
      <c r="A36" s="169" t="s">
        <v>133</v>
      </c>
      <c r="B36" s="170"/>
      <c r="C36" s="101">
        <v>71725</v>
      </c>
      <c r="D36" s="102">
        <v>28.5</v>
      </c>
      <c r="E36" s="102">
        <v>19.5</v>
      </c>
      <c r="F36" s="102">
        <v>21.8</v>
      </c>
      <c r="G36" s="101">
        <v>79398</v>
      </c>
      <c r="H36" s="103">
        <f t="shared" si="0"/>
        <v>-9.6999999999999993</v>
      </c>
    </row>
    <row r="37" spans="1:8" x14ac:dyDescent="0.25">
      <c r="A37" s="95">
        <v>300</v>
      </c>
      <c r="B37" s="96" t="s">
        <v>67</v>
      </c>
      <c r="C37" s="97">
        <v>1776</v>
      </c>
      <c r="D37" s="105">
        <v>0.7</v>
      </c>
      <c r="E37" s="105">
        <v>29.6</v>
      </c>
      <c r="F37" s="105">
        <v>59.6</v>
      </c>
      <c r="G37" s="97">
        <v>2203</v>
      </c>
      <c r="H37" s="100">
        <f t="shared" si="0"/>
        <v>-19.399999999999999</v>
      </c>
    </row>
    <row r="38" spans="1:8" x14ac:dyDescent="0.25">
      <c r="A38" s="95">
        <v>311</v>
      </c>
      <c r="B38" s="96" t="s">
        <v>68</v>
      </c>
      <c r="C38" s="97">
        <v>2301</v>
      </c>
      <c r="D38" s="105">
        <v>0.9</v>
      </c>
      <c r="E38" s="105">
        <v>19.3</v>
      </c>
      <c r="F38" s="105">
        <v>20.399999999999999</v>
      </c>
      <c r="G38" s="97">
        <v>2459</v>
      </c>
      <c r="H38" s="100">
        <f t="shared" si="0"/>
        <v>-6.4</v>
      </c>
    </row>
    <row r="39" spans="1:8" x14ac:dyDescent="0.25">
      <c r="A39" s="95">
        <v>312</v>
      </c>
      <c r="B39" s="96" t="s">
        <v>69</v>
      </c>
      <c r="C39" s="97">
        <v>49352</v>
      </c>
      <c r="D39" s="104">
        <v>19.600000000000001</v>
      </c>
      <c r="E39" s="105">
        <v>33.6</v>
      </c>
      <c r="F39" s="105">
        <v>49.7</v>
      </c>
      <c r="G39" s="97">
        <v>48974</v>
      </c>
      <c r="H39" s="106">
        <f t="shared" si="0"/>
        <v>0.8</v>
      </c>
    </row>
    <row r="40" spans="1:8" x14ac:dyDescent="0.25">
      <c r="A40" s="95">
        <v>313</v>
      </c>
      <c r="B40" s="96" t="s">
        <v>70</v>
      </c>
      <c r="C40" s="97">
        <v>9477</v>
      </c>
      <c r="D40" s="104">
        <v>3.8</v>
      </c>
      <c r="E40" s="105">
        <v>37.200000000000003</v>
      </c>
      <c r="F40" s="105">
        <v>57.3</v>
      </c>
      <c r="G40" s="97">
        <v>10111</v>
      </c>
      <c r="H40" s="106">
        <f t="shared" si="0"/>
        <v>-6.3</v>
      </c>
    </row>
    <row r="41" spans="1:8" x14ac:dyDescent="0.25">
      <c r="A41" s="95">
        <v>314</v>
      </c>
      <c r="B41" s="96" t="s">
        <v>71</v>
      </c>
      <c r="C41" s="97">
        <v>29807</v>
      </c>
      <c r="D41" s="104">
        <v>11.8</v>
      </c>
      <c r="E41" s="105">
        <v>27.5</v>
      </c>
      <c r="F41" s="105">
        <v>54.7</v>
      </c>
      <c r="G41" s="97">
        <v>32084</v>
      </c>
      <c r="H41" s="106">
        <f t="shared" si="0"/>
        <v>-7.1</v>
      </c>
    </row>
    <row r="42" spans="1:8" x14ac:dyDescent="0.25">
      <c r="A42" s="95">
        <v>320</v>
      </c>
      <c r="B42" s="96" t="s">
        <v>72</v>
      </c>
      <c r="C42" s="97">
        <v>6473</v>
      </c>
      <c r="D42" s="104">
        <v>2.6</v>
      </c>
      <c r="E42" s="105">
        <v>60.8</v>
      </c>
      <c r="F42" s="105">
        <v>74.3</v>
      </c>
      <c r="G42" s="97">
        <v>7213</v>
      </c>
      <c r="H42" s="106">
        <f t="shared" si="0"/>
        <v>-10.3</v>
      </c>
    </row>
    <row r="43" spans="1:8" x14ac:dyDescent="0.25">
      <c r="A43" s="95">
        <v>322</v>
      </c>
      <c r="B43" s="96" t="s">
        <v>73</v>
      </c>
      <c r="C43" s="97">
        <v>894</v>
      </c>
      <c r="D43" s="105">
        <v>0.4</v>
      </c>
      <c r="E43" s="105">
        <v>3.4</v>
      </c>
      <c r="F43" s="105">
        <v>48.3</v>
      </c>
      <c r="G43" s="97">
        <v>911</v>
      </c>
      <c r="H43" s="100">
        <f t="shared" si="0"/>
        <v>-1.9</v>
      </c>
    </row>
    <row r="44" spans="1:8" x14ac:dyDescent="0.25">
      <c r="A44" s="95">
        <v>323</v>
      </c>
      <c r="B44" s="96" t="s">
        <v>74</v>
      </c>
      <c r="C44" s="97">
        <v>2492</v>
      </c>
      <c r="D44" s="104">
        <v>1</v>
      </c>
      <c r="E44" s="105">
        <v>35.4</v>
      </c>
      <c r="F44" s="105">
        <v>34.700000000000003</v>
      </c>
      <c r="G44" s="97">
        <v>2753</v>
      </c>
      <c r="H44" s="106">
        <f t="shared" si="0"/>
        <v>-9.5</v>
      </c>
    </row>
    <row r="45" spans="1:8" x14ac:dyDescent="0.25">
      <c r="A45" s="95">
        <v>324</v>
      </c>
      <c r="B45" s="96" t="s">
        <v>75</v>
      </c>
      <c r="C45" s="97">
        <v>11788</v>
      </c>
      <c r="D45" s="104">
        <v>4.7</v>
      </c>
      <c r="E45" s="105">
        <v>20.6</v>
      </c>
      <c r="F45" s="105">
        <v>76.2</v>
      </c>
      <c r="G45" s="97">
        <v>12787</v>
      </c>
      <c r="H45" s="106">
        <f t="shared" si="0"/>
        <v>-7.8</v>
      </c>
    </row>
    <row r="46" spans="1:8" ht="30" x14ac:dyDescent="0.25">
      <c r="A46" s="95">
        <v>326</v>
      </c>
      <c r="B46" s="96" t="s">
        <v>76</v>
      </c>
      <c r="C46" s="97">
        <v>10339</v>
      </c>
      <c r="D46" s="104">
        <v>4.0999999999999996</v>
      </c>
      <c r="E46" s="105">
        <v>37.9</v>
      </c>
      <c r="F46" s="105">
        <v>7.4</v>
      </c>
      <c r="G46" s="97">
        <v>10408</v>
      </c>
      <c r="H46" s="106">
        <f t="shared" si="0"/>
        <v>-0.7</v>
      </c>
    </row>
    <row r="47" spans="1:8" x14ac:dyDescent="0.25">
      <c r="A47" s="95">
        <v>330</v>
      </c>
      <c r="B47" s="96" t="s">
        <v>77</v>
      </c>
      <c r="C47" s="97">
        <v>5750</v>
      </c>
      <c r="D47" s="104">
        <v>2.2999999999999998</v>
      </c>
      <c r="E47" s="105">
        <v>33.4</v>
      </c>
      <c r="F47" s="105">
        <v>92.2</v>
      </c>
      <c r="G47" s="97">
        <v>6005</v>
      </c>
      <c r="H47" s="106">
        <f t="shared" si="0"/>
        <v>-4.2</v>
      </c>
    </row>
    <row r="48" spans="1:8" x14ac:dyDescent="0.25">
      <c r="A48" s="95">
        <v>331</v>
      </c>
      <c r="B48" s="96" t="s">
        <v>78</v>
      </c>
      <c r="C48" s="97">
        <v>8138</v>
      </c>
      <c r="D48" s="104">
        <v>3.2</v>
      </c>
      <c r="E48" s="105">
        <v>48.9</v>
      </c>
      <c r="F48" s="105">
        <v>76.599999999999994</v>
      </c>
      <c r="G48" s="97">
        <v>10202</v>
      </c>
      <c r="H48" s="106">
        <f t="shared" si="0"/>
        <v>-20.2</v>
      </c>
    </row>
    <row r="49" spans="1:8" x14ac:dyDescent="0.25">
      <c r="A49" s="95">
        <v>332</v>
      </c>
      <c r="B49" s="96" t="s">
        <v>79</v>
      </c>
      <c r="C49" s="97">
        <v>8029</v>
      </c>
      <c r="D49" s="104">
        <v>3.2</v>
      </c>
      <c r="E49" s="105">
        <v>43.5</v>
      </c>
      <c r="F49" s="105">
        <v>92.3</v>
      </c>
      <c r="G49" s="97">
        <v>8274</v>
      </c>
      <c r="H49" s="106">
        <f t="shared" si="0"/>
        <v>-3</v>
      </c>
    </row>
    <row r="50" spans="1:8" x14ac:dyDescent="0.25">
      <c r="A50" s="95">
        <v>334</v>
      </c>
      <c r="B50" s="96" t="s">
        <v>80</v>
      </c>
      <c r="C50" s="97">
        <v>14382</v>
      </c>
      <c r="D50" s="104">
        <v>5.7</v>
      </c>
      <c r="E50" s="105">
        <v>31.9</v>
      </c>
      <c r="F50" s="105">
        <v>66</v>
      </c>
      <c r="G50" s="97">
        <v>15629</v>
      </c>
      <c r="H50" s="106">
        <f t="shared" si="0"/>
        <v>-8</v>
      </c>
    </row>
    <row r="51" spans="1:8" x14ac:dyDescent="0.25">
      <c r="A51" s="95">
        <v>336</v>
      </c>
      <c r="B51" s="96" t="s">
        <v>81</v>
      </c>
      <c r="C51" s="97">
        <v>3493</v>
      </c>
      <c r="D51" s="105">
        <v>1.4</v>
      </c>
      <c r="E51" s="105">
        <v>69.599999999999994</v>
      </c>
      <c r="F51" s="105">
        <v>99</v>
      </c>
      <c r="G51" s="97">
        <v>3736</v>
      </c>
      <c r="H51" s="100">
        <f t="shared" si="0"/>
        <v>-6.5</v>
      </c>
    </row>
    <row r="52" spans="1:8" x14ac:dyDescent="0.25">
      <c r="A52" s="95">
        <v>343</v>
      </c>
      <c r="B52" s="96" t="s">
        <v>82</v>
      </c>
      <c r="C52" s="97">
        <v>1579</v>
      </c>
      <c r="D52" s="105">
        <v>0.6</v>
      </c>
      <c r="E52" s="105">
        <v>20.5</v>
      </c>
      <c r="F52" s="105">
        <v>27</v>
      </c>
      <c r="G52" s="97">
        <v>1660</v>
      </c>
      <c r="H52" s="100">
        <f t="shared" si="0"/>
        <v>-4.9000000000000004</v>
      </c>
    </row>
    <row r="53" spans="1:8" x14ac:dyDescent="0.25">
      <c r="A53" s="95">
        <v>344</v>
      </c>
      <c r="B53" s="96" t="s">
        <v>189</v>
      </c>
      <c r="C53" s="97">
        <v>511</v>
      </c>
      <c r="D53" s="105">
        <v>0.2</v>
      </c>
      <c r="E53" s="105">
        <v>22.5</v>
      </c>
      <c r="F53" s="105">
        <v>38.6</v>
      </c>
      <c r="G53" s="99" t="s">
        <v>6</v>
      </c>
      <c r="H53" s="100" t="s">
        <v>6</v>
      </c>
    </row>
    <row r="54" spans="1:8" x14ac:dyDescent="0.25">
      <c r="A54" s="95">
        <v>345</v>
      </c>
      <c r="B54" s="96" t="s">
        <v>83</v>
      </c>
      <c r="C54" s="97">
        <v>2162</v>
      </c>
      <c r="D54" s="105">
        <v>0.9</v>
      </c>
      <c r="E54" s="105">
        <v>44.8</v>
      </c>
      <c r="F54" s="105">
        <v>81.5</v>
      </c>
      <c r="G54" s="97">
        <v>2330</v>
      </c>
      <c r="H54" s="100">
        <f t="shared" si="0"/>
        <v>-7.2</v>
      </c>
    </row>
    <row r="55" spans="1:8" x14ac:dyDescent="0.25">
      <c r="A55" s="169" t="s">
        <v>134</v>
      </c>
      <c r="B55" s="170"/>
      <c r="C55" s="101">
        <v>168743</v>
      </c>
      <c r="D55" s="102">
        <v>67</v>
      </c>
      <c r="E55" s="102">
        <v>34.5</v>
      </c>
      <c r="F55" s="102">
        <v>58</v>
      </c>
      <c r="G55" s="101">
        <v>177881</v>
      </c>
      <c r="H55" s="103">
        <f t="shared" si="0"/>
        <v>-5.0999999999999996</v>
      </c>
    </row>
    <row r="56" spans="1:8" x14ac:dyDescent="0.25">
      <c r="A56" s="80"/>
      <c r="B56" s="81"/>
      <c r="C56" s="82"/>
      <c r="D56" s="83"/>
      <c r="E56" s="83"/>
      <c r="F56" s="83"/>
      <c r="G56" s="82"/>
      <c r="H56" s="84"/>
    </row>
    <row r="57" spans="1:8" x14ac:dyDescent="0.25">
      <c r="A57" s="167" t="s">
        <v>190</v>
      </c>
      <c r="B57" s="168"/>
      <c r="C57" s="85">
        <v>252041</v>
      </c>
      <c r="D57" s="86">
        <v>100</v>
      </c>
      <c r="E57" s="86">
        <v>29.8</v>
      </c>
      <c r="F57" s="86">
        <v>48.5</v>
      </c>
      <c r="G57" s="85">
        <v>267350</v>
      </c>
      <c r="H57" s="87">
        <f>ROUND(100*(C57-G57)/G57,1)</f>
        <v>-5.7</v>
      </c>
    </row>
    <row r="58" spans="1:8" x14ac:dyDescent="0.25">
      <c r="A58" s="88"/>
      <c r="B58" s="35"/>
      <c r="C58" s="89"/>
      <c r="D58" s="90"/>
      <c r="E58" s="90"/>
      <c r="F58" s="90"/>
      <c r="G58" s="89"/>
      <c r="H58" s="91"/>
    </row>
    <row r="59" spans="1:8" x14ac:dyDescent="0.25">
      <c r="A59" s="32" t="s">
        <v>215</v>
      </c>
      <c r="B59" s="32"/>
      <c r="C59" s="107"/>
      <c r="D59" s="107"/>
      <c r="E59" s="107"/>
      <c r="F59" s="107"/>
      <c r="G59" s="107"/>
      <c r="H59" s="32"/>
    </row>
    <row r="60" spans="1:8" ht="15" customHeight="1" x14ac:dyDescent="0.25">
      <c r="A60" s="32" t="s">
        <v>175</v>
      </c>
      <c r="B60" s="32"/>
      <c r="C60" s="32"/>
      <c r="D60" s="32"/>
      <c r="E60" s="32"/>
      <c r="F60" s="32"/>
      <c r="G60" s="32"/>
      <c r="H60" s="32"/>
    </row>
    <row r="61" spans="1:8" x14ac:dyDescent="0.25">
      <c r="A61" s="34" t="s">
        <v>191</v>
      </c>
      <c r="B61" s="34"/>
      <c r="C61" s="34"/>
      <c r="D61" s="34"/>
      <c r="E61" s="34"/>
      <c r="F61" s="34"/>
      <c r="G61" s="34"/>
      <c r="H61" s="32"/>
    </row>
    <row r="62" spans="1:8" x14ac:dyDescent="0.25">
      <c r="A62" s="92" t="s">
        <v>192</v>
      </c>
      <c r="B62" s="93"/>
      <c r="C62" s="93"/>
      <c r="D62" s="93"/>
      <c r="E62" s="93"/>
      <c r="F62" s="93"/>
      <c r="G62" s="93"/>
      <c r="H62" s="32"/>
    </row>
  </sheetData>
  <mergeCells count="5">
    <mergeCell ref="A3:B3"/>
    <mergeCell ref="A57:B57"/>
    <mergeCell ref="A6:B6"/>
    <mergeCell ref="A36:B36"/>
    <mergeCell ref="A55:B55"/>
  </mergeCells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scale="53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22" style="8" customWidth="1"/>
    <col min="2" max="8" width="11.42578125" style="8"/>
    <col min="9" max="9" width="15.28515625" style="8" customWidth="1"/>
    <col min="10" max="16384" width="11.42578125" style="8"/>
  </cols>
  <sheetData>
    <row r="1" spans="1:13" ht="18.75" x14ac:dyDescent="0.25">
      <c r="A1" s="7" t="s">
        <v>195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x14ac:dyDescent="0.25">
      <c r="A2" s="151" t="s">
        <v>217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x14ac:dyDescent="0.25">
      <c r="A3" s="176"/>
      <c r="B3" s="173" t="s">
        <v>111</v>
      </c>
      <c r="C3" s="174"/>
      <c r="D3" s="174"/>
      <c r="E3" s="174"/>
      <c r="F3" s="174"/>
      <c r="G3" s="174"/>
      <c r="H3" s="174"/>
      <c r="I3" s="175"/>
      <c r="J3" s="178" t="s">
        <v>12</v>
      </c>
      <c r="K3" s="171" t="s">
        <v>16</v>
      </c>
    </row>
    <row r="4" spans="1:13" ht="15" customHeight="1" x14ac:dyDescent="0.25">
      <c r="A4" s="176"/>
      <c r="B4" s="179" t="s">
        <v>87</v>
      </c>
      <c r="C4" s="180"/>
      <c r="D4" s="180"/>
      <c r="E4" s="181"/>
      <c r="F4" s="160" t="s">
        <v>88</v>
      </c>
      <c r="G4" s="160"/>
      <c r="H4" s="160"/>
      <c r="I4" s="177" t="s">
        <v>105</v>
      </c>
      <c r="J4" s="176"/>
      <c r="K4" s="172"/>
    </row>
    <row r="5" spans="1:13" ht="30" x14ac:dyDescent="0.25">
      <c r="A5" s="176"/>
      <c r="B5" s="77" t="s">
        <v>92</v>
      </c>
      <c r="C5" s="77" t="s">
        <v>93</v>
      </c>
      <c r="D5" s="77" t="s">
        <v>94</v>
      </c>
      <c r="E5" s="141" t="s">
        <v>16</v>
      </c>
      <c r="F5" s="77" t="s">
        <v>114</v>
      </c>
      <c r="G5" s="77" t="s">
        <v>113</v>
      </c>
      <c r="H5" s="77" t="s">
        <v>95</v>
      </c>
      <c r="I5" s="177"/>
      <c r="J5" s="176"/>
      <c r="K5" s="172"/>
    </row>
    <row r="6" spans="1:13" x14ac:dyDescent="0.25">
      <c r="A6" s="51" t="s">
        <v>104</v>
      </c>
      <c r="B6" s="51">
        <v>7.7</v>
      </c>
      <c r="C6" s="109">
        <v>8.3000000000000007</v>
      </c>
      <c r="D6" s="109">
        <v>4.4000000000000004</v>
      </c>
      <c r="E6" s="109">
        <v>20.399999999999999</v>
      </c>
      <c r="F6" s="110">
        <v>14.6</v>
      </c>
      <c r="G6" s="109">
        <v>25</v>
      </c>
      <c r="H6" s="109">
        <v>7.5</v>
      </c>
      <c r="I6" s="110">
        <v>12.9</v>
      </c>
      <c r="J6" s="109">
        <v>19.600000000000001</v>
      </c>
      <c r="K6" s="110">
        <v>100</v>
      </c>
      <c r="L6" s="149"/>
    </row>
    <row r="7" spans="1:13" x14ac:dyDescent="0.25">
      <c r="A7" s="96" t="s">
        <v>106</v>
      </c>
      <c r="B7" s="111">
        <v>3.7</v>
      </c>
      <c r="C7" s="111">
        <v>0</v>
      </c>
      <c r="D7" s="111">
        <v>0</v>
      </c>
      <c r="E7" s="111">
        <v>3.7</v>
      </c>
      <c r="F7" s="111">
        <v>37</v>
      </c>
      <c r="G7" s="111">
        <v>0</v>
      </c>
      <c r="H7" s="111">
        <v>0</v>
      </c>
      <c r="I7" s="111">
        <v>0</v>
      </c>
      <c r="J7" s="111">
        <v>59.3</v>
      </c>
      <c r="K7" s="111">
        <v>100</v>
      </c>
      <c r="L7" s="149"/>
    </row>
    <row r="8" spans="1:13" x14ac:dyDescent="0.25">
      <c r="A8" s="96" t="s">
        <v>96</v>
      </c>
      <c r="B8" s="112">
        <v>11.4</v>
      </c>
      <c r="C8" s="112">
        <v>1.9</v>
      </c>
      <c r="D8" s="112">
        <v>3.2</v>
      </c>
      <c r="E8" s="112">
        <v>16.5</v>
      </c>
      <c r="F8" s="112">
        <v>38.6</v>
      </c>
      <c r="G8" s="112">
        <v>1.5</v>
      </c>
      <c r="H8" s="112">
        <v>10.7</v>
      </c>
      <c r="I8" s="112">
        <v>14.8</v>
      </c>
      <c r="J8" s="112">
        <v>17.899999999999999</v>
      </c>
      <c r="K8" s="112">
        <v>100</v>
      </c>
      <c r="L8" s="149"/>
    </row>
    <row r="9" spans="1:13" x14ac:dyDescent="0.25">
      <c r="A9" s="96" t="s">
        <v>97</v>
      </c>
      <c r="B9" s="112">
        <v>5.8</v>
      </c>
      <c r="C9" s="112">
        <v>11.5</v>
      </c>
      <c r="D9" s="112">
        <v>5</v>
      </c>
      <c r="E9" s="112">
        <v>22.3</v>
      </c>
      <c r="F9" s="112">
        <v>2.2000000000000002</v>
      </c>
      <c r="G9" s="112">
        <v>37.200000000000003</v>
      </c>
      <c r="H9" s="112">
        <v>5.8</v>
      </c>
      <c r="I9" s="112">
        <v>11.9</v>
      </c>
      <c r="J9" s="112">
        <v>20.6</v>
      </c>
      <c r="K9" s="112">
        <v>100</v>
      </c>
      <c r="L9" s="149"/>
    </row>
    <row r="10" spans="1:13" x14ac:dyDescent="0.25">
      <c r="A10" s="10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49"/>
    </row>
    <row r="11" spans="1:13" x14ac:dyDescent="0.25">
      <c r="A11" s="51" t="s">
        <v>103</v>
      </c>
      <c r="B11" s="51">
        <v>7.9</v>
      </c>
      <c r="C11" s="109">
        <v>8.4</v>
      </c>
      <c r="D11" s="109">
        <v>3.9</v>
      </c>
      <c r="E11" s="109">
        <v>20.2</v>
      </c>
      <c r="F11" s="110">
        <v>14.1</v>
      </c>
      <c r="G11" s="109">
        <v>24.2</v>
      </c>
      <c r="H11" s="109">
        <v>7.1</v>
      </c>
      <c r="I11" s="110">
        <v>16.399999999999999</v>
      </c>
      <c r="J11" s="109">
        <v>18.100000000000001</v>
      </c>
      <c r="K11" s="110">
        <v>100</v>
      </c>
      <c r="L11" s="149"/>
      <c r="M11" s="149"/>
    </row>
    <row r="12" spans="1:13" x14ac:dyDescent="0.25">
      <c r="A12" s="96" t="s">
        <v>106</v>
      </c>
      <c r="B12" s="111">
        <v>3.8</v>
      </c>
      <c r="C12" s="111">
        <v>0</v>
      </c>
      <c r="D12" s="111">
        <v>0</v>
      </c>
      <c r="E12" s="111">
        <v>3.8</v>
      </c>
      <c r="F12" s="111">
        <v>21.2</v>
      </c>
      <c r="G12" s="111">
        <v>0</v>
      </c>
      <c r="H12" s="111">
        <v>0</v>
      </c>
      <c r="I12" s="111">
        <v>0</v>
      </c>
      <c r="J12" s="111">
        <v>75</v>
      </c>
      <c r="K12" s="111">
        <v>100</v>
      </c>
      <c r="L12" s="149"/>
      <c r="M12" s="149"/>
    </row>
    <row r="13" spans="1:13" x14ac:dyDescent="0.25">
      <c r="A13" s="96" t="s">
        <v>96</v>
      </c>
      <c r="B13" s="112">
        <v>11.7</v>
      </c>
      <c r="C13" s="112">
        <v>1.9</v>
      </c>
      <c r="D13" s="112">
        <v>2.8</v>
      </c>
      <c r="E13" s="112">
        <v>16.399999999999999</v>
      </c>
      <c r="F13" s="112">
        <v>36.299999999999997</v>
      </c>
      <c r="G13" s="112">
        <v>1.3</v>
      </c>
      <c r="H13" s="112">
        <v>10.4</v>
      </c>
      <c r="I13" s="112">
        <v>20.9</v>
      </c>
      <c r="J13" s="112">
        <v>14.7</v>
      </c>
      <c r="K13" s="112">
        <v>100</v>
      </c>
      <c r="L13" s="149"/>
      <c r="M13" s="149"/>
    </row>
    <row r="14" spans="1:13" x14ac:dyDescent="0.25">
      <c r="A14" s="96" t="s">
        <v>97</v>
      </c>
      <c r="B14" s="112">
        <v>5.9</v>
      </c>
      <c r="C14" s="112">
        <v>11.9</v>
      </c>
      <c r="D14" s="112">
        <v>4.4000000000000004</v>
      </c>
      <c r="E14" s="112">
        <v>22.200000000000003</v>
      </c>
      <c r="F14" s="112">
        <v>2.2000000000000002</v>
      </c>
      <c r="G14" s="112">
        <v>36.4</v>
      </c>
      <c r="H14" s="112">
        <v>5.4</v>
      </c>
      <c r="I14" s="112">
        <v>14</v>
      </c>
      <c r="J14" s="112">
        <v>19.8</v>
      </c>
      <c r="K14" s="112">
        <v>100</v>
      </c>
      <c r="L14" s="149"/>
      <c r="M14" s="149"/>
    </row>
    <row r="15" spans="1:13" x14ac:dyDescent="0.25">
      <c r="A15" s="10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49"/>
      <c r="M15" s="149"/>
    </row>
    <row r="16" spans="1:13" x14ac:dyDescent="0.25">
      <c r="A16" s="51" t="s">
        <v>102</v>
      </c>
      <c r="B16" s="51">
        <v>7.9</v>
      </c>
      <c r="C16" s="109">
        <v>8</v>
      </c>
      <c r="D16" s="109">
        <v>3.8</v>
      </c>
      <c r="E16" s="109">
        <v>19.7</v>
      </c>
      <c r="F16" s="110">
        <v>13.2</v>
      </c>
      <c r="G16" s="109">
        <v>24.2</v>
      </c>
      <c r="H16" s="109">
        <v>7.3</v>
      </c>
      <c r="I16" s="110">
        <v>16.600000000000001</v>
      </c>
      <c r="J16" s="109">
        <v>19</v>
      </c>
      <c r="K16" s="110">
        <v>100</v>
      </c>
      <c r="L16" s="149"/>
      <c r="M16" s="149"/>
    </row>
    <row r="17" spans="1:13" x14ac:dyDescent="0.25">
      <c r="A17" s="96" t="s">
        <v>106</v>
      </c>
      <c r="B17" s="111">
        <v>0</v>
      </c>
      <c r="C17" s="111">
        <v>0</v>
      </c>
      <c r="D17" s="111">
        <v>1.5</v>
      </c>
      <c r="E17" s="111">
        <v>1.5</v>
      </c>
      <c r="F17" s="111">
        <v>23.2</v>
      </c>
      <c r="G17" s="111">
        <v>0</v>
      </c>
      <c r="H17" s="111">
        <v>0</v>
      </c>
      <c r="I17" s="111">
        <v>1.4</v>
      </c>
      <c r="J17" s="111">
        <v>73.900000000000006</v>
      </c>
      <c r="K17" s="111">
        <v>100</v>
      </c>
      <c r="L17" s="149"/>
      <c r="M17" s="149"/>
    </row>
    <row r="18" spans="1:13" x14ac:dyDescent="0.25">
      <c r="A18" s="96" t="s">
        <v>96</v>
      </c>
      <c r="B18" s="112">
        <v>11.6</v>
      </c>
      <c r="C18" s="112">
        <v>2.2999999999999998</v>
      </c>
      <c r="D18" s="112">
        <v>3.3</v>
      </c>
      <c r="E18" s="112">
        <v>17.2</v>
      </c>
      <c r="F18" s="112">
        <v>34.4</v>
      </c>
      <c r="G18" s="112">
        <v>1.7</v>
      </c>
      <c r="H18" s="112">
        <v>10</v>
      </c>
      <c r="I18" s="112">
        <v>21.5</v>
      </c>
      <c r="J18" s="112">
        <v>15.2</v>
      </c>
      <c r="K18" s="112">
        <v>100</v>
      </c>
      <c r="L18" s="149"/>
      <c r="M18" s="149"/>
    </row>
    <row r="19" spans="1:13" x14ac:dyDescent="0.25">
      <c r="A19" s="96" t="s">
        <v>97</v>
      </c>
      <c r="B19" s="112">
        <v>5.9</v>
      </c>
      <c r="C19" s="112">
        <v>10.9</v>
      </c>
      <c r="D19" s="112">
        <v>4.0999999999999996</v>
      </c>
      <c r="E19" s="112">
        <v>20.9</v>
      </c>
      <c r="F19" s="112">
        <v>2.2000000000000002</v>
      </c>
      <c r="G19" s="112">
        <v>36.1</v>
      </c>
      <c r="H19" s="112">
        <v>5.8</v>
      </c>
      <c r="I19" s="112">
        <v>14.1</v>
      </c>
      <c r="J19" s="112">
        <v>20.9</v>
      </c>
      <c r="K19" s="112">
        <v>100</v>
      </c>
      <c r="L19" s="149"/>
      <c r="M19" s="149"/>
    </row>
    <row r="20" spans="1:13" x14ac:dyDescent="0.25">
      <c r="A20" s="10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49"/>
      <c r="M20" s="149"/>
    </row>
    <row r="21" spans="1:13" x14ac:dyDescent="0.25">
      <c r="A21" s="51" t="s">
        <v>101</v>
      </c>
      <c r="B21" s="51">
        <v>7.4</v>
      </c>
      <c r="C21" s="109">
        <v>7.8</v>
      </c>
      <c r="D21" s="109">
        <v>3.7</v>
      </c>
      <c r="E21" s="109">
        <v>18.899999999999999</v>
      </c>
      <c r="F21" s="110">
        <v>11.7</v>
      </c>
      <c r="G21" s="109">
        <v>22.2</v>
      </c>
      <c r="H21" s="109">
        <v>7.6</v>
      </c>
      <c r="I21" s="110">
        <v>21.7</v>
      </c>
      <c r="J21" s="109">
        <v>17.899999999999999</v>
      </c>
      <c r="K21" s="110">
        <v>100</v>
      </c>
      <c r="L21" s="149"/>
      <c r="M21" s="149"/>
    </row>
    <row r="22" spans="1:13" x14ac:dyDescent="0.25">
      <c r="A22" s="96" t="s">
        <v>106</v>
      </c>
      <c r="B22" s="111">
        <v>3</v>
      </c>
      <c r="C22" s="111">
        <v>0</v>
      </c>
      <c r="D22" s="111">
        <v>0</v>
      </c>
      <c r="E22" s="111">
        <v>3</v>
      </c>
      <c r="F22" s="111">
        <v>19.399999999999999</v>
      </c>
      <c r="G22" s="111">
        <v>0</v>
      </c>
      <c r="H22" s="111">
        <v>3</v>
      </c>
      <c r="I22" s="111">
        <v>0</v>
      </c>
      <c r="J22" s="111">
        <v>74.599999999999994</v>
      </c>
      <c r="K22" s="111">
        <v>100</v>
      </c>
      <c r="L22" s="149"/>
      <c r="M22" s="149"/>
    </row>
    <row r="23" spans="1:13" x14ac:dyDescent="0.25">
      <c r="A23" s="96" t="s">
        <v>96</v>
      </c>
      <c r="B23" s="112">
        <v>11</v>
      </c>
      <c r="C23" s="112">
        <v>2.1</v>
      </c>
      <c r="D23" s="112">
        <v>3.4</v>
      </c>
      <c r="E23" s="112">
        <v>16.5</v>
      </c>
      <c r="F23" s="112">
        <v>30.2</v>
      </c>
      <c r="G23" s="112">
        <v>1.6</v>
      </c>
      <c r="H23" s="112">
        <v>10.7</v>
      </c>
      <c r="I23" s="112">
        <v>26.8</v>
      </c>
      <c r="J23" s="112">
        <v>14.2</v>
      </c>
      <c r="K23" s="112">
        <v>100</v>
      </c>
      <c r="L23" s="149"/>
      <c r="M23" s="149"/>
    </row>
    <row r="24" spans="1:13" x14ac:dyDescent="0.25">
      <c r="A24" s="96" t="s">
        <v>97</v>
      </c>
      <c r="B24" s="112">
        <v>5.6</v>
      </c>
      <c r="C24" s="112">
        <v>10.7</v>
      </c>
      <c r="D24" s="112">
        <v>3.8</v>
      </c>
      <c r="E24" s="112">
        <v>20.099999999999998</v>
      </c>
      <c r="F24" s="112">
        <v>2.2000000000000002</v>
      </c>
      <c r="G24" s="112">
        <v>32.9</v>
      </c>
      <c r="H24" s="112">
        <v>6</v>
      </c>
      <c r="I24" s="112">
        <v>19.100000000000001</v>
      </c>
      <c r="J24" s="112">
        <v>19.7</v>
      </c>
      <c r="K24" s="112">
        <v>100</v>
      </c>
      <c r="L24" s="149"/>
      <c r="M24" s="149"/>
    </row>
    <row r="25" spans="1:13" x14ac:dyDescent="0.25">
      <c r="A25" s="10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49"/>
      <c r="M25" s="149"/>
    </row>
    <row r="26" spans="1:13" x14ac:dyDescent="0.25">
      <c r="A26" s="51" t="s">
        <v>100</v>
      </c>
      <c r="B26" s="51">
        <v>7.2</v>
      </c>
      <c r="C26" s="109">
        <v>7.8</v>
      </c>
      <c r="D26" s="109">
        <v>3.6</v>
      </c>
      <c r="E26" s="109">
        <v>18.600000000000001</v>
      </c>
      <c r="F26" s="110">
        <v>10.1</v>
      </c>
      <c r="G26" s="109">
        <v>20.399999999999999</v>
      </c>
      <c r="H26" s="109">
        <v>6.8</v>
      </c>
      <c r="I26" s="110">
        <v>26.1</v>
      </c>
      <c r="J26" s="109">
        <v>18</v>
      </c>
      <c r="K26" s="110">
        <v>100</v>
      </c>
      <c r="L26" s="149"/>
      <c r="M26" s="149"/>
    </row>
    <row r="27" spans="1:13" x14ac:dyDescent="0.25">
      <c r="A27" s="96" t="s">
        <v>106</v>
      </c>
      <c r="B27" s="111">
        <v>0</v>
      </c>
      <c r="C27" s="111">
        <v>1.5</v>
      </c>
      <c r="D27" s="111">
        <v>1.5</v>
      </c>
      <c r="E27" s="111">
        <v>3</v>
      </c>
      <c r="F27" s="111">
        <v>30.3</v>
      </c>
      <c r="G27" s="111">
        <v>1.5</v>
      </c>
      <c r="H27" s="111">
        <v>1.5</v>
      </c>
      <c r="I27" s="111">
        <v>0</v>
      </c>
      <c r="J27" s="111">
        <v>63.6</v>
      </c>
      <c r="K27" s="111">
        <v>100</v>
      </c>
      <c r="L27" s="149"/>
      <c r="M27" s="149"/>
    </row>
    <row r="28" spans="1:13" x14ac:dyDescent="0.25">
      <c r="A28" s="96" t="s">
        <v>96</v>
      </c>
      <c r="B28" s="112">
        <v>10.199999999999999</v>
      </c>
      <c r="C28" s="112">
        <v>2</v>
      </c>
      <c r="D28" s="112">
        <v>3.6</v>
      </c>
      <c r="E28" s="112">
        <v>15.799999999999999</v>
      </c>
      <c r="F28" s="112">
        <v>24.6</v>
      </c>
      <c r="G28" s="112">
        <v>1.7</v>
      </c>
      <c r="H28" s="112">
        <v>8.4</v>
      </c>
      <c r="I28" s="112">
        <v>35.1</v>
      </c>
      <c r="J28" s="112">
        <v>14.4</v>
      </c>
      <c r="K28" s="112">
        <v>100</v>
      </c>
      <c r="L28" s="149"/>
      <c r="M28" s="149"/>
    </row>
    <row r="29" spans="1:13" x14ac:dyDescent="0.25">
      <c r="A29" s="96" t="s">
        <v>97</v>
      </c>
      <c r="B29" s="112">
        <v>5.5</v>
      </c>
      <c r="C29" s="112">
        <v>11</v>
      </c>
      <c r="D29" s="112">
        <v>3.7</v>
      </c>
      <c r="E29" s="112">
        <v>20.2</v>
      </c>
      <c r="F29" s="112">
        <v>1.9</v>
      </c>
      <c r="G29" s="112">
        <v>30.9</v>
      </c>
      <c r="H29" s="112">
        <v>5.9</v>
      </c>
      <c r="I29" s="112">
        <v>21.1</v>
      </c>
      <c r="J29" s="112">
        <v>20</v>
      </c>
      <c r="K29" s="112">
        <v>100</v>
      </c>
      <c r="L29" s="149"/>
      <c r="M29" s="149"/>
    </row>
    <row r="30" spans="1:13" x14ac:dyDescent="0.25">
      <c r="A30" s="10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149"/>
      <c r="M30" s="149"/>
    </row>
    <row r="31" spans="1:13" x14ac:dyDescent="0.25">
      <c r="A31" s="51" t="s">
        <v>99</v>
      </c>
      <c r="B31" s="51">
        <v>7.1</v>
      </c>
      <c r="C31" s="109">
        <v>7.8</v>
      </c>
      <c r="D31" s="109">
        <v>3.7</v>
      </c>
      <c r="E31" s="109">
        <v>18.599999999999998</v>
      </c>
      <c r="F31" s="110">
        <v>8.8000000000000007</v>
      </c>
      <c r="G31" s="109">
        <v>18</v>
      </c>
      <c r="H31" s="109">
        <v>7</v>
      </c>
      <c r="I31" s="110">
        <v>27.4</v>
      </c>
      <c r="J31" s="109">
        <v>20.2</v>
      </c>
      <c r="K31" s="110">
        <v>100</v>
      </c>
      <c r="L31" s="149"/>
      <c r="M31" s="149"/>
    </row>
    <row r="32" spans="1:13" x14ac:dyDescent="0.25">
      <c r="A32" s="96" t="s">
        <v>106</v>
      </c>
      <c r="B32" s="111">
        <v>1.5</v>
      </c>
      <c r="C32" s="111">
        <v>0</v>
      </c>
      <c r="D32" s="111">
        <v>0</v>
      </c>
      <c r="E32" s="111">
        <v>1.5</v>
      </c>
      <c r="F32" s="111">
        <v>19.100000000000001</v>
      </c>
      <c r="G32" s="111">
        <v>0</v>
      </c>
      <c r="H32" s="111">
        <v>0</v>
      </c>
      <c r="I32" s="111">
        <v>0</v>
      </c>
      <c r="J32" s="111">
        <v>79.400000000000006</v>
      </c>
      <c r="K32" s="111">
        <v>100</v>
      </c>
      <c r="L32" s="149"/>
      <c r="M32" s="149"/>
    </row>
    <row r="33" spans="1:13" x14ac:dyDescent="0.25">
      <c r="A33" s="96" t="s">
        <v>96</v>
      </c>
      <c r="B33" s="112">
        <v>10.9</v>
      </c>
      <c r="C33" s="112">
        <v>2.1</v>
      </c>
      <c r="D33" s="112">
        <v>3.7</v>
      </c>
      <c r="E33" s="112">
        <v>16.7</v>
      </c>
      <c r="F33" s="112">
        <v>22</v>
      </c>
      <c r="G33" s="112">
        <v>1.1000000000000001</v>
      </c>
      <c r="H33" s="112">
        <v>8.8000000000000007</v>
      </c>
      <c r="I33" s="112">
        <v>33.9</v>
      </c>
      <c r="J33" s="112">
        <v>17.3</v>
      </c>
      <c r="K33" s="112">
        <v>100</v>
      </c>
      <c r="L33" s="149"/>
      <c r="M33" s="149"/>
    </row>
    <row r="34" spans="1:13" x14ac:dyDescent="0.25">
      <c r="A34" s="96" t="s">
        <v>97</v>
      </c>
      <c r="B34" s="112">
        <v>5.0999999999999996</v>
      </c>
      <c r="C34" s="112">
        <v>10.8</v>
      </c>
      <c r="D34" s="112">
        <v>3.7</v>
      </c>
      <c r="E34" s="112">
        <v>19.600000000000001</v>
      </c>
      <c r="F34" s="112">
        <v>1.8</v>
      </c>
      <c r="G34" s="112">
        <v>26.9</v>
      </c>
      <c r="H34" s="112">
        <v>6</v>
      </c>
      <c r="I34" s="112">
        <v>24</v>
      </c>
      <c r="J34" s="112">
        <v>21.7</v>
      </c>
      <c r="K34" s="112">
        <v>100</v>
      </c>
      <c r="L34" s="149"/>
      <c r="M34" s="149"/>
    </row>
    <row r="35" spans="1:13" x14ac:dyDescent="0.25">
      <c r="A35" s="10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49"/>
      <c r="M35" s="149"/>
    </row>
    <row r="36" spans="1:13" x14ac:dyDescent="0.25">
      <c r="A36" s="51" t="s">
        <v>91</v>
      </c>
      <c r="B36" s="51">
        <v>6.9</v>
      </c>
      <c r="C36" s="109">
        <v>7.6</v>
      </c>
      <c r="D36" s="109">
        <v>3.6</v>
      </c>
      <c r="E36" s="109">
        <v>18.100000000000001</v>
      </c>
      <c r="F36" s="110">
        <v>8.6</v>
      </c>
      <c r="G36" s="109">
        <v>19.600000000000001</v>
      </c>
      <c r="H36" s="109">
        <v>6.9</v>
      </c>
      <c r="I36" s="110">
        <v>28.8</v>
      </c>
      <c r="J36" s="109">
        <v>18</v>
      </c>
      <c r="K36" s="110">
        <v>100</v>
      </c>
      <c r="L36" s="149"/>
      <c r="M36" s="149"/>
    </row>
    <row r="37" spans="1:13" x14ac:dyDescent="0.25">
      <c r="A37" s="96" t="s">
        <v>106</v>
      </c>
      <c r="B37" s="111">
        <v>0</v>
      </c>
      <c r="C37" s="111">
        <v>0</v>
      </c>
      <c r="D37" s="111">
        <v>0</v>
      </c>
      <c r="E37" s="111">
        <v>0</v>
      </c>
      <c r="F37" s="111">
        <v>21.7</v>
      </c>
      <c r="G37" s="111">
        <v>0</v>
      </c>
      <c r="H37" s="111">
        <v>0</v>
      </c>
      <c r="I37" s="111">
        <v>1.4</v>
      </c>
      <c r="J37" s="111">
        <v>76.8</v>
      </c>
      <c r="K37" s="111">
        <v>100</v>
      </c>
      <c r="L37" s="149"/>
      <c r="M37" s="149"/>
    </row>
    <row r="38" spans="1:13" x14ac:dyDescent="0.25">
      <c r="A38" s="96" t="s">
        <v>96</v>
      </c>
      <c r="B38" s="112">
        <v>10.199999999999999</v>
      </c>
      <c r="C38" s="112">
        <v>2.2000000000000002</v>
      </c>
      <c r="D38" s="112">
        <v>4</v>
      </c>
      <c r="E38" s="112">
        <v>16.399999999999999</v>
      </c>
      <c r="F38" s="112">
        <v>21.2</v>
      </c>
      <c r="G38" s="112">
        <v>2.8</v>
      </c>
      <c r="H38" s="112">
        <v>8.5</v>
      </c>
      <c r="I38" s="112">
        <v>35.799999999999997</v>
      </c>
      <c r="J38" s="112">
        <v>15.4</v>
      </c>
      <c r="K38" s="112">
        <v>100</v>
      </c>
      <c r="L38" s="149"/>
      <c r="M38" s="149"/>
    </row>
    <row r="39" spans="1:13" x14ac:dyDescent="0.25">
      <c r="A39" s="96" t="s">
        <v>97</v>
      </c>
      <c r="B39" s="112">
        <v>5.2</v>
      </c>
      <c r="C39" s="112">
        <v>10.5</v>
      </c>
      <c r="D39" s="112">
        <v>3.4</v>
      </c>
      <c r="E39" s="112">
        <v>19.099999999999998</v>
      </c>
      <c r="F39" s="112">
        <v>2</v>
      </c>
      <c r="G39" s="112">
        <v>28.4</v>
      </c>
      <c r="H39" s="112">
        <v>6.1</v>
      </c>
      <c r="I39" s="112">
        <v>25.2</v>
      </c>
      <c r="J39" s="112">
        <v>19.3</v>
      </c>
      <c r="K39" s="112">
        <v>100</v>
      </c>
      <c r="L39" s="149"/>
      <c r="M39" s="149"/>
    </row>
    <row r="40" spans="1:13" x14ac:dyDescent="0.25">
      <c r="A40" s="10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49"/>
      <c r="M40" s="149"/>
    </row>
    <row r="41" spans="1:13" x14ac:dyDescent="0.25">
      <c r="A41" s="51" t="s">
        <v>98</v>
      </c>
      <c r="B41" s="51">
        <v>6.6</v>
      </c>
      <c r="C41" s="109">
        <v>7.5</v>
      </c>
      <c r="D41" s="109">
        <v>2.9</v>
      </c>
      <c r="E41" s="109">
        <v>17</v>
      </c>
      <c r="F41" s="110">
        <v>8.9</v>
      </c>
      <c r="G41" s="109">
        <v>19</v>
      </c>
      <c r="H41" s="109">
        <v>6.7</v>
      </c>
      <c r="I41" s="110">
        <v>28.1</v>
      </c>
      <c r="J41" s="109">
        <v>20.399999999999999</v>
      </c>
      <c r="K41" s="110">
        <v>100</v>
      </c>
      <c r="L41" s="149"/>
      <c r="M41" s="149"/>
    </row>
    <row r="42" spans="1:13" x14ac:dyDescent="0.25">
      <c r="A42" s="96" t="s">
        <v>106</v>
      </c>
      <c r="B42" s="111">
        <v>0</v>
      </c>
      <c r="C42" s="111">
        <v>0</v>
      </c>
      <c r="D42" s="111">
        <v>0</v>
      </c>
      <c r="E42" s="111">
        <v>0</v>
      </c>
      <c r="F42" s="111">
        <v>21.4</v>
      </c>
      <c r="G42" s="111">
        <v>0</v>
      </c>
      <c r="H42" s="111">
        <v>0</v>
      </c>
      <c r="I42" s="111">
        <v>1.4</v>
      </c>
      <c r="J42" s="111">
        <v>77.099999999999994</v>
      </c>
      <c r="K42" s="111">
        <v>100</v>
      </c>
      <c r="L42" s="149"/>
      <c r="M42" s="149"/>
    </row>
    <row r="43" spans="1:13" x14ac:dyDescent="0.25">
      <c r="A43" s="96" t="s">
        <v>96</v>
      </c>
      <c r="B43" s="112">
        <v>9.9</v>
      </c>
      <c r="C43" s="112">
        <v>2.4</v>
      </c>
      <c r="D43" s="112">
        <v>2.2000000000000002</v>
      </c>
      <c r="E43" s="112">
        <v>14.5</v>
      </c>
      <c r="F43" s="112">
        <v>21.6</v>
      </c>
      <c r="G43" s="112">
        <v>2.8</v>
      </c>
      <c r="H43" s="112">
        <v>8.3000000000000007</v>
      </c>
      <c r="I43" s="112">
        <v>35</v>
      </c>
      <c r="J43" s="112">
        <v>17.899999999999999</v>
      </c>
      <c r="K43" s="112">
        <v>100</v>
      </c>
      <c r="L43" s="149"/>
      <c r="M43" s="149"/>
    </row>
    <row r="44" spans="1:13" x14ac:dyDescent="0.25">
      <c r="A44" s="96" t="s">
        <v>97</v>
      </c>
      <c r="B44" s="112">
        <v>4.9000000000000004</v>
      </c>
      <c r="C44" s="112">
        <v>10.199999999999999</v>
      </c>
      <c r="D44" s="112">
        <v>3.3</v>
      </c>
      <c r="E44" s="112">
        <v>18.399999999999999</v>
      </c>
      <c r="F44" s="112">
        <v>2.2000000000000002</v>
      </c>
      <c r="G44" s="112">
        <v>27.6</v>
      </c>
      <c r="H44" s="112">
        <v>5.8</v>
      </c>
      <c r="I44" s="112">
        <v>24.4</v>
      </c>
      <c r="J44" s="112">
        <v>21.7</v>
      </c>
      <c r="K44" s="112">
        <v>100</v>
      </c>
      <c r="L44" s="149"/>
      <c r="M44" s="149"/>
    </row>
    <row r="45" spans="1:13" x14ac:dyDescent="0.25">
      <c r="A45" s="10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49"/>
      <c r="M45" s="149"/>
    </row>
    <row r="46" spans="1:13" x14ac:dyDescent="0.25">
      <c r="A46" s="51" t="s">
        <v>115</v>
      </c>
      <c r="B46" s="51">
        <v>6.8</v>
      </c>
      <c r="C46" s="109">
        <v>7.1</v>
      </c>
      <c r="D46" s="109">
        <v>3</v>
      </c>
      <c r="E46" s="109">
        <v>16.899999999999999</v>
      </c>
      <c r="F46" s="110">
        <v>9.4</v>
      </c>
      <c r="G46" s="109">
        <v>18.399999999999999</v>
      </c>
      <c r="H46" s="109">
        <v>6.9</v>
      </c>
      <c r="I46" s="110">
        <v>28</v>
      </c>
      <c r="J46" s="109">
        <v>20.399999999999999</v>
      </c>
      <c r="K46" s="110">
        <v>100</v>
      </c>
      <c r="L46" s="149"/>
      <c r="M46" s="149"/>
    </row>
    <row r="47" spans="1:13" x14ac:dyDescent="0.25">
      <c r="A47" s="96" t="s">
        <v>106</v>
      </c>
      <c r="B47" s="111">
        <v>0</v>
      </c>
      <c r="C47" s="111">
        <v>0</v>
      </c>
      <c r="D47" s="111">
        <v>0</v>
      </c>
      <c r="E47" s="111">
        <v>0</v>
      </c>
      <c r="F47" s="111">
        <v>28.4</v>
      </c>
      <c r="G47" s="111">
        <v>0</v>
      </c>
      <c r="H47" s="111">
        <v>0</v>
      </c>
      <c r="I47" s="111">
        <v>1.5</v>
      </c>
      <c r="J47" s="111">
        <v>70.099999999999994</v>
      </c>
      <c r="K47" s="111">
        <v>100</v>
      </c>
      <c r="L47" s="149"/>
      <c r="M47" s="149"/>
    </row>
    <row r="48" spans="1:13" x14ac:dyDescent="0.25">
      <c r="A48" s="96" t="s">
        <v>96</v>
      </c>
      <c r="B48" s="112">
        <v>10.1</v>
      </c>
      <c r="C48" s="112">
        <v>2.2999999999999998</v>
      </c>
      <c r="D48" s="112">
        <v>2.8</v>
      </c>
      <c r="E48" s="112">
        <v>15.2</v>
      </c>
      <c r="F48" s="112">
        <v>22.2</v>
      </c>
      <c r="G48" s="112">
        <v>2.9</v>
      </c>
      <c r="H48" s="112">
        <v>8.3000000000000007</v>
      </c>
      <c r="I48" s="112">
        <v>34.200000000000003</v>
      </c>
      <c r="J48" s="112">
        <v>17.100000000000001</v>
      </c>
      <c r="K48" s="112">
        <v>100</v>
      </c>
      <c r="L48" s="149"/>
      <c r="M48" s="149"/>
    </row>
    <row r="49" spans="1:13" x14ac:dyDescent="0.25">
      <c r="A49" s="96" t="s">
        <v>97</v>
      </c>
      <c r="B49" s="112">
        <v>5.0999999999999996</v>
      </c>
      <c r="C49" s="112">
        <v>9.6999999999999993</v>
      </c>
      <c r="D49" s="112">
        <v>3.1</v>
      </c>
      <c r="E49" s="112">
        <v>17.899999999999999</v>
      </c>
      <c r="F49" s="112">
        <v>2.4</v>
      </c>
      <c r="G49" s="112">
        <v>26.8</v>
      </c>
      <c r="H49" s="112">
        <v>6.1</v>
      </c>
      <c r="I49" s="112">
        <v>24.7</v>
      </c>
      <c r="J49" s="112">
        <v>22.1</v>
      </c>
      <c r="K49" s="112">
        <v>100</v>
      </c>
      <c r="L49" s="149"/>
      <c r="M49" s="149"/>
    </row>
    <row r="50" spans="1:13" x14ac:dyDescent="0.25">
      <c r="A50" s="10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149"/>
      <c r="M50" s="149"/>
    </row>
    <row r="51" spans="1:13" x14ac:dyDescent="0.25">
      <c r="A51" s="51" t="s">
        <v>121</v>
      </c>
      <c r="B51" s="51">
        <v>6.8</v>
      </c>
      <c r="C51" s="109">
        <v>7.4</v>
      </c>
      <c r="D51" s="109">
        <v>3.1</v>
      </c>
      <c r="E51" s="109">
        <v>17.3</v>
      </c>
      <c r="F51" s="110">
        <v>9.3000000000000007</v>
      </c>
      <c r="G51" s="109">
        <v>18.8</v>
      </c>
      <c r="H51" s="109">
        <v>6.8</v>
      </c>
      <c r="I51" s="110">
        <v>30.2</v>
      </c>
      <c r="J51" s="109">
        <v>17.600000000000001</v>
      </c>
      <c r="K51" s="110">
        <v>100</v>
      </c>
      <c r="L51" s="149"/>
      <c r="M51" s="149"/>
    </row>
    <row r="52" spans="1:13" x14ac:dyDescent="0.25">
      <c r="A52" s="96" t="s">
        <v>106</v>
      </c>
      <c r="B52" s="111">
        <v>4.8</v>
      </c>
      <c r="C52" s="111">
        <v>0</v>
      </c>
      <c r="D52" s="111">
        <v>0</v>
      </c>
      <c r="E52" s="111">
        <v>4.8</v>
      </c>
      <c r="F52" s="111">
        <v>19</v>
      </c>
      <c r="G52" s="111">
        <v>0</v>
      </c>
      <c r="H52" s="111">
        <v>1.6</v>
      </c>
      <c r="I52" s="111">
        <v>0</v>
      </c>
      <c r="J52" s="111">
        <v>74.599999999999994</v>
      </c>
      <c r="K52" s="111">
        <v>100</v>
      </c>
      <c r="L52" s="149"/>
      <c r="M52" s="149"/>
    </row>
    <row r="53" spans="1:13" x14ac:dyDescent="0.25">
      <c r="A53" s="96" t="s">
        <v>96</v>
      </c>
      <c r="B53" s="112">
        <v>9.9</v>
      </c>
      <c r="C53" s="112">
        <v>2.2999999999999998</v>
      </c>
      <c r="D53" s="112">
        <v>3.3</v>
      </c>
      <c r="E53" s="112">
        <v>15.5</v>
      </c>
      <c r="F53" s="112">
        <v>22</v>
      </c>
      <c r="G53" s="112">
        <v>3.9</v>
      </c>
      <c r="H53" s="112">
        <v>8.1999999999999993</v>
      </c>
      <c r="I53" s="112">
        <v>34.299999999999997</v>
      </c>
      <c r="J53" s="112">
        <v>16.2</v>
      </c>
      <c r="K53" s="112">
        <v>100</v>
      </c>
      <c r="L53" s="149"/>
      <c r="M53" s="149"/>
    </row>
    <row r="54" spans="1:13" x14ac:dyDescent="0.25">
      <c r="A54" s="96" t="s">
        <v>97</v>
      </c>
      <c r="B54" s="112">
        <v>5.0999999999999996</v>
      </c>
      <c r="C54" s="112">
        <v>10.1</v>
      </c>
      <c r="D54" s="112">
        <v>3</v>
      </c>
      <c r="E54" s="112">
        <v>18.2</v>
      </c>
      <c r="F54" s="112">
        <v>2.6</v>
      </c>
      <c r="G54" s="112">
        <v>26.8</v>
      </c>
      <c r="H54" s="112">
        <v>6.1</v>
      </c>
      <c r="I54" s="112">
        <v>28.2</v>
      </c>
      <c r="J54" s="112">
        <v>18.2</v>
      </c>
      <c r="K54" s="112">
        <v>100</v>
      </c>
      <c r="L54" s="149"/>
      <c r="M54" s="149"/>
    </row>
    <row r="55" spans="1:13" x14ac:dyDescent="0.25">
      <c r="A55" s="10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149"/>
      <c r="M55" s="149"/>
    </row>
    <row r="56" spans="1:13" x14ac:dyDescent="0.25">
      <c r="A56" s="51" t="s">
        <v>125</v>
      </c>
      <c r="B56" s="140">
        <v>6.7613045785269339</v>
      </c>
      <c r="C56" s="109">
        <v>7.7447538469366242</v>
      </c>
      <c r="D56" s="109">
        <v>2.2823582430202722</v>
      </c>
      <c r="E56" s="109">
        <v>16.78841666848383</v>
      </c>
      <c r="F56" s="110">
        <v>9.1461508827783717</v>
      </c>
      <c r="G56" s="109">
        <v>19.06714058309165</v>
      </c>
      <c r="H56" s="109">
        <v>6.9662807009892642</v>
      </c>
      <c r="I56" s="110">
        <v>29.832748206458927</v>
      </c>
      <c r="J56" s="109">
        <v>18.199262958197956</v>
      </c>
      <c r="K56" s="110">
        <v>100</v>
      </c>
      <c r="L56" s="149"/>
      <c r="M56" s="149"/>
    </row>
    <row r="57" spans="1:13" x14ac:dyDescent="0.25">
      <c r="A57" s="96" t="s">
        <v>106</v>
      </c>
      <c r="B57" s="111">
        <v>1.0416666666666667</v>
      </c>
      <c r="C57" s="111">
        <v>0</v>
      </c>
      <c r="D57" s="111">
        <v>5.208333333333333</v>
      </c>
      <c r="E57" s="111">
        <v>6.25</v>
      </c>
      <c r="F57" s="111">
        <v>20.833333333333332</v>
      </c>
      <c r="G57" s="111">
        <v>2.0833333333333335</v>
      </c>
      <c r="H57" s="111">
        <v>0</v>
      </c>
      <c r="I57" s="111">
        <v>4.166666666666667</v>
      </c>
      <c r="J57" s="111">
        <v>66.666666666666671</v>
      </c>
      <c r="K57" s="111">
        <v>100</v>
      </c>
      <c r="L57" s="149"/>
      <c r="M57" s="149"/>
    </row>
    <row r="58" spans="1:13" x14ac:dyDescent="0.25">
      <c r="A58" s="96" t="s">
        <v>96</v>
      </c>
      <c r="B58" s="112">
        <v>10.097385955920041</v>
      </c>
      <c r="C58" s="112">
        <v>1.867492701624585</v>
      </c>
      <c r="D58" s="112">
        <v>0.88249058453858664</v>
      </c>
      <c r="E58" s="112">
        <v>12.847369242083213</v>
      </c>
      <c r="F58" s="112">
        <v>23.06286631159049</v>
      </c>
      <c r="G58" s="112">
        <v>3.2335702983977002</v>
      </c>
      <c r="H58" s="112">
        <v>8.782564125420631</v>
      </c>
      <c r="I58" s="112">
        <v>36.11971564192276</v>
      </c>
      <c r="J58" s="112">
        <v>15.953914380585207</v>
      </c>
      <c r="K58" s="112">
        <v>100</v>
      </c>
      <c r="L58" s="149"/>
      <c r="M58" s="149"/>
    </row>
    <row r="59" spans="1:13" x14ac:dyDescent="0.25">
      <c r="A59" s="96" t="s">
        <v>97</v>
      </c>
      <c r="B59" s="112">
        <v>5.1507429163787144</v>
      </c>
      <c r="C59" s="112">
        <v>10.60059606081548</v>
      </c>
      <c r="D59" s="112">
        <v>2.9576278507256393</v>
      </c>
      <c r="E59" s="112">
        <v>18.708966827919834</v>
      </c>
      <c r="F59" s="112">
        <v>2.3907221838286108</v>
      </c>
      <c r="G59" s="112">
        <v>26.756867657221839</v>
      </c>
      <c r="H59" s="112">
        <v>6.0934260539046301</v>
      </c>
      <c r="I59" s="112">
        <v>26.813018313752593</v>
      </c>
      <c r="J59" s="112">
        <v>19.236998963372496</v>
      </c>
      <c r="K59" s="112">
        <v>100</v>
      </c>
      <c r="L59" s="149"/>
      <c r="M59" s="149"/>
    </row>
    <row r="60" spans="1:13" x14ac:dyDescent="0.25">
      <c r="A60" s="10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149"/>
      <c r="M60" s="149"/>
    </row>
    <row r="61" spans="1:13" x14ac:dyDescent="0.25">
      <c r="A61" s="51" t="s">
        <v>127</v>
      </c>
      <c r="B61" s="51">
        <v>7</v>
      </c>
      <c r="C61" s="109">
        <v>7.9</v>
      </c>
      <c r="D61" s="109">
        <v>2.2000000000000002</v>
      </c>
      <c r="E61" s="109">
        <v>17.100000000000001</v>
      </c>
      <c r="F61" s="110">
        <v>9.4</v>
      </c>
      <c r="G61" s="109">
        <v>18.2</v>
      </c>
      <c r="H61" s="109">
        <v>7.4</v>
      </c>
      <c r="I61" s="110">
        <v>32.1</v>
      </c>
      <c r="J61" s="109">
        <v>15.9</v>
      </c>
      <c r="K61" s="110">
        <v>100</v>
      </c>
      <c r="L61" s="149"/>
      <c r="M61" s="149"/>
    </row>
    <row r="62" spans="1:13" x14ac:dyDescent="0.25">
      <c r="A62" s="96" t="s">
        <v>106</v>
      </c>
      <c r="B62" s="111">
        <v>11.9</v>
      </c>
      <c r="C62" s="111">
        <v>9.1</v>
      </c>
      <c r="D62" s="111">
        <v>10.8</v>
      </c>
      <c r="E62" s="111">
        <v>31.8</v>
      </c>
      <c r="F62" s="111">
        <v>33.200000000000003</v>
      </c>
      <c r="G62" s="111">
        <v>1.1000000000000001</v>
      </c>
      <c r="H62" s="111">
        <v>1.4</v>
      </c>
      <c r="I62" s="111">
        <v>10.4</v>
      </c>
      <c r="J62" s="111">
        <v>22.2</v>
      </c>
      <c r="K62" s="111">
        <v>100</v>
      </c>
      <c r="L62" s="149"/>
      <c r="M62" s="149"/>
    </row>
    <row r="63" spans="1:13" x14ac:dyDescent="0.25">
      <c r="A63" s="96" t="s">
        <v>96</v>
      </c>
      <c r="B63" s="112">
        <v>10.6</v>
      </c>
      <c r="C63" s="112">
        <v>1.1000000000000001</v>
      </c>
      <c r="D63" s="112">
        <v>0.2</v>
      </c>
      <c r="E63" s="112">
        <v>11.899999999999999</v>
      </c>
      <c r="F63" s="112">
        <v>23</v>
      </c>
      <c r="G63" s="112">
        <v>1.5</v>
      </c>
      <c r="H63" s="112">
        <v>9.6999999999999993</v>
      </c>
      <c r="I63" s="112">
        <v>39.299999999999997</v>
      </c>
      <c r="J63" s="112">
        <v>14.7</v>
      </c>
      <c r="K63" s="112">
        <v>100</v>
      </c>
      <c r="L63" s="149"/>
      <c r="M63" s="149"/>
    </row>
    <row r="64" spans="1:13" x14ac:dyDescent="0.25">
      <c r="A64" s="96" t="s">
        <v>97</v>
      </c>
      <c r="B64" s="112">
        <v>5.0999999999999996</v>
      </c>
      <c r="C64" s="112">
        <v>10.9</v>
      </c>
      <c r="D64" s="112">
        <v>2.7</v>
      </c>
      <c r="E64" s="112">
        <v>18.7</v>
      </c>
      <c r="F64" s="112">
        <v>2.2999999999999998</v>
      </c>
      <c r="G64" s="112">
        <v>26.4</v>
      </c>
      <c r="H64" s="112">
        <v>6.6</v>
      </c>
      <c r="I64" s="112">
        <v>29.8</v>
      </c>
      <c r="J64" s="112">
        <v>16.2</v>
      </c>
      <c r="K64" s="112">
        <v>100</v>
      </c>
      <c r="L64" s="149"/>
      <c r="M64" s="149"/>
    </row>
    <row r="65" spans="1:13" x14ac:dyDescent="0.25">
      <c r="A65" s="10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149"/>
      <c r="M65" s="149"/>
    </row>
    <row r="66" spans="1:13" x14ac:dyDescent="0.25">
      <c r="A66" s="51" t="s">
        <v>148</v>
      </c>
      <c r="B66" s="51">
        <v>7.9</v>
      </c>
      <c r="C66" s="109">
        <v>8.1</v>
      </c>
      <c r="D66" s="109">
        <v>2.4</v>
      </c>
      <c r="E66" s="109">
        <v>18.399999999999999</v>
      </c>
      <c r="F66" s="110">
        <v>9</v>
      </c>
      <c r="G66" s="109">
        <v>17.399999999999999</v>
      </c>
      <c r="H66" s="109">
        <v>6.9</v>
      </c>
      <c r="I66" s="110">
        <v>31.3</v>
      </c>
      <c r="J66" s="109">
        <v>17</v>
      </c>
      <c r="K66" s="110">
        <v>100</v>
      </c>
      <c r="L66" s="149"/>
      <c r="M66" s="149"/>
    </row>
    <row r="67" spans="1:13" x14ac:dyDescent="0.25">
      <c r="A67" s="96" t="s">
        <v>106</v>
      </c>
      <c r="B67" s="111">
        <v>11.6</v>
      </c>
      <c r="C67" s="111">
        <v>9.8000000000000007</v>
      </c>
      <c r="D67" s="111">
        <v>12.5</v>
      </c>
      <c r="E67" s="111">
        <v>33.9</v>
      </c>
      <c r="F67" s="111">
        <v>34</v>
      </c>
      <c r="G67" s="111">
        <v>0.8</v>
      </c>
      <c r="H67" s="111">
        <v>1.4</v>
      </c>
      <c r="I67" s="111">
        <v>10.5</v>
      </c>
      <c r="J67" s="111">
        <v>19.399999999999999</v>
      </c>
      <c r="K67" s="111">
        <v>100</v>
      </c>
      <c r="L67" s="149"/>
      <c r="M67" s="149"/>
    </row>
    <row r="68" spans="1:13" x14ac:dyDescent="0.25">
      <c r="A68" s="96" t="s">
        <v>96</v>
      </c>
      <c r="B68" s="112">
        <v>12.8</v>
      </c>
      <c r="C68" s="112">
        <v>1.3</v>
      </c>
      <c r="D68" s="112">
        <v>0.1</v>
      </c>
      <c r="E68" s="112">
        <v>14.200000000000001</v>
      </c>
      <c r="F68" s="112">
        <v>21.9</v>
      </c>
      <c r="G68" s="112">
        <v>1.6</v>
      </c>
      <c r="H68" s="112">
        <v>9.3000000000000007</v>
      </c>
      <c r="I68" s="112">
        <v>38.200000000000003</v>
      </c>
      <c r="J68" s="112">
        <v>14.8</v>
      </c>
      <c r="K68" s="112">
        <v>100</v>
      </c>
      <c r="L68" s="149"/>
      <c r="M68" s="149"/>
    </row>
    <row r="69" spans="1:13" x14ac:dyDescent="0.25">
      <c r="A69" s="96" t="s">
        <v>97</v>
      </c>
      <c r="B69" s="112">
        <v>5.6</v>
      </c>
      <c r="C69" s="112">
        <v>11.2</v>
      </c>
      <c r="D69" s="112">
        <v>2.8</v>
      </c>
      <c r="E69" s="112">
        <v>19.599999999999998</v>
      </c>
      <c r="F69" s="112">
        <v>2.2000000000000002</v>
      </c>
      <c r="G69" s="112">
        <v>25.2</v>
      </c>
      <c r="H69" s="112">
        <v>6.1</v>
      </c>
      <c r="I69" s="112">
        <v>29.1</v>
      </c>
      <c r="J69" s="112">
        <v>17.8</v>
      </c>
      <c r="K69" s="112">
        <v>100</v>
      </c>
      <c r="L69" s="149"/>
      <c r="M69" s="149"/>
    </row>
    <row r="70" spans="1:13" x14ac:dyDescent="0.25">
      <c r="A70" s="10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149"/>
      <c r="M70" s="149"/>
    </row>
    <row r="71" spans="1:13" x14ac:dyDescent="0.25">
      <c r="A71" s="142" t="s">
        <v>196</v>
      </c>
      <c r="B71" s="122" t="s">
        <v>6</v>
      </c>
      <c r="C71" s="109" t="s">
        <v>6</v>
      </c>
      <c r="D71" s="109" t="s">
        <v>6</v>
      </c>
      <c r="E71" s="109">
        <v>16.8</v>
      </c>
      <c r="F71" s="110">
        <v>7.6</v>
      </c>
      <c r="G71" s="109">
        <v>16</v>
      </c>
      <c r="H71" s="109">
        <v>6.3</v>
      </c>
      <c r="I71" s="110">
        <v>34.1</v>
      </c>
      <c r="J71" s="109">
        <v>19.2</v>
      </c>
      <c r="K71" s="110">
        <v>100</v>
      </c>
      <c r="L71" s="149"/>
      <c r="M71" s="149"/>
    </row>
    <row r="72" spans="1:13" x14ac:dyDescent="0.25">
      <c r="A72" s="96" t="s">
        <v>106</v>
      </c>
      <c r="B72" s="111" t="s">
        <v>6</v>
      </c>
      <c r="C72" s="111" t="s">
        <v>6</v>
      </c>
      <c r="D72" s="111" t="s">
        <v>6</v>
      </c>
      <c r="E72" s="111">
        <v>38.6</v>
      </c>
      <c r="F72" s="111">
        <v>32.200000000000003</v>
      </c>
      <c r="G72" s="111">
        <v>0.9</v>
      </c>
      <c r="H72" s="111">
        <v>2</v>
      </c>
      <c r="I72" s="111">
        <v>8.8000000000000007</v>
      </c>
      <c r="J72" s="111">
        <v>17.5</v>
      </c>
      <c r="K72" s="111">
        <v>100.00000000000001</v>
      </c>
      <c r="L72" s="149"/>
      <c r="M72" s="149"/>
    </row>
    <row r="73" spans="1:13" x14ac:dyDescent="0.25">
      <c r="A73" s="96" t="s">
        <v>96</v>
      </c>
      <c r="B73" s="111" t="s">
        <v>6</v>
      </c>
      <c r="C73" s="111" t="s">
        <v>6</v>
      </c>
      <c r="D73" s="111" t="s">
        <v>6</v>
      </c>
      <c r="E73" s="112">
        <v>10.9</v>
      </c>
      <c r="F73" s="112">
        <v>18.399999999999999</v>
      </c>
      <c r="G73" s="112">
        <v>0.6</v>
      </c>
      <c r="H73" s="112">
        <v>9.5</v>
      </c>
      <c r="I73" s="112">
        <v>40.4</v>
      </c>
      <c r="J73" s="112">
        <v>20.2</v>
      </c>
      <c r="K73" s="112">
        <v>100</v>
      </c>
      <c r="L73" s="149"/>
      <c r="M73" s="149"/>
    </row>
    <row r="74" spans="1:13" x14ac:dyDescent="0.25">
      <c r="A74" s="96" t="s">
        <v>97</v>
      </c>
      <c r="B74" s="111" t="s">
        <v>6</v>
      </c>
      <c r="C74" s="111" t="s">
        <v>6</v>
      </c>
      <c r="D74" s="111" t="s">
        <v>6</v>
      </c>
      <c r="E74" s="112">
        <v>18.2</v>
      </c>
      <c r="F74" s="112">
        <v>2.1</v>
      </c>
      <c r="G74" s="112">
        <v>23</v>
      </c>
      <c r="H74" s="112">
        <v>5.2</v>
      </c>
      <c r="I74" s="112">
        <v>32.700000000000003</v>
      </c>
      <c r="J74" s="112">
        <v>18.8</v>
      </c>
      <c r="K74" s="112">
        <v>100</v>
      </c>
      <c r="L74" s="149"/>
      <c r="M74" s="149"/>
    </row>
    <row r="75" spans="1:13" x14ac:dyDescent="0.25">
      <c r="A75" s="96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3" s="113" customFormat="1" x14ac:dyDescent="0.25">
      <c r="A76" s="34" t="s">
        <v>13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3" s="113" customFormat="1" x14ac:dyDescent="0.25">
      <c r="A77" s="34" t="s">
        <v>197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3" s="113" customFormat="1" x14ac:dyDescent="0.25">
      <c r="A78" s="34" t="s">
        <v>215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3" s="113" customFormat="1" x14ac:dyDescent="0.25">
      <c r="A79" s="32" t="s">
        <v>175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</sheetData>
  <mergeCells count="7">
    <mergeCell ref="K3:K5"/>
    <mergeCell ref="B3:I3"/>
    <mergeCell ref="A3:A5"/>
    <mergeCell ref="F4:H4"/>
    <mergeCell ref="I4:I5"/>
    <mergeCell ref="J3:J5"/>
    <mergeCell ref="B4:E4"/>
  </mergeCells>
  <hyperlinks>
    <hyperlink ref="A2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Méthodologie</vt:lpstr>
      <vt:lpstr>Tableau 1</vt:lpstr>
      <vt:lpstr>Tableau 2</vt:lpstr>
      <vt:lpstr>Tableau 3</vt:lpstr>
      <vt:lpstr>Tableau 4</vt:lpstr>
      <vt:lpstr>Annexe 1</vt:lpstr>
      <vt:lpstr>Annexe 2</vt:lpstr>
      <vt:lpstr>Annexe 3</vt:lpstr>
      <vt:lpstr>Annexe 4</vt:lpstr>
      <vt:lpstr>Annexe 5</vt:lpstr>
      <vt:lpstr>Annexe 6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Cédric Mamari</cp:lastModifiedBy>
  <cp:lastPrinted>2020-01-28T17:56:49Z</cp:lastPrinted>
  <dcterms:created xsi:type="dcterms:W3CDTF">2016-03-11T15:56:45Z</dcterms:created>
  <dcterms:modified xsi:type="dcterms:W3CDTF">2022-02-02T10:36:26Z</dcterms:modified>
</cp:coreProperties>
</file>