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str-dgesip-dgri-a\Observatoire Emploi ESR\travaux avignon\Philippine\DGRH\Note Flash 2022\"/>
    </mc:Choice>
  </mc:AlternateContent>
  <bookViews>
    <workbookView xWindow="6615" yWindow="150" windowWidth="2265" windowHeight="8040" tabRatio="926" activeTab="9"/>
  </bookViews>
  <sheets>
    <sheet name="Sommaire" sheetId="25" r:id="rId1"/>
    <sheet name="Méthodologie" sheetId="1" r:id="rId2"/>
    <sheet name="Ages réglementaires" sheetId="12" r:id="rId3"/>
    <sheet name="Age et effectifs HF" sheetId="8" r:id="rId4"/>
    <sheet name="Départ discipline" sheetId="3" r:id="rId5"/>
    <sheet name="Age discipline" sheetId="9" r:id="rId6"/>
    <sheet name="HF discipline" sheetId="5" r:id="rId7"/>
    <sheet name="Pyramides" sheetId="26" r:id="rId8"/>
    <sheet name="Tableau" sheetId="19" r:id="rId9"/>
    <sheet name="Corps"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____tab2" localSheetId="5">#REF!</definedName>
    <definedName name="______tab2" localSheetId="3">#REF!</definedName>
    <definedName name="______tab2" localSheetId="2">#REF!</definedName>
    <definedName name="______tab2" localSheetId="9">#REF!</definedName>
    <definedName name="______tab2" localSheetId="7">#REF!</definedName>
    <definedName name="______tab2" localSheetId="8">#REF!</definedName>
    <definedName name="______tab2">#REF!</definedName>
    <definedName name="_____TAB2" localSheetId="5">#REF!</definedName>
    <definedName name="_____TAB2" localSheetId="3">#REF!</definedName>
    <definedName name="_____TAB2" localSheetId="2">#REF!</definedName>
    <definedName name="_____TAB2" localSheetId="9">#REF!</definedName>
    <definedName name="_____TAB2" localSheetId="7">#REF!</definedName>
    <definedName name="_____TAB2" localSheetId="8">#REF!</definedName>
    <definedName name="_____TAB2">#REF!</definedName>
    <definedName name="____TAB2" localSheetId="5">#REF!</definedName>
    <definedName name="____TAB2" localSheetId="3">#REF!</definedName>
    <definedName name="____TAB2" localSheetId="2">#REF!</definedName>
    <definedName name="____TAB2" localSheetId="9">#REF!</definedName>
    <definedName name="____TAB2" localSheetId="7">#REF!</definedName>
    <definedName name="____TAB2" localSheetId="8">#REF!</definedName>
    <definedName name="____TAB2">#REF!</definedName>
    <definedName name="___BD1" localSheetId="0">[1]CORPS!$A$1:$C$62</definedName>
    <definedName name="___BD1">[2]CORPS!$A$1:$C$62</definedName>
    <definedName name="___FRM1" localSheetId="5">'[3]Tab 1'!#REF!</definedName>
    <definedName name="___FRM1" localSheetId="3">'[3]Tab 1'!#REF!</definedName>
    <definedName name="___FRM1" localSheetId="2">'[3]Tab 1'!#REF!</definedName>
    <definedName name="___FRM1" localSheetId="9">'[3]Tab 1'!#REF!</definedName>
    <definedName name="___FRM1" localSheetId="7">'[3]Tab 1'!#REF!</definedName>
    <definedName name="___FRM1" localSheetId="0">'[4]Tab 1'!#REF!</definedName>
    <definedName name="___FRM1" localSheetId="8">'[3]Tab 1'!#REF!</definedName>
    <definedName name="___FRM1">'[3]Tab 1'!#REF!</definedName>
    <definedName name="___lib1">[5]libdisc!$A$2:$B$16</definedName>
    <definedName name="___mcf1" localSheetId="5">#REF!</definedName>
    <definedName name="___mcf1" localSheetId="3">#REF!</definedName>
    <definedName name="___mcf1" localSheetId="2">#REF!</definedName>
    <definedName name="___mcf1" localSheetId="9">#REF!</definedName>
    <definedName name="___mcf1" localSheetId="7">#REF!</definedName>
    <definedName name="___mcf1" localSheetId="8">#REF!</definedName>
    <definedName name="___mcf1">#REF!</definedName>
    <definedName name="___mcf2" localSheetId="5">#REF!</definedName>
    <definedName name="___mcf2" localSheetId="3">#REF!</definedName>
    <definedName name="___mcf2" localSheetId="2">#REF!</definedName>
    <definedName name="___mcf2" localSheetId="9">#REF!</definedName>
    <definedName name="___mcf2" localSheetId="7">#REF!</definedName>
    <definedName name="___mcf2" localSheetId="8">#REF!</definedName>
    <definedName name="___mcf2">#REF!</definedName>
    <definedName name="___mcf3" localSheetId="5">#REF!</definedName>
    <definedName name="___mcf3" localSheetId="3">#REF!</definedName>
    <definedName name="___mcf3" localSheetId="2">#REF!</definedName>
    <definedName name="___mcf3" localSheetId="9">#REF!</definedName>
    <definedName name="___mcf3" localSheetId="7">#REF!</definedName>
    <definedName name="___mcf3" localSheetId="8">#REF!</definedName>
    <definedName name="___mcf3">#REF!</definedName>
    <definedName name="___pr92" localSheetId="5">'[6]Tab III Taux de retraite'!#REF!</definedName>
    <definedName name="___pr92" localSheetId="3">'[6]Tab III Taux de retraite'!#REF!</definedName>
    <definedName name="___pr92" localSheetId="2">'[6]Tab III Taux de retraite'!#REF!</definedName>
    <definedName name="___pr92" localSheetId="9">'[6]Tab III Taux de retraite'!#REF!</definedName>
    <definedName name="___pr92" localSheetId="7">'[6]Tab III Taux de retraite'!#REF!</definedName>
    <definedName name="___pr92" localSheetId="0">'[7]Tab III Taux de retraite'!#REF!</definedName>
    <definedName name="___pr92" localSheetId="8">'[6]Tab III Taux de retraite'!#REF!</definedName>
    <definedName name="___pr92">'[6]Tab III Taux de retraite'!#REF!</definedName>
    <definedName name="___tab1" localSheetId="5">#REF!</definedName>
    <definedName name="___tab1" localSheetId="3">#REF!</definedName>
    <definedName name="___tab1" localSheetId="2">#REF!</definedName>
    <definedName name="___tab1" localSheetId="9">#REF!</definedName>
    <definedName name="___tab1" localSheetId="7">#REF!</definedName>
    <definedName name="___tab1" localSheetId="8">#REF!</definedName>
    <definedName name="___tab1">#REF!</definedName>
    <definedName name="___TAB2" localSheetId="5">#REF!</definedName>
    <definedName name="___TAB2" localSheetId="3">#REF!</definedName>
    <definedName name="___TAB2" localSheetId="2">#REF!</definedName>
    <definedName name="___TAB2" localSheetId="9">#REF!</definedName>
    <definedName name="___TAB2" localSheetId="7">#REF!</definedName>
    <definedName name="___TAB2" localSheetId="8">#REF!</definedName>
    <definedName name="___TAB2">#REF!</definedName>
    <definedName name="___tab7" localSheetId="5">#REF!</definedName>
    <definedName name="___tab7" localSheetId="3">#REF!</definedName>
    <definedName name="___tab7" localSheetId="2">#REF!</definedName>
    <definedName name="___tab7" localSheetId="9">#REF!</definedName>
    <definedName name="___tab7" localSheetId="7">#REF!</definedName>
    <definedName name="___tab7" localSheetId="8">#REF!</definedName>
    <definedName name="___tab7">#REF!</definedName>
    <definedName name="___tab8" localSheetId="5">#REF!</definedName>
    <definedName name="___tab8" localSheetId="2">#REF!</definedName>
    <definedName name="___tab8" localSheetId="7">#REF!</definedName>
    <definedName name="___tab8" localSheetId="8">#REF!</definedName>
    <definedName name="___tab8">#REF!</definedName>
    <definedName name="___tab887" localSheetId="5">#REF!</definedName>
    <definedName name="___tab887" localSheetId="2">#REF!</definedName>
    <definedName name="___tab887" localSheetId="7">#REF!</definedName>
    <definedName name="___tab887" localSheetId="8">#REF!</definedName>
    <definedName name="___tab887">#REF!</definedName>
    <definedName name="___tab9" localSheetId="5">#REF!</definedName>
    <definedName name="___tab9" localSheetId="2">#REF!</definedName>
    <definedName name="___tab9" localSheetId="7">#REF!</definedName>
    <definedName name="___tab9" localSheetId="8">#REF!</definedName>
    <definedName name="___tab9">#REF!</definedName>
    <definedName name="__BD1" localSheetId="0">[4]astra_digital!$A$1:$C$62</definedName>
    <definedName name="__BD1">[3]astra_digital!$A$1:$C$62</definedName>
    <definedName name="__CPT1" localSheetId="0">[8]CPT1!$A$1:$B$211</definedName>
    <definedName name="__CPT1">[9]CPT1!$A$1:$B$211</definedName>
    <definedName name="__FRM1" localSheetId="5">'[3]Tab 1'!#REF!</definedName>
    <definedName name="__FRM1" localSheetId="3">'[3]Tab 1'!#REF!</definedName>
    <definedName name="__FRM1" localSheetId="2">'[3]Tab 1'!#REF!</definedName>
    <definedName name="__FRM1" localSheetId="9">'[3]Tab 1'!#REF!</definedName>
    <definedName name="__FRM1" localSheetId="7">'[3]Tab 1'!#REF!</definedName>
    <definedName name="__FRM1" localSheetId="0">'[4]Tab 1'!#REF!</definedName>
    <definedName name="__FRM1" localSheetId="8">'[3]Tab 1'!#REF!</definedName>
    <definedName name="__FRM1">'[3]Tab 1'!#REF!</definedName>
    <definedName name="__FRM2" localSheetId="5">[10]NBT7!#REF!</definedName>
    <definedName name="__FRM2" localSheetId="3">[10]NBT7!#REF!</definedName>
    <definedName name="__FRM2" localSheetId="2">[10]NBT7!#REF!</definedName>
    <definedName name="__FRM2" localSheetId="9">[10]NBT7!#REF!</definedName>
    <definedName name="__FRM2" localSheetId="7">[10]NBT7!#REF!</definedName>
    <definedName name="__FRM2" localSheetId="0">[11]NBT7!#REF!</definedName>
    <definedName name="__FRM2" localSheetId="8">[10]NBT7!#REF!</definedName>
    <definedName name="__FRM2">[10]NBT7!#REF!</definedName>
    <definedName name="__IMP1" localSheetId="0">'[12]NBT4 92-93'!$A$1:$V$33</definedName>
    <definedName name="__IMP1">'[13]NBT4 92-93'!$A$1:$V$33</definedName>
    <definedName name="__IMP2" localSheetId="0">'[12]NBT4 92-93'!$A$35:$V$85</definedName>
    <definedName name="__IMP2">'[13]NBT4 92-93'!$A$35:$V$85</definedName>
    <definedName name="__lib1">[5]libdisc!$A$2:$B$16</definedName>
    <definedName name="__mcf1" localSheetId="5">#REF!</definedName>
    <definedName name="__mcf1" localSheetId="3">#REF!</definedName>
    <definedName name="__mcf1" localSheetId="2">#REF!</definedName>
    <definedName name="__mcf1" localSheetId="9">#REF!</definedName>
    <definedName name="__mcf1" localSheetId="7">#REF!</definedName>
    <definedName name="__mcf1" localSheetId="8">#REF!</definedName>
    <definedName name="__mcf1">#REF!</definedName>
    <definedName name="__mcf2" localSheetId="5">#REF!</definedName>
    <definedName name="__mcf2" localSheetId="3">#REF!</definedName>
    <definedName name="__mcf2" localSheetId="2">#REF!</definedName>
    <definedName name="__mcf2" localSheetId="9">#REF!</definedName>
    <definedName name="__mcf2" localSheetId="7">#REF!</definedName>
    <definedName name="__mcf2" localSheetId="8">#REF!</definedName>
    <definedName name="__mcf2">#REF!</definedName>
    <definedName name="__mcf3" localSheetId="5">#REF!</definedName>
    <definedName name="__mcf3" localSheetId="3">#REF!</definedName>
    <definedName name="__mcf3" localSheetId="2">#REF!</definedName>
    <definedName name="__mcf3" localSheetId="9">#REF!</definedName>
    <definedName name="__mcf3" localSheetId="7">#REF!</definedName>
    <definedName name="__mcf3" localSheetId="8">#REF!</definedName>
    <definedName name="__mcf3">#REF!</definedName>
    <definedName name="__pr92" localSheetId="5">[3]astra_digital!#REF!</definedName>
    <definedName name="__pr92" localSheetId="3">[3]astra_digital!#REF!</definedName>
    <definedName name="__pr92" localSheetId="2">[3]astra_digital!#REF!</definedName>
    <definedName name="__pr92" localSheetId="9">[3]astra_digital!#REF!</definedName>
    <definedName name="__pr92" localSheetId="7">[3]astra_digital!#REF!</definedName>
    <definedName name="__pr92" localSheetId="0">[4]astra_digital!#REF!</definedName>
    <definedName name="__pr92" localSheetId="8">[3]astra_digital!#REF!</definedName>
    <definedName name="__pr92">[3]astra_digital!#REF!</definedName>
    <definedName name="__tab1" localSheetId="5">#REF!</definedName>
    <definedName name="__tab1" localSheetId="3">#REF!</definedName>
    <definedName name="__tab1" localSheetId="2">#REF!</definedName>
    <definedName name="__tab1" localSheetId="9">#REF!</definedName>
    <definedName name="__tab1" localSheetId="7">#REF!</definedName>
    <definedName name="__tab1" localSheetId="8">#REF!</definedName>
    <definedName name="__tab1">#REF!</definedName>
    <definedName name="__TAB2" localSheetId="5">#REF!</definedName>
    <definedName name="__TAB2" localSheetId="3">#REF!</definedName>
    <definedName name="__TAB2" localSheetId="2">#REF!</definedName>
    <definedName name="__TAB2" localSheetId="9">#REF!</definedName>
    <definedName name="__TAB2" localSheetId="7">#REF!</definedName>
    <definedName name="__TAB2" localSheetId="8">#REF!</definedName>
    <definedName name="__TAB2">#REF!</definedName>
    <definedName name="__tab7" localSheetId="5">#REF!</definedName>
    <definedName name="__tab7" localSheetId="3">#REF!</definedName>
    <definedName name="__tab7" localSheetId="2">#REF!</definedName>
    <definedName name="__tab7" localSheetId="9">#REF!</definedName>
    <definedName name="__tab7" localSheetId="7">#REF!</definedName>
    <definedName name="__tab7" localSheetId="8">#REF!</definedName>
    <definedName name="__tab7">#REF!</definedName>
    <definedName name="__tab8" localSheetId="5">#REF!</definedName>
    <definedName name="__tab8" localSheetId="2">#REF!</definedName>
    <definedName name="__tab8" localSheetId="7">#REF!</definedName>
    <definedName name="__tab8" localSheetId="8">#REF!</definedName>
    <definedName name="__tab8">#REF!</definedName>
    <definedName name="__tab887" localSheetId="5">#REF!</definedName>
    <definedName name="__tab887" localSheetId="2">#REF!</definedName>
    <definedName name="__tab887" localSheetId="7">#REF!</definedName>
    <definedName name="__tab887" localSheetId="8">#REF!</definedName>
    <definedName name="__tab887">#REF!</definedName>
    <definedName name="__tab9" localSheetId="5">#REF!</definedName>
    <definedName name="__tab9" localSheetId="2">#REF!</definedName>
    <definedName name="__tab9" localSheetId="7">#REF!</definedName>
    <definedName name="__tab9" localSheetId="8">#REF!</definedName>
    <definedName name="__tab9">#REF!</definedName>
    <definedName name="_AMO_UniqueIdentifier" hidden="1">"'467865af-42ca-4d90-a492-b89856b259ea'"</definedName>
    <definedName name="_BD1">[14]astra_digital!$A$1:$C$62</definedName>
    <definedName name="_CPT1">[15]CPT1!$A$1:$B$211</definedName>
    <definedName name="_FRM1" localSheetId="5">'[14]Tab 1'!#REF!</definedName>
    <definedName name="_FRM1" localSheetId="3">'[14]Tab 1'!#REF!</definedName>
    <definedName name="_FRM1" localSheetId="2">'[14]Tab 1'!#REF!</definedName>
    <definedName name="_FRM1" localSheetId="9">'[14]Tab 1'!#REF!</definedName>
    <definedName name="_FRM1" localSheetId="7">'[14]Tab 1'!#REF!</definedName>
    <definedName name="_FRM1" localSheetId="8">'[14]Tab 1'!#REF!</definedName>
    <definedName name="_FRM1">'[14]Tab 1'!#REF!</definedName>
    <definedName name="_FRM2" localSheetId="5">[16]NBT7!#REF!</definedName>
    <definedName name="_FRM2" localSheetId="3">[16]NBT7!#REF!</definedName>
    <definedName name="_FRM2" localSheetId="2">[16]NBT7!#REF!</definedName>
    <definedName name="_FRM2" localSheetId="9">[16]NBT7!#REF!</definedName>
    <definedName name="_FRM2" localSheetId="7">[16]NBT7!#REF!</definedName>
    <definedName name="_FRM2" localSheetId="8">[16]NBT7!#REF!</definedName>
    <definedName name="_FRM2">[16]NBT7!#REF!</definedName>
    <definedName name="_IMP1">'[17]NBT4 92-93'!$A$1:$V$33</definedName>
    <definedName name="_IMP2">'[17]NBT4 92-93'!$A$35:$V$85</definedName>
    <definedName name="_lib1" localSheetId="0">[18]libdisc!$A$2:$B$16</definedName>
    <definedName name="_lib1">[19]libdisc!$A$2:$B$16</definedName>
    <definedName name="_mcf1" localSheetId="5">#REF!</definedName>
    <definedName name="_mcf1" localSheetId="3">#REF!</definedName>
    <definedName name="_mcf1" localSheetId="2">#REF!</definedName>
    <definedName name="_mcf1" localSheetId="9">#REF!</definedName>
    <definedName name="_mcf1" localSheetId="7">#REF!</definedName>
    <definedName name="_mcf1" localSheetId="8">#REF!</definedName>
    <definedName name="_mcf1">#REF!</definedName>
    <definedName name="_mcf2" localSheetId="5">#REF!</definedName>
    <definedName name="_mcf2" localSheetId="3">#REF!</definedName>
    <definedName name="_mcf2" localSheetId="2">#REF!</definedName>
    <definedName name="_mcf2" localSheetId="9">#REF!</definedName>
    <definedName name="_mcf2" localSheetId="7">#REF!</definedName>
    <definedName name="_mcf2" localSheetId="8">#REF!</definedName>
    <definedName name="_mcf2">#REF!</definedName>
    <definedName name="_mcf3" localSheetId="5">#REF!</definedName>
    <definedName name="_mcf3" localSheetId="3">#REF!</definedName>
    <definedName name="_mcf3" localSheetId="2">#REF!</definedName>
    <definedName name="_mcf3" localSheetId="9">#REF!</definedName>
    <definedName name="_mcf3" localSheetId="7">#REF!</definedName>
    <definedName name="_mcf3" localSheetId="8">#REF!</definedName>
    <definedName name="_mcf3">#REF!</definedName>
    <definedName name="_pr92" localSheetId="5">[14]astra_digital!#REF!</definedName>
    <definedName name="_pr92" localSheetId="3">[14]astra_digital!#REF!</definedName>
    <definedName name="_pr92" localSheetId="2">[14]astra_digital!#REF!</definedName>
    <definedName name="_pr92" localSheetId="9">[14]astra_digital!#REF!</definedName>
    <definedName name="_pr92" localSheetId="7">[14]astra_digital!#REF!</definedName>
    <definedName name="_pr92" localSheetId="8">[14]astra_digital!#REF!</definedName>
    <definedName name="_pr92">[14]astra_digital!#REF!</definedName>
    <definedName name="_tab1" localSheetId="5">#REF!</definedName>
    <definedName name="_tab1" localSheetId="3">#REF!</definedName>
    <definedName name="_tab1" localSheetId="2">#REF!</definedName>
    <definedName name="_tab1" localSheetId="9">#REF!</definedName>
    <definedName name="_tab1" localSheetId="7">#REF!</definedName>
    <definedName name="_tab1" localSheetId="8">#REF!</definedName>
    <definedName name="_tab1">#REF!</definedName>
    <definedName name="_tab2" localSheetId="5">#REF!</definedName>
    <definedName name="_tab2" localSheetId="3">#REF!</definedName>
    <definedName name="_tab2" localSheetId="2">#REF!</definedName>
    <definedName name="_tab2" localSheetId="9">#REF!</definedName>
    <definedName name="_tab2" localSheetId="7">#REF!</definedName>
    <definedName name="_tab2" localSheetId="8">#REF!</definedName>
    <definedName name="_tab2">#REF!</definedName>
    <definedName name="_tab3" localSheetId="5">#REF!</definedName>
    <definedName name="_tab3" localSheetId="3">#REF!</definedName>
    <definedName name="_tab3" localSheetId="2">#REF!</definedName>
    <definedName name="_tab3" localSheetId="9">#REF!</definedName>
    <definedName name="_tab3" localSheetId="7">#REF!</definedName>
    <definedName name="_tab3" localSheetId="8">#REF!</definedName>
    <definedName name="_tab3">#REF!</definedName>
    <definedName name="_tab7" localSheetId="5">#REF!</definedName>
    <definedName name="_tab7" localSheetId="2">#REF!</definedName>
    <definedName name="_tab7" localSheetId="7">#REF!</definedName>
    <definedName name="_tab7" localSheetId="8">#REF!</definedName>
    <definedName name="_tab7">#REF!</definedName>
    <definedName name="_tab8" localSheetId="5">#REF!</definedName>
    <definedName name="_tab8" localSheetId="2">#REF!</definedName>
    <definedName name="_tab8" localSheetId="7">#REF!</definedName>
    <definedName name="_tab8" localSheetId="8">#REF!</definedName>
    <definedName name="_tab8">#REF!</definedName>
    <definedName name="_tab887" localSheetId="5">#REF!</definedName>
    <definedName name="_tab887" localSheetId="2">#REF!</definedName>
    <definedName name="_tab887" localSheetId="7">#REF!</definedName>
    <definedName name="_tab887" localSheetId="8">#REF!</definedName>
    <definedName name="_tab887">#REF!</definedName>
    <definedName name="_tab9" localSheetId="5">#REF!</definedName>
    <definedName name="_tab9" localSheetId="2">#REF!</definedName>
    <definedName name="_tab9" localSheetId="7">#REF!</definedName>
    <definedName name="_tab9" localSheetId="8">#REF!</definedName>
    <definedName name="_tab9">#REF!</definedName>
    <definedName name="a">'[20]calcul age moyen'!$C$9:$R$354</definedName>
    <definedName name="aa" localSheetId="5">[14]astra_digital!#REF!</definedName>
    <definedName name="aa" localSheetId="3">[14]astra_digital!#REF!</definedName>
    <definedName name="aa" localSheetId="2">[14]astra_digital!#REF!</definedName>
    <definedName name="aa" localSheetId="9">[14]astra_digital!#REF!</definedName>
    <definedName name="aa" localSheetId="7">[14]astra_digital!#REF!</definedName>
    <definedName name="aa" localSheetId="0">[14]astra_digital!#REF!</definedName>
    <definedName name="aa" localSheetId="8">[14]astra_digital!#REF!</definedName>
    <definedName name="aa">[14]astra_digital!#REF!</definedName>
    <definedName name="ab" localSheetId="5">[14]astra_digital!#REF!</definedName>
    <definedName name="ab" localSheetId="3">[14]astra_digital!#REF!</definedName>
    <definedName name="ab" localSheetId="2">[14]astra_digital!#REF!</definedName>
    <definedName name="ab" localSheetId="9">[14]astra_digital!#REF!</definedName>
    <definedName name="ab" localSheetId="7">[14]astra_digital!#REF!</definedName>
    <definedName name="ab" localSheetId="8">[14]astra_digital!#REF!</definedName>
    <definedName name="ab">[14]astra_digital!#REF!</definedName>
    <definedName name="an">"donnee99!$B$1"</definedName>
    <definedName name="an_27">"gd98!$B$1"</definedName>
    <definedName name="ASSOCIE_GD">'[21]4_NON_PERMANENTS'!$AD$15:$AE$18</definedName>
    <definedName name="ASSOCIE_GROUPE">'[21]4_NON_PERMANENTS'!$AD$1:$AE$12</definedName>
    <definedName name="ASSOCIE_SECTION">'[21]4_NON_PERMANENTS'!$AA$1:$AB$54</definedName>
    <definedName name="ATER_GD">'[21]4_NON_PERMANENTS'!$L$15:$M$18</definedName>
    <definedName name="ATER_GROUPE">'[21]4_NON_PERMANENTS'!$L$1:$M$13</definedName>
    <definedName name="ATER_SECTION">'[21]4_NON_PERMANENTS'!$I$1:$J$56</definedName>
    <definedName name="Avec_AGFF">[22]H1_T!$D$1</definedName>
    <definedName name="azdf" localSheetId="5">#REF!</definedName>
    <definedName name="azdf" localSheetId="3">#REF!</definedName>
    <definedName name="azdf" localSheetId="2">#REF!</definedName>
    <definedName name="azdf" localSheetId="9">#REF!</definedName>
    <definedName name="azdf" localSheetId="7">#REF!</definedName>
    <definedName name="azdf" localSheetId="8">#REF!</definedName>
    <definedName name="azdf">#REF!</definedName>
    <definedName name="_xlnm.Database" localSheetId="5">#REF!</definedName>
    <definedName name="_xlnm.Database" localSheetId="3">#REF!</definedName>
    <definedName name="_xlnm.Database" localSheetId="2">#REF!</definedName>
    <definedName name="_xlnm.Database" localSheetId="9">#REF!</definedName>
    <definedName name="_xlnm.Database" localSheetId="7">#REF!</definedName>
    <definedName name="_xlnm.Database" localSheetId="8">#REF!</definedName>
    <definedName name="_xlnm.Database">#REF!</definedName>
    <definedName name="base_vc07sd_sortie" localSheetId="5">#REF!</definedName>
    <definedName name="base_vc07sd_sortie" localSheetId="2">#REF!</definedName>
    <definedName name="base_vc07sd_sortie" localSheetId="7">#REF!</definedName>
    <definedName name="base_vc07sd_sortie" localSheetId="8">#REF!</definedName>
    <definedName name="base_vc07sd_sortie">#REF!</definedName>
    <definedName name="bb" localSheetId="5">[14]astra_digital!#REF!</definedName>
    <definedName name="bb" localSheetId="2">[14]astra_digital!#REF!</definedName>
    <definedName name="bb" localSheetId="7">[14]astra_digital!#REF!</definedName>
    <definedName name="bb" localSheetId="8">[14]astra_digital!#REF!</definedName>
    <definedName name="bb">[14]astra_digital!#REF!</definedName>
    <definedName name="bbb">'[23]Tableau de données'!$A$2:$B$32</definedName>
    <definedName name="bbcc">[24]Feuil1!$A$2:$C$45</definedName>
    <definedName name="BCL_REC" localSheetId="5">'[14]Tab 1'!#REF!</definedName>
    <definedName name="BCL_REC" localSheetId="3">'[14]Tab 1'!#REF!</definedName>
    <definedName name="BCL_REC" localSheetId="2">'[14]Tab 1'!#REF!</definedName>
    <definedName name="BCL_REC" localSheetId="9">'[14]Tab 1'!#REF!</definedName>
    <definedName name="BCL_REC" localSheetId="7">'[14]Tab 1'!#REF!</definedName>
    <definedName name="BCL_REC" localSheetId="8">'[14]Tab 1'!#REF!</definedName>
    <definedName name="BCL_REC">'[14]Tab 1'!#REF!</definedName>
    <definedName name="bd">'[14]#REF'!$A$1:$C$45</definedName>
    <definedName name="bdd">[25]GDISC98!$A$1:$N$191</definedName>
    <definedName name="BIDEX" localSheetId="5">#REF!</definedName>
    <definedName name="BIDEX" localSheetId="3">#REF!</definedName>
    <definedName name="BIDEX" localSheetId="2">#REF!</definedName>
    <definedName name="BIDEX" localSheetId="9">#REF!</definedName>
    <definedName name="BIDEX" localSheetId="7">#REF!</definedName>
    <definedName name="BIDEX" localSheetId="8">#REF!</definedName>
    <definedName name="BIDEX">#REF!</definedName>
    <definedName name="BOX_MCF_GD">'[21]2_2_BOXPLOT'!$B$96:$J$99</definedName>
    <definedName name="BOX_MCF_GROUPE">'[21]2_2_BOXPLOT'!$B$68:$J$80</definedName>
    <definedName name="BOX_PR_GD">'[21]2_2_BOXPLOT'!$B$100:$J$103</definedName>
    <definedName name="BOX_PR_GROUPE">'[21]2_2_BOXPLOT'!$B$81:$J$93</definedName>
    <definedName name="CACS" localSheetId="5">#REF!</definedName>
    <definedName name="CACS" localSheetId="3">#REF!</definedName>
    <definedName name="CACS" localSheetId="2">#REF!</definedName>
    <definedName name="CACS" localSheetId="9">#REF!</definedName>
    <definedName name="CACS" localSheetId="7">#REF!</definedName>
    <definedName name="CACS" localSheetId="8">#REF!</definedName>
    <definedName name="CACS">#REF!</definedName>
    <definedName name="CANDIDATS_MCF_GD">'[21]3_2_CANDIDATS_MCF'!$A$84:$U$88</definedName>
    <definedName name="CANDIDATS_MCF_GROUPE">'[21]3_2_CANDIDATS_MCF'!$A$65:$U$78</definedName>
    <definedName name="CANDIDATS_MCF_SECTION">'[21]3_2_CANDIDATS_MCF'!$A$2:$U$59</definedName>
    <definedName name="CANDIDATS_PR_GD">'[21]3_2_CANDIDATS_PR'!$A$80:$U$85</definedName>
    <definedName name="CANDIDATS_PR_GROUPE">'[21]3_2_CANDIDATS_PR'!$A$63:$U$75</definedName>
    <definedName name="CANDIDATS_PR_SECTION">'[21]3_2_CANDIDATS_PR'!$A$1:$U$59</definedName>
    <definedName name="cb" localSheetId="5">[14]astra_digital!#REF!</definedName>
    <definedName name="cb" localSheetId="3">[14]astra_digital!#REF!</definedName>
    <definedName name="cb" localSheetId="2">[14]astra_digital!#REF!</definedName>
    <definedName name="cb" localSheetId="9">[14]astra_digital!#REF!</definedName>
    <definedName name="cb" localSheetId="7">[14]astra_digital!#REF!</definedName>
    <definedName name="cb" localSheetId="0">[14]astra_digital!#REF!</definedName>
    <definedName name="cb" localSheetId="8">[14]astra_digital!#REF!</definedName>
    <definedName name="cb">[14]astra_digital!#REF!</definedName>
    <definedName name="cc" localSheetId="5">#REF!</definedName>
    <definedName name="cc" localSheetId="3">#REF!</definedName>
    <definedName name="cc" localSheetId="2">#REF!</definedName>
    <definedName name="cc" localSheetId="9">#REF!</definedName>
    <definedName name="cc" localSheetId="7">#REF!</definedName>
    <definedName name="cc" localSheetId="8">#REF!</definedName>
    <definedName name="cc">#REF!</definedName>
    <definedName name="CDAF" localSheetId="5">#REF!</definedName>
    <definedName name="CDAF" localSheetId="3">#REF!</definedName>
    <definedName name="CDAF" localSheetId="2">#REF!</definedName>
    <definedName name="CDAF" localSheetId="9">#REF!</definedName>
    <definedName name="CDAF" localSheetId="7">#REF!</definedName>
    <definedName name="CDAF" localSheetId="8">#REF!</definedName>
    <definedName name="CDAF">#REF!</definedName>
    <definedName name="clecr">[24]NAISCRDR!$A$36:$D$1883</definedName>
    <definedName name="clecr_27" localSheetId="5">#REF!</definedName>
    <definedName name="clecr_27" localSheetId="3">#REF!</definedName>
    <definedName name="clecr_27" localSheetId="2">#REF!</definedName>
    <definedName name="clecr_27" localSheetId="9">#REF!</definedName>
    <definedName name="clecr_27" localSheetId="7">#REF!</definedName>
    <definedName name="clecr_27" localSheetId="8">#REF!</definedName>
    <definedName name="clecr_27">#REF!</definedName>
    <definedName name="cledr">[24]NAISCRDR!$A$36:$E$1883</definedName>
    <definedName name="cledr_27" localSheetId="5">#REF!</definedName>
    <definedName name="cledr_27" localSheetId="3">#REF!</definedName>
    <definedName name="cledr_27" localSheetId="2">#REF!</definedName>
    <definedName name="cledr_27" localSheetId="9">#REF!</definedName>
    <definedName name="cledr_27" localSheetId="7">#REF!</definedName>
    <definedName name="cledr_27" localSheetId="8">#REF!</definedName>
    <definedName name="cledr_27">#REF!</definedName>
    <definedName name="Col_Dates_Detail">[26]H1_T!$C:$D,[26]H1_T!$F:$I,[26]H1_T!$K:$N,[26]H1_T!$P:$S,[26]H1_T!$U:$X,[26]H1_T!$Z:$AC,[26]H1_T!$AE:$AH,[26]H1_T!$AJ:$AM,[26]H1_T!$AO:$AR</definedName>
    <definedName name="CONC_ENT">[27]CONC_ENT!$A$1:$F$6</definedName>
    <definedName name="CPT1_25" localSheetId="5">#REF!</definedName>
    <definedName name="CPT1_25" localSheetId="3">#REF!</definedName>
    <definedName name="CPT1_25" localSheetId="2">#REF!</definedName>
    <definedName name="CPT1_25" localSheetId="9">#REF!</definedName>
    <definedName name="CPT1_25" localSheetId="7">#REF!</definedName>
    <definedName name="CPT1_25" localSheetId="8">#REF!</definedName>
    <definedName name="CPT1_25">#REF!</definedName>
    <definedName name="CS" localSheetId="5">#REF!</definedName>
    <definedName name="CS" localSheetId="3">#REF!</definedName>
    <definedName name="CS" localSheetId="2">#REF!</definedName>
    <definedName name="CS" localSheetId="9">#REF!</definedName>
    <definedName name="CS" localSheetId="7">#REF!</definedName>
    <definedName name="CS" localSheetId="8">#REF!</definedName>
    <definedName name="CS">#REF!</definedName>
    <definedName name="CSC" localSheetId="5">#REF!</definedName>
    <definedName name="CSC" localSheetId="3">#REF!</definedName>
    <definedName name="CSC" localSheetId="2">#REF!</definedName>
    <definedName name="CSC" localSheetId="9">#REF!</definedName>
    <definedName name="CSC" localSheetId="7">#REF!</definedName>
    <definedName name="CSC" localSheetId="8">#REF!</definedName>
    <definedName name="CSC">#REF!</definedName>
    <definedName name="DATE">'[17]NBT4 92-93'!$V$3</definedName>
    <definedName name="Dates" localSheetId="5">#REF!</definedName>
    <definedName name="Dates" localSheetId="3">#REF!</definedName>
    <definedName name="Dates" localSheetId="2">#REF!</definedName>
    <definedName name="Dates" localSheetId="9">#REF!</definedName>
    <definedName name="Dates" localSheetId="7">#REF!</definedName>
    <definedName name="Dates" localSheetId="8">#REF!</definedName>
    <definedName name="Dates">#REF!</definedName>
    <definedName name="DC_GD">'[21]4_NON_PERMANENTS'!$E$19:$G$24</definedName>
    <definedName name="DC_GROUPE">'[21]4_NON_PERMANENTS'!$E$3:$G$17</definedName>
    <definedName name="DC_SECTION">'[21]4_NON_PERMANENTS'!$A$3:$C$60</definedName>
    <definedName name="DDEF" localSheetId="5">#REF!</definedName>
    <definedName name="DDEF" localSheetId="2">#REF!</definedName>
    <definedName name="DDEF" localSheetId="7">#REF!</definedName>
    <definedName name="DDEF" localSheetId="8">#REF!</definedName>
    <definedName name="DDEF">#REF!</definedName>
    <definedName name="DDEF_P" localSheetId="5">#REF!</definedName>
    <definedName name="DDEF_P" localSheetId="2">#REF!</definedName>
    <definedName name="DDEF_P" localSheetId="7">#REF!</definedName>
    <definedName name="DDEF_P" localSheetId="8">#REF!</definedName>
    <definedName name="DDEF_P">#REF!</definedName>
    <definedName name="DDEH" localSheetId="5">#REF!</definedName>
    <definedName name="DDEH" localSheetId="2">#REF!</definedName>
    <definedName name="DDEH" localSheetId="7">#REF!</definedName>
    <definedName name="DDEH" localSheetId="8">#REF!</definedName>
    <definedName name="DDEH">#REF!</definedName>
    <definedName name="DDEH_P" localSheetId="5">#REF!</definedName>
    <definedName name="DDEH_P" localSheetId="2">#REF!</definedName>
    <definedName name="DDEH_P" localSheetId="7">#REF!</definedName>
    <definedName name="DDEH_P" localSheetId="8">#REF!</definedName>
    <definedName name="DDEH_P">#REF!</definedName>
    <definedName name="DDET" localSheetId="5">#REF!</definedName>
    <definedName name="DDET" localSheetId="2">#REF!</definedName>
    <definedName name="DDET" localSheetId="7">#REF!</definedName>
    <definedName name="DDET" localSheetId="8">#REF!</definedName>
    <definedName name="DDET">#REF!</definedName>
    <definedName name="DDET_P" localSheetId="5">#REF!</definedName>
    <definedName name="DDET_P" localSheetId="2">#REF!</definedName>
    <definedName name="DDET_P" localSheetId="7">#REF!</definedName>
    <definedName name="DDET_P" localSheetId="8">#REF!</definedName>
    <definedName name="DDET_P">#REF!</definedName>
    <definedName name="DDIF" localSheetId="5">#REF!</definedName>
    <definedName name="DDIF" localSheetId="2">#REF!</definedName>
    <definedName name="DDIF" localSheetId="7">#REF!</definedName>
    <definedName name="DDIF" localSheetId="8">#REF!</definedName>
    <definedName name="DDIF">#REF!</definedName>
    <definedName name="DDIF_P" localSheetId="5">#REF!</definedName>
    <definedName name="DDIF_P" localSheetId="2">#REF!</definedName>
    <definedName name="DDIF_P" localSheetId="7">#REF!</definedName>
    <definedName name="DDIF_P" localSheetId="8">#REF!</definedName>
    <definedName name="DDIF_P">#REF!</definedName>
    <definedName name="DDIH" localSheetId="5">#REF!</definedName>
    <definedName name="DDIH" localSheetId="2">#REF!</definedName>
    <definedName name="DDIH" localSheetId="7">#REF!</definedName>
    <definedName name="DDIH" localSheetId="8">#REF!</definedName>
    <definedName name="DDIH">#REF!</definedName>
    <definedName name="DDIH_P" localSheetId="5">#REF!</definedName>
    <definedName name="DDIH_P" localSheetId="2">#REF!</definedName>
    <definedName name="DDIH_P" localSheetId="7">#REF!</definedName>
    <definedName name="DDIH_P" localSheetId="8">#REF!</definedName>
    <definedName name="DDIH_P">#REF!</definedName>
    <definedName name="DDIT" localSheetId="5">#REF!</definedName>
    <definedName name="DDIT" localSheetId="2">#REF!</definedName>
    <definedName name="DDIT" localSheetId="7">#REF!</definedName>
    <definedName name="DDIT" localSheetId="8">#REF!</definedName>
    <definedName name="DDIT">#REF!</definedName>
    <definedName name="DDIT_P" localSheetId="5">#REF!</definedName>
    <definedName name="DDIT_P" localSheetId="2">#REF!</definedName>
    <definedName name="DDIT_P" localSheetId="7">#REF!</definedName>
    <definedName name="DDIT_P" localSheetId="8">#REF!</definedName>
    <definedName name="DDIT_P">#REF!</definedName>
    <definedName name="DOCT" localSheetId="5">#REF!</definedName>
    <definedName name="DOCT" localSheetId="2">#REF!</definedName>
    <definedName name="DOCT" localSheetId="7">#REF!</definedName>
    <definedName name="DOCT" localSheetId="8">#REF!</definedName>
    <definedName name="DOCT">#REF!</definedName>
    <definedName name="DOCT05" localSheetId="5">[28]graph1_insc!#REF!</definedName>
    <definedName name="DOCT05" localSheetId="2">[28]graph1_insc!#REF!</definedName>
    <definedName name="DOCT05" localSheetId="7">[28]graph1_insc!#REF!</definedName>
    <definedName name="DOCT05" localSheetId="8">[28]graph1_insc!#REF!</definedName>
    <definedName name="DOCT05">[28]graph1_insc!#REF!</definedName>
    <definedName name="DOCTETR" localSheetId="5">#REF!</definedName>
    <definedName name="DOCTETR" localSheetId="3">#REF!</definedName>
    <definedName name="DOCTETR" localSheetId="2">#REF!</definedName>
    <definedName name="DOCTETR" localSheetId="9">#REF!</definedName>
    <definedName name="DOCTETR" localSheetId="7">#REF!</definedName>
    <definedName name="DOCTETR" localSheetId="8">#REF!</definedName>
    <definedName name="DOCTETR">#REF!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ee" localSheetId="7">#REF!</definedName>
    <definedName name="eee">#REF!</definedName>
    <definedName name="EFF_PR_ETAB">'[21]5_EFFECTIF_PR'!$A$3:$EQ$61</definedName>
    <definedName name="EFFECTIF_MCF_ETAB">'[21]5_EFFECTIF_MCF'!$A$2:$EQ$61</definedName>
    <definedName name="Effectifs_en_Activité" localSheetId="5">#REF!</definedName>
    <definedName name="Effectifs_en_Activité" localSheetId="3">#REF!</definedName>
    <definedName name="Effectifs_en_Activité" localSheetId="2">#REF!</definedName>
    <definedName name="Effectifs_en_Activité" localSheetId="9">#REF!</definedName>
    <definedName name="Effectifs_en_Activité" localSheetId="7">#REF!</definedName>
    <definedName name="Effectifs_en_Activité" localSheetId="8">#REF!</definedName>
    <definedName name="Effectifs_en_Activité">#REF!</definedName>
    <definedName name="Enseigndec2000" localSheetId="5">'[29]Intercalaire 1'!#REF!</definedName>
    <definedName name="Enseigndec2000" localSheetId="3">'[29]Intercalaire 1'!#REF!</definedName>
    <definedName name="Enseigndec2000" localSheetId="2">'[29]Intercalaire 1'!#REF!</definedName>
    <definedName name="Enseigndec2000" localSheetId="9">'[29]Intercalaire 1'!#REF!</definedName>
    <definedName name="Enseigndec2000" localSheetId="7">'[29]Intercalaire 1'!#REF!</definedName>
    <definedName name="Enseigndec2000" localSheetId="0">'[29]Intercalaire 1'!#REF!</definedName>
    <definedName name="Enseigndec2000" localSheetId="8">'[29]Intercalaire 1'!#REF!</definedName>
    <definedName name="Enseigndec2000">'[29]Intercalaire 1'!#REF!</definedName>
    <definedName name="enseigntotaldec2000" localSheetId="5">'[29]Intercalaire 1'!#REF!</definedName>
    <definedName name="enseigntotaldec2000" localSheetId="3">'[29]Intercalaire 1'!#REF!</definedName>
    <definedName name="enseigntotaldec2000" localSheetId="2">'[29]Intercalaire 1'!#REF!</definedName>
    <definedName name="enseigntotaldec2000" localSheetId="9">'[29]Intercalaire 1'!#REF!</definedName>
    <definedName name="enseigntotaldec2000" localSheetId="7">'[29]Intercalaire 1'!#REF!</definedName>
    <definedName name="enseigntotaldec2000" localSheetId="0">'[29]Intercalaire 1'!#REF!</definedName>
    <definedName name="enseigntotaldec2000" localSheetId="8">'[29]Intercalaire 1'!#REF!</definedName>
    <definedName name="enseigntotaldec2000">'[29]Intercalaire 1'!#REF!</definedName>
    <definedName name="EPIC1" localSheetId="5">#REF!</definedName>
    <definedName name="EPIC1" localSheetId="3">#REF!</definedName>
    <definedName name="EPIC1" localSheetId="2">#REF!</definedName>
    <definedName name="EPIC1" localSheetId="9">#REF!</definedName>
    <definedName name="EPIC1" localSheetId="7">#REF!</definedName>
    <definedName name="EPIC1" localSheetId="8">#REF!</definedName>
    <definedName name="EPIC1">#REF!</definedName>
    <definedName name="EPIC2" localSheetId="5">#REF!</definedName>
    <definedName name="EPIC2" localSheetId="3">#REF!</definedName>
    <definedName name="EPIC2" localSheetId="2">#REF!</definedName>
    <definedName name="EPIC2" localSheetId="9">#REF!</definedName>
    <definedName name="EPIC2" localSheetId="7">#REF!</definedName>
    <definedName name="EPIC2" localSheetId="8">#REF!</definedName>
    <definedName name="EPIC2">#REF!</definedName>
    <definedName name="EPIC3" localSheetId="5">#REF!</definedName>
    <definedName name="EPIC3" localSheetId="3">#REF!</definedName>
    <definedName name="EPIC3" localSheetId="2">#REF!</definedName>
    <definedName name="EPIC3" localSheetId="9">#REF!</definedName>
    <definedName name="EPIC3" localSheetId="7">#REF!</definedName>
    <definedName name="EPIC3" localSheetId="8">#REF!</definedName>
    <definedName name="EPIC3">#REF!</definedName>
    <definedName name="EPST1" localSheetId="5">#REF!</definedName>
    <definedName name="EPST1" localSheetId="2">#REF!</definedName>
    <definedName name="EPST1" localSheetId="7">#REF!</definedName>
    <definedName name="EPST1" localSheetId="8">#REF!</definedName>
    <definedName name="EPST1">#REF!</definedName>
    <definedName name="EPST2" localSheetId="5">#REF!</definedName>
    <definedName name="EPST2" localSheetId="2">#REF!</definedName>
    <definedName name="EPST2" localSheetId="7">#REF!</definedName>
    <definedName name="EPST2" localSheetId="8">#REF!</definedName>
    <definedName name="EPST2">#REF!</definedName>
    <definedName name="EPST3" localSheetId="5">#REF!</definedName>
    <definedName name="EPST3" localSheetId="2">#REF!</definedName>
    <definedName name="EPST3" localSheetId="7">#REF!</definedName>
    <definedName name="EPST3" localSheetId="8">#REF!</definedName>
    <definedName name="EPST3">#REF!</definedName>
    <definedName name="erhgherh" localSheetId="5">#REF!</definedName>
    <definedName name="erhgherh" localSheetId="2">#REF!</definedName>
    <definedName name="erhgherh" localSheetId="7">#REF!</definedName>
    <definedName name="erhgherh" localSheetId="8">#REF!</definedName>
    <definedName name="erhgherh">#REF!</definedName>
    <definedName name="ETPT" localSheetId="5">#REF!</definedName>
    <definedName name="ETPT" localSheetId="2">#REF!</definedName>
    <definedName name="ETPT" localSheetId="7">#REF!</definedName>
    <definedName name="ETPT" localSheetId="8">#REF!</definedName>
    <definedName name="ETPT">#REF!</definedName>
    <definedName name="etudiants_etab">[30]EFF_ETUDIANTS!$G$2:$H$145</definedName>
    <definedName name="etudiants_typo">[30]EFF_ETUDIANTS!$A$1:$B$11</definedName>
    <definedName name="Excel_BuiltIn_Database">NA()</definedName>
    <definedName name="Excel_BuiltIn_Database_14" localSheetId="5">#REF!</definedName>
    <definedName name="Excel_BuiltIn_Database_14" localSheetId="3">#REF!</definedName>
    <definedName name="Excel_BuiltIn_Database_14" localSheetId="2">#REF!</definedName>
    <definedName name="Excel_BuiltIn_Database_14" localSheetId="9">#REF!</definedName>
    <definedName name="Excel_BuiltIn_Database_14" localSheetId="7">#REF!</definedName>
    <definedName name="Excel_BuiltIn_Database_14" localSheetId="8">#REF!</definedName>
    <definedName name="Excel_BuiltIn_Database_14">#REF!</definedName>
    <definedName name="Excel_BuiltIn_Database_15" localSheetId="5">#REF!</definedName>
    <definedName name="Excel_BuiltIn_Database_15" localSheetId="3">#REF!</definedName>
    <definedName name="Excel_BuiltIn_Database_15" localSheetId="2">#REF!</definedName>
    <definedName name="Excel_BuiltIn_Database_15" localSheetId="9">#REF!</definedName>
    <definedName name="Excel_BuiltIn_Database_15" localSheetId="7">#REF!</definedName>
    <definedName name="Excel_BuiltIn_Database_15" localSheetId="8">#REF!</definedName>
    <definedName name="Excel_BuiltIn_Database_15">#REF!</definedName>
    <definedName name="Excel_BuiltIn_Database_16" localSheetId="5">#REF!</definedName>
    <definedName name="Excel_BuiltIn_Database_16" localSheetId="3">#REF!</definedName>
    <definedName name="Excel_BuiltIn_Database_16" localSheetId="2">#REF!</definedName>
    <definedName name="Excel_BuiltIn_Database_16" localSheetId="9">#REF!</definedName>
    <definedName name="Excel_BuiltIn_Database_16" localSheetId="7">#REF!</definedName>
    <definedName name="Excel_BuiltIn_Database_16" localSheetId="8">#REF!</definedName>
    <definedName name="Excel_BuiltIn_Database_16">#REF!</definedName>
    <definedName name="Excel_BuiltIn_Database_17" localSheetId="5">#REF!</definedName>
    <definedName name="Excel_BuiltIn_Database_17" localSheetId="2">#REF!</definedName>
    <definedName name="Excel_BuiltIn_Database_17" localSheetId="7">#REF!</definedName>
    <definedName name="Excel_BuiltIn_Database_17" localSheetId="8">#REF!</definedName>
    <definedName name="Excel_BuiltIn_Database_17">#REF!</definedName>
    <definedName name="Excel_BuiltIn_Database_18" localSheetId="5">#REF!</definedName>
    <definedName name="Excel_BuiltIn_Database_18" localSheetId="2">#REF!</definedName>
    <definedName name="Excel_BuiltIn_Database_18" localSheetId="7">#REF!</definedName>
    <definedName name="Excel_BuiltIn_Database_18" localSheetId="8">#REF!</definedName>
    <definedName name="Excel_BuiltIn_Database_18">#REF!</definedName>
    <definedName name="Excel_BuiltIn_Database_19" localSheetId="5">#REF!</definedName>
    <definedName name="Excel_BuiltIn_Database_19" localSheetId="2">#REF!</definedName>
    <definedName name="Excel_BuiltIn_Database_19" localSheetId="7">#REF!</definedName>
    <definedName name="Excel_BuiltIn_Database_19" localSheetId="8">#REF!</definedName>
    <definedName name="Excel_BuiltIn_Database_19">#REF!</definedName>
    <definedName name="Excel_BuiltIn_Database_21" localSheetId="5">#REF!</definedName>
    <definedName name="Excel_BuiltIn_Database_21" localSheetId="2">#REF!</definedName>
    <definedName name="Excel_BuiltIn_Database_21" localSheetId="7">#REF!</definedName>
    <definedName name="Excel_BuiltIn_Database_21" localSheetId="8">#REF!</definedName>
    <definedName name="Excel_BuiltIn_Database_21">#REF!</definedName>
    <definedName name="Excel_BuiltIn_Database_23" localSheetId="5">'[31]non candidats'!#REF!</definedName>
    <definedName name="Excel_BuiltIn_Database_23" localSheetId="3">'[31]non candidats'!#REF!</definedName>
    <definedName name="Excel_BuiltIn_Database_23" localSheetId="2">'[31]non candidats'!#REF!</definedName>
    <definedName name="Excel_BuiltIn_Database_23" localSheetId="9">'[31]non candidats'!#REF!</definedName>
    <definedName name="Excel_BuiltIn_Database_23" localSheetId="7">'[31]non candidats'!#REF!</definedName>
    <definedName name="Excel_BuiltIn_Database_23" localSheetId="0">'[32]non candidats'!#REF!</definedName>
    <definedName name="Excel_BuiltIn_Database_23" localSheetId="8">'[31]non candidats'!#REF!</definedName>
    <definedName name="Excel_BuiltIn_Database_23">'[31]non candidats'!#REF!</definedName>
    <definedName name="Excel_BuiltIn_Database_24" localSheetId="5">#REF!</definedName>
    <definedName name="Excel_BuiltIn_Database_24" localSheetId="3">#REF!</definedName>
    <definedName name="Excel_BuiltIn_Database_24" localSheetId="2">#REF!</definedName>
    <definedName name="Excel_BuiltIn_Database_24" localSheetId="9">#REF!</definedName>
    <definedName name="Excel_BuiltIn_Database_24" localSheetId="7">#REF!</definedName>
    <definedName name="Excel_BuiltIn_Database_24" localSheetId="8">#REF!</definedName>
    <definedName name="Excel_BuiltIn_Database_24">#REF!</definedName>
    <definedName name="Excel_BuiltIn_Database_25" localSheetId="5">#REF!</definedName>
    <definedName name="Excel_BuiltIn_Database_25" localSheetId="3">#REF!</definedName>
    <definedName name="Excel_BuiltIn_Database_25" localSheetId="2">#REF!</definedName>
    <definedName name="Excel_BuiltIn_Database_25" localSheetId="9">#REF!</definedName>
    <definedName name="Excel_BuiltIn_Database_25" localSheetId="7">#REF!</definedName>
    <definedName name="Excel_BuiltIn_Database_25" localSheetId="8">#REF!</definedName>
    <definedName name="Excel_BuiltIn_Database_25">#REF!</definedName>
    <definedName name="Excel_BuiltIn_Database_27" localSheetId="5">#REF!</definedName>
    <definedName name="Excel_BuiltIn_Database_27" localSheetId="3">#REF!</definedName>
    <definedName name="Excel_BuiltIn_Database_27" localSheetId="2">#REF!</definedName>
    <definedName name="Excel_BuiltIn_Database_27" localSheetId="9">#REF!</definedName>
    <definedName name="Excel_BuiltIn_Database_27" localSheetId="7">#REF!</definedName>
    <definedName name="Excel_BuiltIn_Database_27" localSheetId="8">#REF!</definedName>
    <definedName name="Excel_BuiltIn_Database_27">#REF!</definedName>
    <definedName name="Excel_BuiltIn_Database_6" localSheetId="5">'[31]tableau qualifications'!#REF!</definedName>
    <definedName name="Excel_BuiltIn_Database_6" localSheetId="3">'[31]tableau qualifications'!#REF!</definedName>
    <definedName name="Excel_BuiltIn_Database_6" localSheetId="2">'[31]tableau qualifications'!#REF!</definedName>
    <definedName name="Excel_BuiltIn_Database_6" localSheetId="9">'[31]tableau qualifications'!#REF!</definedName>
    <definedName name="Excel_BuiltIn_Database_6" localSheetId="7">'[31]tableau qualifications'!#REF!</definedName>
    <definedName name="Excel_BuiltIn_Database_6" localSheetId="0">'[32]tableau qualifications'!#REF!</definedName>
    <definedName name="Excel_BuiltIn_Database_6" localSheetId="8">'[31]tableau qualifications'!#REF!</definedName>
    <definedName name="Excel_BuiltIn_Database_6">'[31]tableau qualifications'!#REF!</definedName>
    <definedName name="Excel_BuiltIn_Database_7" localSheetId="5">#REF!</definedName>
    <definedName name="Excel_BuiltIn_Database_7" localSheetId="3">#REF!</definedName>
    <definedName name="Excel_BuiltIn_Database_7" localSheetId="2">#REF!</definedName>
    <definedName name="Excel_BuiltIn_Database_7" localSheetId="9">#REF!</definedName>
    <definedName name="Excel_BuiltIn_Database_7" localSheetId="7">#REF!</definedName>
    <definedName name="Excel_BuiltIn_Database_7" localSheetId="8">#REF!</definedName>
    <definedName name="Excel_BuiltIn_Database_7">#REF!</definedName>
    <definedName name="FEM">[33]FEM!$A$1:$E$27</definedName>
    <definedName name="Feuille2" localSheetId="5">#REF!</definedName>
    <definedName name="Feuille2" localSheetId="3">#REF!</definedName>
    <definedName name="Feuille2" localSheetId="2">#REF!</definedName>
    <definedName name="Feuille2" localSheetId="9">#REF!</definedName>
    <definedName name="Feuille2" localSheetId="7">#REF!</definedName>
    <definedName name="Feuille2" localSheetId="8">#REF!</definedName>
    <definedName name="Feuille2">#REF!</definedName>
    <definedName name="flux3" localSheetId="5">'[34]données source flux'!#REF!</definedName>
    <definedName name="flux3" localSheetId="2">'[35]données source flux'!#REF!</definedName>
    <definedName name="flux3" localSheetId="9">'[34]données source flux'!#REF!</definedName>
    <definedName name="flux3" localSheetId="7">'[34]données source flux'!#REF!</definedName>
    <definedName name="flux3" localSheetId="0">'[36]données source flux'!#REF!</definedName>
    <definedName name="flux3" localSheetId="8">'[34]données source flux'!#REF!</definedName>
    <definedName name="flux3">'[34]données source flux'!#REF!</definedName>
    <definedName name="FORMAT" localSheetId="5">'[14]Tab 1'!#REF!</definedName>
    <definedName name="FORMAT" localSheetId="2">'[14]Tab 1'!#REF!</definedName>
    <definedName name="FORMAT" localSheetId="7">'[14]Tab 1'!#REF!</definedName>
    <definedName name="FORMAT" localSheetId="8">'[14]Tab 1'!#REF!</definedName>
    <definedName name="FORMAT">'[14]Tab 1'!#REF!</definedName>
    <definedName name="FORMAT2" localSheetId="5">'[14]Tab 1'!#REF!</definedName>
    <definedName name="FORMAT2" localSheetId="2">'[14]Tab 1'!#REF!</definedName>
    <definedName name="FORMAT2" localSheetId="7">'[14]Tab 1'!#REF!</definedName>
    <definedName name="FORMAT2" localSheetId="8">'[14]Tab 1'!#REF!</definedName>
    <definedName name="FORMAT2">'[14]Tab 1'!#REF!</definedName>
    <definedName name="FP_L16" localSheetId="5">#REF!</definedName>
    <definedName name="FP_L16" localSheetId="3">#REF!</definedName>
    <definedName name="FP_L16" localSheetId="2">#REF!</definedName>
    <definedName name="FP_L16" localSheetId="9">#REF!</definedName>
    <definedName name="FP_L16" localSheetId="7">#REF!</definedName>
    <definedName name="FP_L16" localSheetId="8">#REF!</definedName>
    <definedName name="FP_L16">#REF!</definedName>
    <definedName name="FTOT" localSheetId="5">#REF!</definedName>
    <definedName name="FTOT" localSheetId="2">#REF!</definedName>
    <definedName name="FTOT" localSheetId="7">#REF!</definedName>
    <definedName name="FTOT" localSheetId="8">#REF!</definedName>
    <definedName name="FTOT">#REF!</definedName>
    <definedName name="FTOT_P" localSheetId="5">#REF!</definedName>
    <definedName name="FTOT_P" localSheetId="2">#REF!</definedName>
    <definedName name="FTOT_P" localSheetId="7">#REF!</definedName>
    <definedName name="FTOT_P" localSheetId="8">#REF!</definedName>
    <definedName name="FTOT_P">#REF!</definedName>
    <definedName name="gd98_cum_mcf">[37]gd98!$A$11:$O$251</definedName>
    <definedName name="gd98_cum_pr">[37]gd98!$A$11:$N$251</definedName>
    <definedName name="gd98_cum_tot">[37]gd98!$A$11:$P$251</definedName>
    <definedName name="gd98_eff_moyen">[37]gd98!$A$11:$Q$251</definedName>
    <definedName name="gd98_mcf_tot">[37]gd98!$A$11:$I$251</definedName>
    <definedName name="gd98_median_mcf">[37]gd98!$A$11:$X$252</definedName>
    <definedName name="gd98_median_pr">[37]gd98!$A$11:$U$252</definedName>
    <definedName name="gd98_median_tot">[37]gd98!$A$11:$AA$252</definedName>
    <definedName name="gd98_pr_tot">[37]gd98!$A$11:$F$251</definedName>
    <definedName name="gd98_tot_tot">[37]gd98!$A$11:$L$251</definedName>
    <definedName name="gp98_cum_mcf" localSheetId="5">#REF!</definedName>
    <definedName name="gp98_cum_mcf" localSheetId="3">#REF!</definedName>
    <definedName name="gp98_cum_mcf" localSheetId="2">#REF!</definedName>
    <definedName name="gp98_cum_mcf" localSheetId="9">#REF!</definedName>
    <definedName name="gp98_cum_mcf" localSheetId="7">#REF!</definedName>
    <definedName name="gp98_cum_mcf" localSheetId="8">#REF!</definedName>
    <definedName name="gp98_cum_mcf">#REF!</definedName>
    <definedName name="gp98_cum_mcf_19" localSheetId="5">#REF!</definedName>
    <definedName name="gp98_cum_mcf_19" localSheetId="3">#REF!</definedName>
    <definedName name="gp98_cum_mcf_19" localSheetId="2">#REF!</definedName>
    <definedName name="gp98_cum_mcf_19" localSheetId="9">#REF!</definedName>
    <definedName name="gp98_cum_mcf_19" localSheetId="7">#REF!</definedName>
    <definedName name="gp98_cum_mcf_19" localSheetId="8">#REF!</definedName>
    <definedName name="gp98_cum_mcf_19">#REF!</definedName>
    <definedName name="gp98_cum_mcf_21" localSheetId="5">#REF!</definedName>
    <definedName name="gp98_cum_mcf_21" localSheetId="3">#REF!</definedName>
    <definedName name="gp98_cum_mcf_21" localSheetId="2">#REF!</definedName>
    <definedName name="gp98_cum_mcf_21" localSheetId="9">#REF!</definedName>
    <definedName name="gp98_cum_mcf_21" localSheetId="7">#REF!</definedName>
    <definedName name="gp98_cum_mcf_21" localSheetId="8">#REF!</definedName>
    <definedName name="gp98_cum_mcf_21">#REF!</definedName>
    <definedName name="gp98_cum_mcf_23" localSheetId="5">#REF!</definedName>
    <definedName name="gp98_cum_mcf_23" localSheetId="2">#REF!</definedName>
    <definedName name="gp98_cum_mcf_23" localSheetId="7">#REF!</definedName>
    <definedName name="gp98_cum_mcf_23" localSheetId="8">#REF!</definedName>
    <definedName name="gp98_cum_mcf_23">#REF!</definedName>
    <definedName name="gp98_cum_mcf_25" localSheetId="5">#REF!</definedName>
    <definedName name="gp98_cum_mcf_25" localSheetId="2">#REF!</definedName>
    <definedName name="gp98_cum_mcf_25" localSheetId="7">#REF!</definedName>
    <definedName name="gp98_cum_mcf_25" localSheetId="8">#REF!</definedName>
    <definedName name="gp98_cum_mcf_25">#REF!</definedName>
    <definedName name="gp98_cum_mcf_27" localSheetId="5">#REF!</definedName>
    <definedName name="gp98_cum_mcf_27" localSheetId="2">#REF!</definedName>
    <definedName name="gp98_cum_mcf_27" localSheetId="7">#REF!</definedName>
    <definedName name="gp98_cum_mcf_27" localSheetId="8">#REF!</definedName>
    <definedName name="gp98_cum_mcf_27">#REF!</definedName>
    <definedName name="gp98_cum_mcf_6" localSheetId="5">#REF!</definedName>
    <definedName name="gp98_cum_mcf_6" localSheetId="2">#REF!</definedName>
    <definedName name="gp98_cum_mcf_6" localSheetId="7">#REF!</definedName>
    <definedName name="gp98_cum_mcf_6" localSheetId="8">#REF!</definedName>
    <definedName name="gp98_cum_mcf_6">#REF!</definedName>
    <definedName name="gp98_cum_pr" localSheetId="5">#REF!</definedName>
    <definedName name="gp98_cum_pr" localSheetId="2">#REF!</definedName>
    <definedName name="gp98_cum_pr" localSheetId="7">#REF!</definedName>
    <definedName name="gp98_cum_pr" localSheetId="8">#REF!</definedName>
    <definedName name="gp98_cum_pr">#REF!</definedName>
    <definedName name="gp98_cum_pr_19" localSheetId="5">#REF!</definedName>
    <definedName name="gp98_cum_pr_19" localSheetId="2">#REF!</definedName>
    <definedName name="gp98_cum_pr_19" localSheetId="7">#REF!</definedName>
    <definedName name="gp98_cum_pr_19" localSheetId="8">#REF!</definedName>
    <definedName name="gp98_cum_pr_19">#REF!</definedName>
    <definedName name="gp98_cum_pr_21" localSheetId="5">#REF!</definedName>
    <definedName name="gp98_cum_pr_21" localSheetId="2">#REF!</definedName>
    <definedName name="gp98_cum_pr_21" localSheetId="7">#REF!</definedName>
    <definedName name="gp98_cum_pr_21" localSheetId="8">#REF!</definedName>
    <definedName name="gp98_cum_pr_21">#REF!</definedName>
    <definedName name="gp98_cum_pr_23" localSheetId="5">#REF!</definedName>
    <definedName name="gp98_cum_pr_23" localSheetId="2">#REF!</definedName>
    <definedName name="gp98_cum_pr_23" localSheetId="7">#REF!</definedName>
    <definedName name="gp98_cum_pr_23" localSheetId="8">#REF!</definedName>
    <definedName name="gp98_cum_pr_23">#REF!</definedName>
    <definedName name="gp98_cum_pr_25" localSheetId="5">#REF!</definedName>
    <definedName name="gp98_cum_pr_25" localSheetId="2">#REF!</definedName>
    <definedName name="gp98_cum_pr_25" localSheetId="7">#REF!</definedName>
    <definedName name="gp98_cum_pr_25" localSheetId="8">#REF!</definedName>
    <definedName name="gp98_cum_pr_25">#REF!</definedName>
    <definedName name="gp98_cum_pr_27" localSheetId="5">#REF!</definedName>
    <definedName name="gp98_cum_pr_27" localSheetId="2">#REF!</definedName>
    <definedName name="gp98_cum_pr_27" localSheetId="7">#REF!</definedName>
    <definedName name="gp98_cum_pr_27" localSheetId="8">#REF!</definedName>
    <definedName name="gp98_cum_pr_27">#REF!</definedName>
    <definedName name="gp98_cum_pr_6" localSheetId="5">#REF!</definedName>
    <definedName name="gp98_cum_pr_6" localSheetId="2">#REF!</definedName>
    <definedName name="gp98_cum_pr_6" localSheetId="7">#REF!</definedName>
    <definedName name="gp98_cum_pr_6" localSheetId="8">#REF!</definedName>
    <definedName name="gp98_cum_pr_6">#REF!</definedName>
    <definedName name="gp98_cum_tot" localSheetId="5">#REF!</definedName>
    <definedName name="gp98_cum_tot" localSheetId="2">#REF!</definedName>
    <definedName name="gp98_cum_tot" localSheetId="7">#REF!</definedName>
    <definedName name="gp98_cum_tot" localSheetId="8">#REF!</definedName>
    <definedName name="gp98_cum_tot">#REF!</definedName>
    <definedName name="gp98_cum_tot_19" localSheetId="5">#REF!</definedName>
    <definedName name="gp98_cum_tot_19" localSheetId="2">#REF!</definedName>
    <definedName name="gp98_cum_tot_19" localSheetId="7">#REF!</definedName>
    <definedName name="gp98_cum_tot_19" localSheetId="8">#REF!</definedName>
    <definedName name="gp98_cum_tot_19">#REF!</definedName>
    <definedName name="gp98_cum_tot_21" localSheetId="5">#REF!</definedName>
    <definedName name="gp98_cum_tot_21" localSheetId="2">#REF!</definedName>
    <definedName name="gp98_cum_tot_21" localSheetId="7">#REF!</definedName>
    <definedName name="gp98_cum_tot_21" localSheetId="8">#REF!</definedName>
    <definedName name="gp98_cum_tot_21">#REF!</definedName>
    <definedName name="gp98_cum_tot_23" localSheetId="5">#REF!</definedName>
    <definedName name="gp98_cum_tot_23" localSheetId="2">#REF!</definedName>
    <definedName name="gp98_cum_tot_23" localSheetId="7">#REF!</definedName>
    <definedName name="gp98_cum_tot_23" localSheetId="8">#REF!</definedName>
    <definedName name="gp98_cum_tot_23">#REF!</definedName>
    <definedName name="gp98_cum_tot_25" localSheetId="5">#REF!</definedName>
    <definedName name="gp98_cum_tot_25" localSheetId="2">#REF!</definedName>
    <definedName name="gp98_cum_tot_25" localSheetId="7">#REF!</definedName>
    <definedName name="gp98_cum_tot_25" localSheetId="8">#REF!</definedName>
    <definedName name="gp98_cum_tot_25">#REF!</definedName>
    <definedName name="gp98_cum_tot_27" localSheetId="5">#REF!</definedName>
    <definedName name="gp98_cum_tot_27" localSheetId="2">#REF!</definedName>
    <definedName name="gp98_cum_tot_27" localSheetId="7">#REF!</definedName>
    <definedName name="gp98_cum_tot_27" localSheetId="8">#REF!</definedName>
    <definedName name="gp98_cum_tot_27">#REF!</definedName>
    <definedName name="gp98_cum_tot_6" localSheetId="5">#REF!</definedName>
    <definedName name="gp98_cum_tot_6" localSheetId="2">#REF!</definedName>
    <definedName name="gp98_cum_tot_6" localSheetId="7">#REF!</definedName>
    <definedName name="gp98_cum_tot_6" localSheetId="8">#REF!</definedName>
    <definedName name="gp98_cum_tot_6">#REF!</definedName>
    <definedName name="gp98_eff_moyen" localSheetId="5">#REF!</definedName>
    <definedName name="gp98_eff_moyen" localSheetId="2">#REF!</definedName>
    <definedName name="gp98_eff_moyen" localSheetId="7">#REF!</definedName>
    <definedName name="gp98_eff_moyen" localSheetId="8">#REF!</definedName>
    <definedName name="gp98_eff_moyen">#REF!</definedName>
    <definedName name="gp98_eff_moyen_19" localSheetId="5">#REF!</definedName>
    <definedName name="gp98_eff_moyen_19" localSheetId="2">#REF!</definedName>
    <definedName name="gp98_eff_moyen_19" localSheetId="7">#REF!</definedName>
    <definedName name="gp98_eff_moyen_19" localSheetId="8">#REF!</definedName>
    <definedName name="gp98_eff_moyen_19">#REF!</definedName>
    <definedName name="gp98_eff_moyen_21" localSheetId="5">#REF!</definedName>
    <definedName name="gp98_eff_moyen_21" localSheetId="2">#REF!</definedName>
    <definedName name="gp98_eff_moyen_21" localSheetId="7">#REF!</definedName>
    <definedName name="gp98_eff_moyen_21" localSheetId="8">#REF!</definedName>
    <definedName name="gp98_eff_moyen_21">#REF!</definedName>
    <definedName name="gp98_eff_moyen_23" localSheetId="5">#REF!</definedName>
    <definedName name="gp98_eff_moyen_23" localSheetId="2">#REF!</definedName>
    <definedName name="gp98_eff_moyen_23" localSheetId="7">#REF!</definedName>
    <definedName name="gp98_eff_moyen_23" localSheetId="8">#REF!</definedName>
    <definedName name="gp98_eff_moyen_23">#REF!</definedName>
    <definedName name="gp98_eff_moyen_25" localSheetId="5">#REF!</definedName>
    <definedName name="gp98_eff_moyen_25" localSheetId="2">#REF!</definedName>
    <definedName name="gp98_eff_moyen_25" localSheetId="7">#REF!</definedName>
    <definedName name="gp98_eff_moyen_25" localSheetId="8">#REF!</definedName>
    <definedName name="gp98_eff_moyen_25">#REF!</definedName>
    <definedName name="gp98_eff_moyen_27" localSheetId="5">#REF!</definedName>
    <definedName name="gp98_eff_moyen_27" localSheetId="2">#REF!</definedName>
    <definedName name="gp98_eff_moyen_27" localSheetId="7">#REF!</definedName>
    <definedName name="gp98_eff_moyen_27" localSheetId="8">#REF!</definedName>
    <definedName name="gp98_eff_moyen_27">#REF!</definedName>
    <definedName name="gp98_eff_moyen_6" localSheetId="5">#REF!</definedName>
    <definedName name="gp98_eff_moyen_6" localSheetId="2">#REF!</definedName>
    <definedName name="gp98_eff_moyen_6" localSheetId="7">#REF!</definedName>
    <definedName name="gp98_eff_moyen_6" localSheetId="8">#REF!</definedName>
    <definedName name="gp98_eff_moyen_6">#REF!</definedName>
    <definedName name="gp98_mcf_tot" localSheetId="5">#REF!</definedName>
    <definedName name="gp98_mcf_tot" localSheetId="2">#REF!</definedName>
    <definedName name="gp98_mcf_tot" localSheetId="7">#REF!</definedName>
    <definedName name="gp98_mcf_tot" localSheetId="8">#REF!</definedName>
    <definedName name="gp98_mcf_tot">#REF!</definedName>
    <definedName name="gp98_mcf_tot_19" localSheetId="5">#REF!</definedName>
    <definedName name="gp98_mcf_tot_19" localSheetId="2">#REF!</definedName>
    <definedName name="gp98_mcf_tot_19" localSheetId="7">#REF!</definedName>
    <definedName name="gp98_mcf_tot_19" localSheetId="8">#REF!</definedName>
    <definedName name="gp98_mcf_tot_19">#REF!</definedName>
    <definedName name="gp98_mcf_tot_21" localSheetId="5">#REF!</definedName>
    <definedName name="gp98_mcf_tot_21" localSheetId="2">#REF!</definedName>
    <definedName name="gp98_mcf_tot_21" localSheetId="7">#REF!</definedName>
    <definedName name="gp98_mcf_tot_21" localSheetId="8">#REF!</definedName>
    <definedName name="gp98_mcf_tot_21">#REF!</definedName>
    <definedName name="gp98_mcf_tot_23" localSheetId="5">#REF!</definedName>
    <definedName name="gp98_mcf_tot_23" localSheetId="2">#REF!</definedName>
    <definedName name="gp98_mcf_tot_23" localSheetId="7">#REF!</definedName>
    <definedName name="gp98_mcf_tot_23" localSheetId="8">#REF!</definedName>
    <definedName name="gp98_mcf_tot_23">#REF!</definedName>
    <definedName name="gp98_mcf_tot_25" localSheetId="5">#REF!</definedName>
    <definedName name="gp98_mcf_tot_25" localSheetId="2">#REF!</definedName>
    <definedName name="gp98_mcf_tot_25" localSheetId="7">#REF!</definedName>
    <definedName name="gp98_mcf_tot_25" localSheetId="8">#REF!</definedName>
    <definedName name="gp98_mcf_tot_25">#REF!</definedName>
    <definedName name="gp98_mcf_tot_27" localSheetId="5">#REF!</definedName>
    <definedName name="gp98_mcf_tot_27" localSheetId="2">#REF!</definedName>
    <definedName name="gp98_mcf_tot_27" localSheetId="7">#REF!</definedName>
    <definedName name="gp98_mcf_tot_27" localSheetId="8">#REF!</definedName>
    <definedName name="gp98_mcf_tot_27">#REF!</definedName>
    <definedName name="gp98_mcf_tot_6" localSheetId="5">#REF!</definedName>
    <definedName name="gp98_mcf_tot_6" localSheetId="2">#REF!</definedName>
    <definedName name="gp98_mcf_tot_6" localSheetId="7">#REF!</definedName>
    <definedName name="gp98_mcf_tot_6" localSheetId="8">#REF!</definedName>
    <definedName name="gp98_mcf_tot_6">#REF!</definedName>
    <definedName name="gp98_median_mcf" localSheetId="5">#REF!</definedName>
    <definedName name="gp98_median_mcf" localSheetId="2">#REF!</definedName>
    <definedName name="gp98_median_mcf" localSheetId="7">#REF!</definedName>
    <definedName name="gp98_median_mcf" localSheetId="8">#REF!</definedName>
    <definedName name="gp98_median_mcf">#REF!</definedName>
    <definedName name="gp98_median_mcf_19" localSheetId="5">#REF!</definedName>
    <definedName name="gp98_median_mcf_19" localSheetId="2">#REF!</definedName>
    <definedName name="gp98_median_mcf_19" localSheetId="7">#REF!</definedName>
    <definedName name="gp98_median_mcf_19" localSheetId="8">#REF!</definedName>
    <definedName name="gp98_median_mcf_19">#REF!</definedName>
    <definedName name="gp98_median_mcf_21" localSheetId="5">#REF!</definedName>
    <definedName name="gp98_median_mcf_21" localSheetId="2">#REF!</definedName>
    <definedName name="gp98_median_mcf_21" localSheetId="7">#REF!</definedName>
    <definedName name="gp98_median_mcf_21" localSheetId="8">#REF!</definedName>
    <definedName name="gp98_median_mcf_21">#REF!</definedName>
    <definedName name="gp98_median_mcf_23" localSheetId="5">#REF!</definedName>
    <definedName name="gp98_median_mcf_23" localSheetId="2">#REF!</definedName>
    <definedName name="gp98_median_mcf_23" localSheetId="7">#REF!</definedName>
    <definedName name="gp98_median_mcf_23" localSheetId="8">#REF!</definedName>
    <definedName name="gp98_median_mcf_23">#REF!</definedName>
    <definedName name="gp98_median_mcf_25" localSheetId="5">#REF!</definedName>
    <definedName name="gp98_median_mcf_25" localSheetId="2">#REF!</definedName>
    <definedName name="gp98_median_mcf_25" localSheetId="7">#REF!</definedName>
    <definedName name="gp98_median_mcf_25" localSheetId="8">#REF!</definedName>
    <definedName name="gp98_median_mcf_25">#REF!</definedName>
    <definedName name="gp98_median_mcf_27" localSheetId="5">#REF!</definedName>
    <definedName name="gp98_median_mcf_27" localSheetId="2">#REF!</definedName>
    <definedName name="gp98_median_mcf_27" localSheetId="7">#REF!</definedName>
    <definedName name="gp98_median_mcf_27" localSheetId="8">#REF!</definedName>
    <definedName name="gp98_median_mcf_27">#REF!</definedName>
    <definedName name="gp98_median_mcf_6" localSheetId="5">#REF!</definedName>
    <definedName name="gp98_median_mcf_6" localSheetId="2">#REF!</definedName>
    <definedName name="gp98_median_mcf_6" localSheetId="7">#REF!</definedName>
    <definedName name="gp98_median_mcf_6" localSheetId="8">#REF!</definedName>
    <definedName name="gp98_median_mcf_6">#REF!</definedName>
    <definedName name="gp98_median_pr" localSheetId="5">#REF!</definedName>
    <definedName name="gp98_median_pr" localSheetId="2">#REF!</definedName>
    <definedName name="gp98_median_pr" localSheetId="7">#REF!</definedName>
    <definedName name="gp98_median_pr" localSheetId="8">#REF!</definedName>
    <definedName name="gp98_median_pr">#REF!</definedName>
    <definedName name="gp98_median_pr_19" localSheetId="5">#REF!</definedName>
    <definedName name="gp98_median_pr_19" localSheetId="2">#REF!</definedName>
    <definedName name="gp98_median_pr_19" localSheetId="7">#REF!</definedName>
    <definedName name="gp98_median_pr_19" localSheetId="8">#REF!</definedName>
    <definedName name="gp98_median_pr_19">#REF!</definedName>
    <definedName name="gp98_median_pr_21" localSheetId="5">#REF!</definedName>
    <definedName name="gp98_median_pr_21" localSheetId="2">#REF!</definedName>
    <definedName name="gp98_median_pr_21" localSheetId="7">#REF!</definedName>
    <definedName name="gp98_median_pr_21" localSheetId="8">#REF!</definedName>
    <definedName name="gp98_median_pr_21">#REF!</definedName>
    <definedName name="gp98_median_pr_23" localSheetId="5">#REF!</definedName>
    <definedName name="gp98_median_pr_23" localSheetId="2">#REF!</definedName>
    <definedName name="gp98_median_pr_23" localSheetId="7">#REF!</definedName>
    <definedName name="gp98_median_pr_23" localSheetId="8">#REF!</definedName>
    <definedName name="gp98_median_pr_23">#REF!</definedName>
    <definedName name="gp98_median_pr_25" localSheetId="5">#REF!</definedName>
    <definedName name="gp98_median_pr_25" localSheetId="2">#REF!</definedName>
    <definedName name="gp98_median_pr_25" localSheetId="7">#REF!</definedName>
    <definedName name="gp98_median_pr_25" localSheetId="8">#REF!</definedName>
    <definedName name="gp98_median_pr_25">#REF!</definedName>
    <definedName name="gp98_median_pr_27" localSheetId="5">#REF!</definedName>
    <definedName name="gp98_median_pr_27" localSheetId="2">#REF!</definedName>
    <definedName name="gp98_median_pr_27" localSheetId="7">#REF!</definedName>
    <definedName name="gp98_median_pr_27" localSheetId="8">#REF!</definedName>
    <definedName name="gp98_median_pr_27">#REF!</definedName>
    <definedName name="gp98_median_pr_6" localSheetId="5">#REF!</definedName>
    <definedName name="gp98_median_pr_6" localSheetId="2">#REF!</definedName>
    <definedName name="gp98_median_pr_6" localSheetId="7">#REF!</definedName>
    <definedName name="gp98_median_pr_6" localSheetId="8">#REF!</definedName>
    <definedName name="gp98_median_pr_6">#REF!</definedName>
    <definedName name="gp98_median_tot" localSheetId="5">#REF!</definedName>
    <definedName name="gp98_median_tot" localSheetId="2">#REF!</definedName>
    <definedName name="gp98_median_tot" localSheetId="7">#REF!</definedName>
    <definedName name="gp98_median_tot" localSheetId="8">#REF!</definedName>
    <definedName name="gp98_median_tot">#REF!</definedName>
    <definedName name="gp98_median_tot_19" localSheetId="5">#REF!</definedName>
    <definedName name="gp98_median_tot_19" localSheetId="2">#REF!</definedName>
    <definedName name="gp98_median_tot_19" localSheetId="7">#REF!</definedName>
    <definedName name="gp98_median_tot_19" localSheetId="8">#REF!</definedName>
    <definedName name="gp98_median_tot_19">#REF!</definedName>
    <definedName name="gp98_median_tot_21" localSheetId="5">#REF!</definedName>
    <definedName name="gp98_median_tot_21" localSheetId="2">#REF!</definedName>
    <definedName name="gp98_median_tot_21" localSheetId="7">#REF!</definedName>
    <definedName name="gp98_median_tot_21" localSheetId="8">#REF!</definedName>
    <definedName name="gp98_median_tot_21">#REF!</definedName>
    <definedName name="gp98_median_tot_23" localSheetId="5">#REF!</definedName>
    <definedName name="gp98_median_tot_23" localSheetId="2">#REF!</definedName>
    <definedName name="gp98_median_tot_23" localSheetId="7">#REF!</definedName>
    <definedName name="gp98_median_tot_23" localSheetId="8">#REF!</definedName>
    <definedName name="gp98_median_tot_23">#REF!</definedName>
    <definedName name="gp98_median_tot_25" localSheetId="5">#REF!</definedName>
    <definedName name="gp98_median_tot_25" localSheetId="2">#REF!</definedName>
    <definedName name="gp98_median_tot_25" localSheetId="7">#REF!</definedName>
    <definedName name="gp98_median_tot_25" localSheetId="8">#REF!</definedName>
    <definedName name="gp98_median_tot_25">#REF!</definedName>
    <definedName name="gp98_median_tot_27" localSheetId="5">#REF!</definedName>
    <definedName name="gp98_median_tot_27" localSheetId="2">#REF!</definedName>
    <definedName name="gp98_median_tot_27" localSheetId="7">#REF!</definedName>
    <definedName name="gp98_median_tot_27" localSheetId="8">#REF!</definedName>
    <definedName name="gp98_median_tot_27">#REF!</definedName>
    <definedName name="gp98_median_tot_6" localSheetId="5">#REF!</definedName>
    <definedName name="gp98_median_tot_6" localSheetId="2">#REF!</definedName>
    <definedName name="gp98_median_tot_6" localSheetId="7">#REF!</definedName>
    <definedName name="gp98_median_tot_6" localSheetId="8">#REF!</definedName>
    <definedName name="gp98_median_tot_6">#REF!</definedName>
    <definedName name="gp98_pr_tot" localSheetId="5">#REF!</definedName>
    <definedName name="gp98_pr_tot" localSheetId="2">#REF!</definedName>
    <definedName name="gp98_pr_tot" localSheetId="7">#REF!</definedName>
    <definedName name="gp98_pr_tot" localSheetId="8">#REF!</definedName>
    <definedName name="gp98_pr_tot">#REF!</definedName>
    <definedName name="gp98_pr_tot_19" localSheetId="5">#REF!</definedName>
    <definedName name="gp98_pr_tot_19" localSheetId="2">#REF!</definedName>
    <definedName name="gp98_pr_tot_19" localSheetId="7">#REF!</definedName>
    <definedName name="gp98_pr_tot_19" localSheetId="8">#REF!</definedName>
    <definedName name="gp98_pr_tot_19">#REF!</definedName>
    <definedName name="gp98_pr_tot_21" localSheetId="5">#REF!</definedName>
    <definedName name="gp98_pr_tot_21" localSheetId="2">#REF!</definedName>
    <definedName name="gp98_pr_tot_21" localSheetId="7">#REF!</definedName>
    <definedName name="gp98_pr_tot_21" localSheetId="8">#REF!</definedName>
    <definedName name="gp98_pr_tot_21">#REF!</definedName>
    <definedName name="gp98_pr_tot_23" localSheetId="5">#REF!</definedName>
    <definedName name="gp98_pr_tot_23" localSheetId="2">#REF!</definedName>
    <definedName name="gp98_pr_tot_23" localSheetId="7">#REF!</definedName>
    <definedName name="gp98_pr_tot_23" localSheetId="8">#REF!</definedName>
    <definedName name="gp98_pr_tot_23">#REF!</definedName>
    <definedName name="gp98_pr_tot_25" localSheetId="5">#REF!</definedName>
    <definedName name="gp98_pr_tot_25" localSheetId="2">#REF!</definedName>
    <definedName name="gp98_pr_tot_25" localSheetId="7">#REF!</definedName>
    <definedName name="gp98_pr_tot_25" localSheetId="8">#REF!</definedName>
    <definedName name="gp98_pr_tot_25">#REF!</definedName>
    <definedName name="gp98_pr_tot_27" localSheetId="5">#REF!</definedName>
    <definedName name="gp98_pr_tot_27" localSheetId="2">#REF!</definedName>
    <definedName name="gp98_pr_tot_27" localSheetId="7">#REF!</definedName>
    <definedName name="gp98_pr_tot_27" localSheetId="8">#REF!</definedName>
    <definedName name="gp98_pr_tot_27">#REF!</definedName>
    <definedName name="gp98_pr_tot_6" localSheetId="5">#REF!</definedName>
    <definedName name="gp98_pr_tot_6" localSheetId="2">#REF!</definedName>
    <definedName name="gp98_pr_tot_6" localSheetId="7">#REF!</definedName>
    <definedName name="gp98_pr_tot_6" localSheetId="8">#REF!</definedName>
    <definedName name="gp98_pr_tot_6">#REF!</definedName>
    <definedName name="gp98_tot_tot" localSheetId="5">#REF!</definedName>
    <definedName name="gp98_tot_tot" localSheetId="2">#REF!</definedName>
    <definedName name="gp98_tot_tot" localSheetId="7">#REF!</definedName>
    <definedName name="gp98_tot_tot" localSheetId="8">#REF!</definedName>
    <definedName name="gp98_tot_tot">#REF!</definedName>
    <definedName name="gp98_tot_tot_19" localSheetId="5">#REF!</definedName>
    <definedName name="gp98_tot_tot_19" localSheetId="2">#REF!</definedName>
    <definedName name="gp98_tot_tot_19" localSheetId="7">#REF!</definedName>
    <definedName name="gp98_tot_tot_19" localSheetId="8">#REF!</definedName>
    <definedName name="gp98_tot_tot_19">#REF!</definedName>
    <definedName name="gp98_tot_tot_21" localSheetId="5">#REF!</definedName>
    <definedName name="gp98_tot_tot_21" localSheetId="2">#REF!</definedName>
    <definedName name="gp98_tot_tot_21" localSheetId="7">#REF!</definedName>
    <definedName name="gp98_tot_tot_21" localSheetId="8">#REF!</definedName>
    <definedName name="gp98_tot_tot_21">#REF!</definedName>
    <definedName name="gp98_tot_tot_23" localSheetId="5">#REF!</definedName>
    <definedName name="gp98_tot_tot_23" localSheetId="2">#REF!</definedName>
    <definedName name="gp98_tot_tot_23" localSheetId="7">#REF!</definedName>
    <definedName name="gp98_tot_tot_23" localSheetId="8">#REF!</definedName>
    <definedName name="gp98_tot_tot_23">#REF!</definedName>
    <definedName name="gp98_tot_tot_25" localSheetId="5">#REF!</definedName>
    <definedName name="gp98_tot_tot_25" localSheetId="2">#REF!</definedName>
    <definedName name="gp98_tot_tot_25" localSheetId="7">#REF!</definedName>
    <definedName name="gp98_tot_tot_25" localSheetId="8">#REF!</definedName>
    <definedName name="gp98_tot_tot_25">#REF!</definedName>
    <definedName name="gp98_tot_tot_27" localSheetId="5">#REF!</definedName>
    <definedName name="gp98_tot_tot_27" localSheetId="2">#REF!</definedName>
    <definedName name="gp98_tot_tot_27" localSheetId="7">#REF!</definedName>
    <definedName name="gp98_tot_tot_27" localSheetId="8">#REF!</definedName>
    <definedName name="gp98_tot_tot_27">#REF!</definedName>
    <definedName name="gp98_tot_tot_6" localSheetId="5">#REF!</definedName>
    <definedName name="gp98_tot_tot_6" localSheetId="2">#REF!</definedName>
    <definedName name="gp98_tot_tot_6" localSheetId="7">#REF!</definedName>
    <definedName name="gp98_tot_tot_6" localSheetId="8">#REF!</definedName>
    <definedName name="gp98_tot_tot_6">#REF!</definedName>
    <definedName name="groupe">[14]astra_digital!$A$1:$C$62</definedName>
    <definedName name="groupe_2008">[30]REDEPLOIEMENT!$A$158:$O$302</definedName>
    <definedName name="groupe_2012">[30]REDEPLOIEMENT!$A$5:$O$151</definedName>
    <definedName name="GROUPE_ENT" localSheetId="5">'[38]F41-6'!#REF!</definedName>
    <definedName name="GROUPE_ENT" localSheetId="3">'[38]F41-6'!#REF!</definedName>
    <definedName name="GROUPE_ENT" localSheetId="2">'[38]F41-6'!#REF!</definedName>
    <definedName name="GROUPE_ENT" localSheetId="9">'[38]F41-6'!#REF!</definedName>
    <definedName name="GROUPE_ENT" localSheetId="7">'[38]F41-6'!#REF!</definedName>
    <definedName name="GROUPE_ENT" localSheetId="0">'[39]F41-6'!#REF!</definedName>
    <definedName name="GROUPE_ENT" localSheetId="8">'[38]F41-6'!#REF!</definedName>
    <definedName name="GROUPE_ENT">'[38]F41-6'!#REF!</definedName>
    <definedName name="H1Regime">[26]EnvoiEffCot!$E$4</definedName>
    <definedName name="H2Regime">[26]EnvoiEffCot!$F$4</definedName>
    <definedName name="HISTO_GD">[21]HISTORI!$N$20:$X$26</definedName>
    <definedName name="HISTO_GROUPE">[21]HISTORI!$N$1:$X$16</definedName>
    <definedName name="HISTO_SECTION">[21]HISTORI!$A$3:$K$60</definedName>
    <definedName name="HorsGestion">[22]H1_T!$D$2</definedName>
    <definedName name="HTOT" localSheetId="5">#REF!</definedName>
    <definedName name="HTOT" localSheetId="3">#REF!</definedName>
    <definedName name="HTOT" localSheetId="2">#REF!</definedName>
    <definedName name="HTOT" localSheetId="9">#REF!</definedName>
    <definedName name="HTOT" localSheetId="7">#REF!</definedName>
    <definedName name="HTOT" localSheetId="8">#REF!</definedName>
    <definedName name="HTOT">#REF!</definedName>
    <definedName name="HTOT_P" localSheetId="5">#REF!</definedName>
    <definedName name="HTOT_P" localSheetId="2">#REF!</definedName>
    <definedName name="HTOT_P" localSheetId="7">#REF!</definedName>
    <definedName name="HTOT_P" localSheetId="8">#REF!</definedName>
    <definedName name="HTOT_P">#REF!</definedName>
    <definedName name="IDEF" localSheetId="5">#REF!</definedName>
    <definedName name="IDEF" localSheetId="2">#REF!</definedName>
    <definedName name="IDEF" localSheetId="7">#REF!</definedName>
    <definedName name="IDEF" localSheetId="8">#REF!</definedName>
    <definedName name="IDEF">#REF!</definedName>
    <definedName name="idef_p" localSheetId="5">#REF!</definedName>
    <definedName name="idef_p" localSheetId="2">#REF!</definedName>
    <definedName name="idef_p" localSheetId="7">#REF!</definedName>
    <definedName name="idef_p" localSheetId="8">#REF!</definedName>
    <definedName name="idef_p">#REF!</definedName>
    <definedName name="IDEH" localSheetId="5">#REF!</definedName>
    <definedName name="IDEH" localSheetId="2">#REF!</definedName>
    <definedName name="IDEH" localSheetId="7">#REF!</definedName>
    <definedName name="IDEH" localSheetId="8">#REF!</definedName>
    <definedName name="IDEH">#REF!</definedName>
    <definedName name="ideh_p" localSheetId="5">#REF!</definedName>
    <definedName name="ideh_p" localSheetId="2">#REF!</definedName>
    <definedName name="ideh_p" localSheetId="7">#REF!</definedName>
    <definedName name="ideh_p" localSheetId="8">#REF!</definedName>
    <definedName name="ideh_p">#REF!</definedName>
    <definedName name="IDIF" localSheetId="5">#REF!</definedName>
    <definedName name="IDIF" localSheetId="2">#REF!</definedName>
    <definedName name="IDIF" localSheetId="7">#REF!</definedName>
    <definedName name="IDIF" localSheetId="8">#REF!</definedName>
    <definedName name="IDIF">#REF!</definedName>
    <definedName name="idif_p" localSheetId="5">#REF!</definedName>
    <definedName name="idif_p" localSheetId="2">#REF!</definedName>
    <definedName name="idif_p" localSheetId="7">#REF!</definedName>
    <definedName name="idif_p" localSheetId="8">#REF!</definedName>
    <definedName name="idif_p">#REF!</definedName>
    <definedName name="IDIH" localSheetId="5">#REF!</definedName>
    <definedName name="IDIH" localSheetId="2">#REF!</definedName>
    <definedName name="IDIH" localSheetId="7">#REF!</definedName>
    <definedName name="IDIH" localSheetId="8">#REF!</definedName>
    <definedName name="IDIH">#REF!</definedName>
    <definedName name="idih_p" localSheetId="5">#REF!</definedName>
    <definedName name="idih_p" localSheetId="2">#REF!</definedName>
    <definedName name="idih_p" localSheetId="7">#REF!</definedName>
    <definedName name="idih_p" localSheetId="8">#REF!</definedName>
    <definedName name="idih_p">#REF!</definedName>
    <definedName name="IMP" localSheetId="5">'[14]Tab 3'!#REF!</definedName>
    <definedName name="IMP" localSheetId="2">'[14]Tab 3'!#REF!</definedName>
    <definedName name="IMP" localSheetId="7">'[14]Tab 3'!#REF!</definedName>
    <definedName name="IMP" localSheetId="8">'[14]Tab 3'!#REF!</definedName>
    <definedName name="IMP">'[14]Tab 3'!#REF!</definedName>
    <definedName name="indiv_sexe_pp_ss_tot">'[40]1'!$A$4:$Q$120</definedName>
    <definedName name="indiv_tot_remun_etp_ss_tot">'[41]19'!$A$6:$K$33</definedName>
    <definedName name="INVF" localSheetId="5">#REF!</definedName>
    <definedName name="INVF" localSheetId="3">#REF!</definedName>
    <definedName name="INVF" localSheetId="2">#REF!</definedName>
    <definedName name="INVF" localSheetId="9">#REF!</definedName>
    <definedName name="INVF" localSheetId="7">#REF!</definedName>
    <definedName name="INVF" localSheetId="8">#REF!</definedName>
    <definedName name="INVF">#REF!</definedName>
    <definedName name="INVF_P" localSheetId="5">#REF!</definedName>
    <definedName name="INVF_P" localSheetId="2">#REF!</definedName>
    <definedName name="INVF_P" localSheetId="7">#REF!</definedName>
    <definedName name="INVF_P" localSheetId="8">#REF!</definedName>
    <definedName name="INVF_P">#REF!</definedName>
    <definedName name="INVH" localSheetId="5">#REF!</definedName>
    <definedName name="INVH" localSheetId="2">#REF!</definedName>
    <definedName name="INVH" localSheetId="7">#REF!</definedName>
    <definedName name="INVH" localSheetId="8">#REF!</definedName>
    <definedName name="INVH">#REF!</definedName>
    <definedName name="INVH_P" localSheetId="5">#REF!</definedName>
    <definedName name="INVH_P" localSheetId="2">#REF!</definedName>
    <definedName name="INVH_P" localSheetId="7">#REF!</definedName>
    <definedName name="INVH_P" localSheetId="8">#REF!</definedName>
    <definedName name="INVH_P">#REF!</definedName>
    <definedName name="INVITE_GD">'[21]4_NON_PERMANENTS'!$X$15:$Y$18</definedName>
    <definedName name="INVITE_GROUPE">'[21]4_NON_PERMANENTS'!$X$1:$Y$13</definedName>
    <definedName name="INVITE_SECTION">'[21]4_NON_PERMANENTS'!$U$1:$V$56</definedName>
    <definedName name="INVT" localSheetId="5">#REF!</definedName>
    <definedName name="INVT" localSheetId="2">#REF!</definedName>
    <definedName name="INVT" localSheetId="7">#REF!</definedName>
    <definedName name="INVT" localSheetId="8">#REF!</definedName>
    <definedName name="INVT">#REF!</definedName>
    <definedName name="INVT_P" localSheetId="5">#REF!</definedName>
    <definedName name="INVT_P" localSheetId="2">#REF!</definedName>
    <definedName name="INVT_P" localSheetId="7">#REF!</definedName>
    <definedName name="INVT_P" localSheetId="8">#REF!</definedName>
    <definedName name="INVT_P">#REF!</definedName>
    <definedName name="lib_section">[24]Section!$A$2:$B$43</definedName>
    <definedName name="lib_section_27" localSheetId="5">#REF!</definedName>
    <definedName name="lib_section_27" localSheetId="3">#REF!</definedName>
    <definedName name="lib_section_27" localSheetId="2">#REF!</definedName>
    <definedName name="lib_section_27" localSheetId="9">#REF!</definedName>
    <definedName name="lib_section_27" localSheetId="7">#REF!</definedName>
    <definedName name="lib_section_27" localSheetId="8">#REF!</definedName>
    <definedName name="lib_section_27">#REF!</definedName>
    <definedName name="libposit" localSheetId="0">[42]POSITION_ADMINISTRATIVE!$B$2:$C$136</definedName>
    <definedName name="libposit">[43]POSITION_ADMINISTRATIVE!$B$2:$C$136</definedName>
    <definedName name="LIEN_CNU">[21]P1!$T$1</definedName>
    <definedName name="LIEN_GD">[21]P1!$V$1</definedName>
    <definedName name="LIEN_GROUPE">[21]P1!$U$1</definedName>
    <definedName name="LigneCompareCharpin" localSheetId="5">#REF!</definedName>
    <definedName name="LigneCompareCharpin" localSheetId="3">#REF!</definedName>
    <definedName name="LigneCompareCharpin" localSheetId="2">#REF!</definedName>
    <definedName name="LigneCompareCharpin" localSheetId="9">#REF!</definedName>
    <definedName name="LigneCompareCharpin" localSheetId="7">#REF!</definedName>
    <definedName name="LigneCompareCharpin" localSheetId="8">#REF!</definedName>
    <definedName name="LigneCompareCharpin">#REF!</definedName>
    <definedName name="Liste" localSheetId="5">#REF!</definedName>
    <definedName name="Liste" localSheetId="3">#REF!</definedName>
    <definedName name="Liste" localSheetId="2">#REF!</definedName>
    <definedName name="Liste" localSheetId="9">#REF!</definedName>
    <definedName name="Liste" localSheetId="7">#REF!</definedName>
    <definedName name="Liste" localSheetId="8">#REF!</definedName>
    <definedName name="Liste">#REF!</definedName>
    <definedName name="LISTE_SECTION">[21]LISTE_SECTION!$A$2:$E$58</definedName>
    <definedName name="LML_GD">'[21]4_NON_PERMANENTS'!$R$17:$S$20</definedName>
    <definedName name="LML_GROUPE">'[21]4_NON_PERMANENTS'!$R$1:$S$13</definedName>
    <definedName name="LML_SECTION">'[21]4_NON_PERMANENTS'!$O$1:$P$56</definedName>
    <definedName name="Masse_des_pensions_de_droit_dérivé" localSheetId="5">#REF!</definedName>
    <definedName name="Masse_des_pensions_de_droit_dérivé" localSheetId="2">#REF!</definedName>
    <definedName name="Masse_des_pensions_de_droit_dérivé" localSheetId="7">#REF!</definedName>
    <definedName name="Masse_des_pensions_de_droit_dérivé" localSheetId="8">#REF!</definedName>
    <definedName name="Masse_des_pensions_de_droit_dérivé">#REF!</definedName>
    <definedName name="MED_MCF_FEMME">'[21]2_2_MEDIANE'!$C$62:$E$118</definedName>
    <definedName name="MED_MCF_HOMME">'[21]2_2_MEDIANE'!$I$62:$K$118</definedName>
    <definedName name="MED_MCF_TOTAL">'[21]2_2_MEDIANE'!$O$62:$Q$118</definedName>
    <definedName name="MED_PR_FEMME">'[21]2_2_MEDIANE'!$C$2:$E$58</definedName>
    <definedName name="MED_PR_HOMME">'[21]2_2_MEDIANE'!$I$1:$K$58</definedName>
    <definedName name="MED_PR_TOTAL">'[21]2_2_MEDIANE'!$O$2:$Q$58</definedName>
    <definedName name="Medecine" localSheetId="5">[14]astra_digital!#REF!</definedName>
    <definedName name="Medecine" localSheetId="2">[14]astra_digital!#REF!</definedName>
    <definedName name="Medecine" localSheetId="7">[14]astra_digital!#REF!</definedName>
    <definedName name="Medecine" localSheetId="8">[14]astra_digital!#REF!</definedName>
    <definedName name="Medecine">[14]astra_digital!#REF!</definedName>
    <definedName name="Médecine" localSheetId="5">[14]astra_digital!#REF!</definedName>
    <definedName name="Médecine" localSheetId="2">[14]astra_digital!#REF!</definedName>
    <definedName name="Médecine" localSheetId="7">[14]astra_digital!#REF!</definedName>
    <definedName name="Médecine" localSheetId="8">[14]astra_digital!#REF!</definedName>
    <definedName name="Médecine">[14]astra_digital!#REF!</definedName>
    <definedName name="moy" localSheetId="5">#REF!</definedName>
    <definedName name="moy" localSheetId="3">#REF!</definedName>
    <definedName name="moy" localSheetId="2">#REF!</definedName>
    <definedName name="moy" localSheetId="9">#REF!</definedName>
    <definedName name="moy" localSheetId="7">#REF!</definedName>
    <definedName name="moy" localSheetId="8">#REF!</definedName>
    <definedName name="moy">#REF!</definedName>
    <definedName name="NC" localSheetId="5">#REF!</definedName>
    <definedName name="NC" localSheetId="3">#REF!</definedName>
    <definedName name="NC" localSheetId="2">#REF!</definedName>
    <definedName name="NC" localSheetId="9">#REF!</definedName>
    <definedName name="NC" localSheetId="7">#REF!</definedName>
    <definedName name="NC" localSheetId="8">#REF!</definedName>
    <definedName name="NC">#REF!</definedName>
    <definedName name="nnn">[24]Feuil1!$A$2:$B$45</definedName>
    <definedName name="NomRegime">[26]EnvoiEffCot!$E$1</definedName>
    <definedName name="Odonto" localSheetId="5">[14]astra_digital!#REF!</definedName>
    <definedName name="Odonto" localSheetId="3">[14]astra_digital!#REF!</definedName>
    <definedName name="Odonto" localSheetId="2">[14]astra_digital!#REF!</definedName>
    <definedName name="Odonto" localSheetId="9">[14]astra_digital!#REF!</definedName>
    <definedName name="Odonto" localSheetId="7">[14]astra_digital!#REF!</definedName>
    <definedName name="Odonto" localSheetId="8">[14]astra_digital!#REF!</definedName>
    <definedName name="Odonto">[14]astra_digital!#REF!</definedName>
    <definedName name="Odontologie" localSheetId="5">[14]astra_digital!#REF!</definedName>
    <definedName name="Odontologie" localSheetId="3">[14]astra_digital!#REF!</definedName>
    <definedName name="Odontologie" localSheetId="2">[14]astra_digital!#REF!</definedName>
    <definedName name="Odontologie" localSheetId="9">[14]astra_digital!#REF!</definedName>
    <definedName name="Odontologie" localSheetId="7">[14]astra_digital!#REF!</definedName>
    <definedName name="Odontologie" localSheetId="8">[14]astra_digital!#REF!</definedName>
    <definedName name="Odontologie">[14]astra_digital!#REF!</definedName>
    <definedName name="Organisme">[26]H1_T!$B$1</definedName>
    <definedName name="p" localSheetId="5">#REF!</definedName>
    <definedName name="p" localSheetId="3">#REF!</definedName>
    <definedName name="p" localSheetId="2">#REF!</definedName>
    <definedName name="p" localSheetId="9">#REF!</definedName>
    <definedName name="p" localSheetId="7">#REF!</definedName>
    <definedName name="p" localSheetId="8">#REF!</definedName>
    <definedName name="p">#REF!</definedName>
    <definedName name="PE" localSheetId="5">#REF!</definedName>
    <definedName name="PE" localSheetId="3">#REF!</definedName>
    <definedName name="PE" localSheetId="2">#REF!</definedName>
    <definedName name="PE" localSheetId="9">#REF!</definedName>
    <definedName name="PE" localSheetId="7">#REF!</definedName>
    <definedName name="PE" localSheetId="8">#REF!</definedName>
    <definedName name="PE">#REF!</definedName>
    <definedName name="PENSTOT" localSheetId="5">#REF!</definedName>
    <definedName name="PENSTOT" localSheetId="2">#REF!</definedName>
    <definedName name="PENSTOT" localSheetId="7">#REF!</definedName>
    <definedName name="PENSTOT" localSheetId="8">#REF!</definedName>
    <definedName name="PENSTOT">#REF!</definedName>
    <definedName name="PENSTOT_P" localSheetId="5">#REF!</definedName>
    <definedName name="PENSTOT_P" localSheetId="2">#REF!</definedName>
    <definedName name="PENSTOT_P" localSheetId="7">#REF!</definedName>
    <definedName name="PENSTOT_P" localSheetId="8">#REF!</definedName>
    <definedName name="PENSTOT_P">#REF!</definedName>
    <definedName name="Pharma" localSheetId="5">[14]astra_digital!#REF!</definedName>
    <definedName name="Pharma" localSheetId="2">[14]astra_digital!#REF!</definedName>
    <definedName name="Pharma" localSheetId="7">[14]astra_digital!#REF!</definedName>
    <definedName name="Pharma" localSheetId="8">[14]astra_digital!#REF!</definedName>
    <definedName name="Pharma">[14]astra_digital!#REF!</definedName>
    <definedName name="Pharmacie" localSheetId="5">[14]astra_digital!#REF!</definedName>
    <definedName name="Pharmacie" localSheetId="2">[14]astra_digital!#REF!</definedName>
    <definedName name="Pharmacie" localSheetId="7">[14]astra_digital!#REF!</definedName>
    <definedName name="Pharmacie" localSheetId="8">[14]astra_digital!#REF!</definedName>
    <definedName name="Pharmacie">[14]astra_digital!#REF!</definedName>
    <definedName name="PLOT_MCF_SECTION">'[21]2_2_BOXPLOT'!$O$2:$W$58</definedName>
    <definedName name="PLOT_PR_SECTION">'[21]2_2_BOXPLOT'!$C$2:$K$58</definedName>
    <definedName name="POSTES_PUBLIES">'[21]3_2_PUBLIES'!$A$2:$L$63</definedName>
    <definedName name="POSTES_PUBLIES_GD">'[21]3_2_PUBLIES'!$A$67:$K$72</definedName>
    <definedName name="POSTES_PUBLIES_GROUPE">'[21]3_2_PUBLIES'!$A$76:$K$89</definedName>
    <definedName name="PourCompG" localSheetId="5">'[44]FPE après réforme'!#REF!</definedName>
    <definedName name="PourCompG" localSheetId="2">'[44]FPE après réforme'!#REF!</definedName>
    <definedName name="PourCompG" localSheetId="7">'[44]FPE après réforme'!#REF!</definedName>
    <definedName name="PourCompG" localSheetId="8">'[44]FPE après réforme'!#REF!</definedName>
    <definedName name="PourCompG">'[44]FPE après réforme'!#REF!</definedName>
    <definedName name="POURS" localSheetId="5">#REF!</definedName>
    <definedName name="POURS" localSheetId="3">#REF!</definedName>
    <definedName name="POURS" localSheetId="2">#REF!</definedName>
    <definedName name="POURS" localSheetId="9">#REF!</definedName>
    <definedName name="POURS" localSheetId="7">#REF!</definedName>
    <definedName name="POURS" localSheetId="8">#REF!</definedName>
    <definedName name="POURS">#REF!</definedName>
    <definedName name="POURSUITE_DOC_09" localSheetId="7">#REF!</definedName>
    <definedName name="POURSUITE_DOC_09">#REF!</definedName>
    <definedName name="POURSUITE_DOC_10" localSheetId="7">#REF!</definedName>
    <definedName name="POURSUITE_DOC_10">#REF!</definedName>
    <definedName name="POURSUITE_DOC_11" localSheetId="7">#REF!</definedName>
    <definedName name="POURSUITE_DOC_11">#REF!</definedName>
    <definedName name="POURSUITE_DOC_12" localSheetId="7">#REF!</definedName>
    <definedName name="POURSUITE_DOC_12">#REF!</definedName>
    <definedName name="POURSUITE_DOC_13" localSheetId="7">#REF!</definedName>
    <definedName name="POURSUITE_DOC_13">#REF!</definedName>
    <definedName name="POURSUITE_DOC_14" localSheetId="7">#REF!</definedName>
    <definedName name="POURSUITE_DOC_14">#REF!</definedName>
    <definedName name="POURVUS_MCF_GD">'[21]3_2_POURVUS_MCF'!$A$80:$U$86</definedName>
    <definedName name="POURVUS_MCF_GROUPE">'[21]3_2_POURVUS_MCF'!$A$63:$U$78</definedName>
    <definedName name="POURVUS_MCF_SECTION">'[21]3_2_POURVUS_MCF'!$A$1:$U$60</definedName>
    <definedName name="POURVUS_PR_GD">'[21]3_2_POURVUS_PR'!$A$85:$U$89</definedName>
    <definedName name="POURVUS_PR_GROUPE">'[21]3_2_POURVUS_PR'!$A$68:$U$82</definedName>
    <definedName name="POURVUS_PR_SECTION">'[21]3_2_POURVUS_PR'!$A$1:$U$63</definedName>
    <definedName name="prev2008" localSheetId="5">#REF!</definedName>
    <definedName name="prev2008" localSheetId="3">#REF!</definedName>
    <definedName name="prev2008" localSheetId="2">#REF!</definedName>
    <definedName name="prev2008" localSheetId="9">#REF!</definedName>
    <definedName name="prev2008" localSheetId="7">#REF!</definedName>
    <definedName name="prev2008" localSheetId="8">#REF!</definedName>
    <definedName name="prev2008">#REF!</definedName>
    <definedName name="PREVISION_RETRAITE_GD">'[21]2_3_PREVISION_AGE'!$N$19:$X$25</definedName>
    <definedName name="PREVISION_RETRAITE_GROUPE">'[21]2_3_PREVISION_AGE'!$N$1:$X$15</definedName>
    <definedName name="PREVISION_RETRAITE_SECTION">'[21]2_3_PREVISION_AGE'!$A$1:$K$59</definedName>
    <definedName name="prevmcf2008" localSheetId="5">#REF!</definedName>
    <definedName name="prevmcf2008" localSheetId="3">#REF!</definedName>
    <definedName name="prevmcf2008" localSheetId="2">#REF!</definedName>
    <definedName name="prevmcf2008" localSheetId="9">#REF!</definedName>
    <definedName name="prevmcf2008" localSheetId="7">#REF!</definedName>
    <definedName name="prevmcf2008" localSheetId="8">#REF!</definedName>
    <definedName name="prevmcf2008">#REF!</definedName>
    <definedName name="prevpr2008" localSheetId="5">#REF!</definedName>
    <definedName name="prevpr2008" localSheetId="2">#REF!</definedName>
    <definedName name="prevpr2008" localSheetId="7">#REF!</definedName>
    <definedName name="prevpr2008" localSheetId="8">#REF!</definedName>
    <definedName name="prevpr2008">#REF!</definedName>
    <definedName name="PRINCIPAL" localSheetId="5">'[14]Tab 1'!#REF!</definedName>
    <definedName name="PRINCIPAL" localSheetId="2">'[14]Tab 1'!#REF!</definedName>
    <definedName name="PRINCIPAL" localSheetId="7">'[14]Tab 1'!#REF!</definedName>
    <definedName name="PRINCIPAL" localSheetId="8">'[14]Tab 1'!#REF!</definedName>
    <definedName name="PRINCIPAL">'[14]Tab 1'!#REF!</definedName>
    <definedName name="Prix_00_03">[45]H0!$B$128</definedName>
    <definedName name="Prix_2001" localSheetId="5">#REF!</definedName>
    <definedName name="Prix_2001" localSheetId="3">#REF!</definedName>
    <definedName name="Prix_2001" localSheetId="2">#REF!</definedName>
    <definedName name="Prix_2001" localSheetId="9">#REF!</definedName>
    <definedName name="Prix_2001" localSheetId="7">#REF!</definedName>
    <definedName name="Prix_2001" localSheetId="8">#REF!</definedName>
    <definedName name="Prix_2001">#REF!</definedName>
    <definedName name="PYRAMIDE_MCF">'[21]2_1_PYRAMIDE'!$L$1:$U$59</definedName>
    <definedName name="PYRAMIDE_PR">'[21]2_1_PYRAMIDE'!$A$1:$J$59</definedName>
    <definedName name="qual06">[46]Feuil2!$A$1:$E$8035</definedName>
    <definedName name="qual06_25" localSheetId="5">#REF!</definedName>
    <definedName name="qual06_25" localSheetId="3">#REF!</definedName>
    <definedName name="qual06_25" localSheetId="2">#REF!</definedName>
    <definedName name="qual06_25" localSheetId="9">#REF!</definedName>
    <definedName name="qual06_25" localSheetId="7">#REF!</definedName>
    <definedName name="qual06_25" localSheetId="8">#REF!</definedName>
    <definedName name="qual06_25">#REF!</definedName>
    <definedName name="QUALIF_CANDID_MCF_GD">'[21]3_1_QUALIF_MCF'!$A$79:$U$85</definedName>
    <definedName name="QUALIF_CANDID_MCF_GROUPE">'[21]3_1_QUALIF_MCF'!$A$62:$U$76</definedName>
    <definedName name="QUALIF_CANDID_MCF_SECTION">'[21]3_1_QUALIF_MCF'!$A$1:$U$59</definedName>
    <definedName name="QUALIF_CANDID_PR_GD">'[21]3_1_QUALIF_PR'!$A$83:$U$89</definedName>
    <definedName name="QUALIF_CANDID_PR_GROUPE">'[21]3_1_QUALIF_PR'!$A$65:$U$80</definedName>
    <definedName name="QUALIF_CANDID_PR_SECTION">'[21]3_1_QUALIF_PR'!$A$1:$U$60</definedName>
    <definedName name="QUALIF_OK_MCF_GD">'[21]3_1_RESULT_MCF'!$A$79:$U$85</definedName>
    <definedName name="QUALIF_OK_MCF_GROUPE">'[21]3_1_RESULT_MCF'!$A$62:$U$76</definedName>
    <definedName name="QUALIF_OK_MCF_SECTION">'[21]3_1_RESULT_MCF'!$A$1:$U$59</definedName>
    <definedName name="QUALIF_OK_PR_GD">'[21]3_1_RESULT_PR'!$A$78:$U$84</definedName>
    <definedName name="QUALIF_OK_PR_GROUPE">'[21]3_1_RESULT_PR'!$A$60:$U$74</definedName>
    <definedName name="QUALIF_OK_PR_SECTION">'[21]3_1_RESULT_PR'!$A$1:$U$57</definedName>
    <definedName name="qualif06">[46]Feuil2!$A$1:$E$8035</definedName>
    <definedName name="qualif06_25" localSheetId="5">#REF!</definedName>
    <definedName name="qualif06_25" localSheetId="3">#REF!</definedName>
    <definedName name="qualif06_25" localSheetId="2">#REF!</definedName>
    <definedName name="qualif06_25" localSheetId="9">#REF!</definedName>
    <definedName name="qualif06_25" localSheetId="7">#REF!</definedName>
    <definedName name="qualif06_25" localSheetId="8">#REF!</definedName>
    <definedName name="qualif06_25">#REF!</definedName>
    <definedName name="redeploiement_typo">[30]REDEPLOIEMENT_TYPO!$A$2:$B$11</definedName>
    <definedName name="RES" localSheetId="5">#REF!</definedName>
    <definedName name="RES" localSheetId="3">#REF!</definedName>
    <definedName name="RES" localSheetId="2">#REF!</definedName>
    <definedName name="RES" localSheetId="9">#REF!</definedName>
    <definedName name="RES" localSheetId="7">#REF!</definedName>
    <definedName name="RES" localSheetId="8">#REF!</definedName>
    <definedName name="RES">#REF!</definedName>
    <definedName name="RESCODEPUB">[47]RESCODEPUB_donnees!$A$1:$E$53</definedName>
    <definedName name="RETRAITES_GD">'[21]2_3_RETRAITES'!$F$18:$H$22</definedName>
    <definedName name="RETRAITES_GROUPE">'[21]2_3_RETRAITES'!$F$1:$H$14</definedName>
    <definedName name="RETRAITES_SECTION">'[21]2_3_RETRAITES'!$A$1:$C$61</definedName>
    <definedName name="RTAUXACA2006" localSheetId="5">#REF!</definedName>
    <definedName name="RTAUXACA2006" localSheetId="2">#REF!</definedName>
    <definedName name="RTAUXACA2006" localSheetId="9">#REF!</definedName>
    <definedName name="RTAUXACA2006" localSheetId="4">#REF!</definedName>
    <definedName name="RTAUXACA2006" localSheetId="6">#REF!</definedName>
    <definedName name="RTAUXACA2006" localSheetId="7">#REF!</definedName>
    <definedName name="RTAUXACA2006" localSheetId="8">#REF!</definedName>
    <definedName name="RTAUXACA2006">#REF!</definedName>
    <definedName name="Salage" localSheetId="5">#REF!</definedName>
    <definedName name="Salage" localSheetId="2">#REF!</definedName>
    <definedName name="Salage" localSheetId="7">#REF!</definedName>
    <definedName name="Salage" localSheetId="8">#REF!</definedName>
    <definedName name="Salage">#REF!</definedName>
    <definedName name="SALARIES_TRIM42006_2">'[48]enqemploi données'!$H$2:$K$220</definedName>
    <definedName name="Sciences" localSheetId="5">[14]astra_digital!#REF!</definedName>
    <definedName name="Sciences" localSheetId="3">[14]astra_digital!#REF!</definedName>
    <definedName name="Sciences" localSheetId="2">[14]astra_digital!#REF!</definedName>
    <definedName name="Sciences" localSheetId="9">[14]astra_digital!#REF!</definedName>
    <definedName name="Sciences" localSheetId="7">[14]astra_digital!#REF!</definedName>
    <definedName name="Sciences" localSheetId="8">[14]astra_digital!#REF!</definedName>
    <definedName name="Sciences">[14]astra_digital!#REF!</definedName>
    <definedName name="SIES">[49]sect01def!$A$1:$P$31</definedName>
    <definedName name="sim_essai" localSheetId="5">#REF!</definedName>
    <definedName name="sim_essai" localSheetId="2">#REF!</definedName>
    <definedName name="sim_essai" localSheetId="4">#REF!</definedName>
    <definedName name="sim_essai" localSheetId="6">#REF!</definedName>
    <definedName name="sim_essai" localSheetId="7">#REF!</definedName>
    <definedName name="sim_essai" localSheetId="8">#REF!</definedName>
    <definedName name="sim_essai">#REF!</definedName>
    <definedName name="SOUTIEN_PP">[50]SOUTIEN_PP_donnees!$A$1:$L$27</definedName>
    <definedName name="SOUTIEN1">[51]SOUTIEN1!$A$1:$D$27</definedName>
    <definedName name="STAPS" localSheetId="5">[14]astra_digital!#REF!</definedName>
    <definedName name="STAPS" localSheetId="3">[14]astra_digital!#REF!</definedName>
    <definedName name="STAPS" localSheetId="2">[14]astra_digital!#REF!</definedName>
    <definedName name="STAPS" localSheetId="9">[14]astra_digital!#REF!</definedName>
    <definedName name="STAPS" localSheetId="7">[14]astra_digital!#REF!</definedName>
    <definedName name="STAPS" localSheetId="8">[14]astra_digital!#REF!</definedName>
    <definedName name="STAPS">[14]astra_digital!#REF!</definedName>
    <definedName name="t" localSheetId="7">'[52]tab 1'!#REF!</definedName>
    <definedName name="t">'[52]tab 1'!#REF!</definedName>
    <definedName name="Tab" localSheetId="5">#REF!</definedName>
    <definedName name="Tab" localSheetId="3">#REF!</definedName>
    <definedName name="Tab" localSheetId="2">#REF!</definedName>
    <definedName name="Tab" localSheetId="9">#REF!</definedName>
    <definedName name="Tab" localSheetId="7">#REF!</definedName>
    <definedName name="Tab" localSheetId="8">#REF!</definedName>
    <definedName name="Tab">#REF!</definedName>
    <definedName name="Tab_Val_Result_01">[45]H0!$A$1:$BC$40</definedName>
    <definedName name="Tab_Val_Result_01_H1" localSheetId="5">#REF!</definedName>
    <definedName name="Tab_Val_Result_01_H1" localSheetId="3">#REF!</definedName>
    <definedName name="Tab_Val_Result_01_H1" localSheetId="2">#REF!</definedName>
    <definedName name="Tab_Val_Result_01_H1" localSheetId="9">#REF!</definedName>
    <definedName name="Tab_Val_Result_01_H1" localSheetId="7">#REF!</definedName>
    <definedName name="Tab_Val_Result_01_H1" localSheetId="8">#REF!</definedName>
    <definedName name="Tab_Val_Result_01_H1">#REF!</definedName>
    <definedName name="Tab_Val_Result_04">[45]H0!$A$45:$BC$114</definedName>
    <definedName name="Tab_Val_Result_04_H1" localSheetId="5">#REF!</definedName>
    <definedName name="Tab_Val_Result_04_H1" localSheetId="3">#REF!</definedName>
    <definedName name="Tab_Val_Result_04_H1" localSheetId="2">#REF!</definedName>
    <definedName name="Tab_Val_Result_04_H1" localSheetId="9">#REF!</definedName>
    <definedName name="Tab_Val_Result_04_H1" localSheetId="7">#REF!</definedName>
    <definedName name="Tab_Val_Result_04_H1" localSheetId="8">#REF!</definedName>
    <definedName name="Tab_Val_Result_04_H1">#REF!</definedName>
    <definedName name="Tab_valeurs" localSheetId="5">#REF!</definedName>
    <definedName name="Tab_valeurs" localSheetId="2">#REF!</definedName>
    <definedName name="Tab_valeurs" localSheetId="7">#REF!</definedName>
    <definedName name="Tab_valeurs" localSheetId="8">#REF!</definedName>
    <definedName name="Tab_valeurs">#REF!</definedName>
    <definedName name="Tab_Valeurs2">'[53]retraites FPE civils mili PTT'!$A$4:$BH$9</definedName>
    <definedName name="Tab_ValeursMG09" localSheetId="5">#REF!</definedName>
    <definedName name="Tab_ValeursMG09" localSheetId="3">#REF!</definedName>
    <definedName name="Tab_ValeursMG09" localSheetId="2">#REF!</definedName>
    <definedName name="Tab_ValeursMG09" localSheetId="9">#REF!</definedName>
    <definedName name="Tab_ValeursMG09" localSheetId="7">#REF!</definedName>
    <definedName name="Tab_ValeursMG09" localSheetId="8">#REF!</definedName>
    <definedName name="Tab_ValeursMG09">#REF!</definedName>
    <definedName name="tabcod" localSheetId="5">#REF!</definedName>
    <definedName name="tabcod" localSheetId="3">#REF!</definedName>
    <definedName name="tabcod" localSheetId="2">#REF!</definedName>
    <definedName name="tabcod" localSheetId="9">#REF!</definedName>
    <definedName name="tabcod" localSheetId="7">#REF!</definedName>
    <definedName name="tabcod" localSheetId="8">#REF!</definedName>
    <definedName name="tabcod">#REF!</definedName>
    <definedName name="TabCor" localSheetId="5">#REF!</definedName>
    <definedName name="TabCor" localSheetId="2">#REF!</definedName>
    <definedName name="TabCor" localSheetId="7">#REF!</definedName>
    <definedName name="TabCor" localSheetId="8">#REF!</definedName>
    <definedName name="TabCor">#REF!</definedName>
    <definedName name="TABDS">'[23]Tableau de données'!$A$2:$B$32</definedName>
    <definedName name="TABDS_27" localSheetId="5">#REF!</definedName>
    <definedName name="TABDS_27" localSheetId="3">#REF!</definedName>
    <definedName name="TABDS_27" localSheetId="2">#REF!</definedName>
    <definedName name="TABDS_27" localSheetId="9">#REF!</definedName>
    <definedName name="TABDS_27" localSheetId="7">#REF!</definedName>
    <definedName name="TABDS_27" localSheetId="8">#REF!</definedName>
    <definedName name="TABDS_27">#REF!</definedName>
    <definedName name="Table" localSheetId="5">#REF!</definedName>
    <definedName name="Table" localSheetId="3">#REF!</definedName>
    <definedName name="Table" localSheetId="2">#REF!</definedName>
    <definedName name="Table" localSheetId="9">#REF!</definedName>
    <definedName name="Table" localSheetId="7">#REF!</definedName>
    <definedName name="Table" localSheetId="0">#REF!</definedName>
    <definedName name="Table" localSheetId="8">#REF!</definedName>
    <definedName name="Table">#REF!</definedName>
    <definedName name="TB" localSheetId="5">#REF!</definedName>
    <definedName name="TB" localSheetId="2">#REF!</definedName>
    <definedName name="TB" localSheetId="7">#REF!</definedName>
    <definedName name="TB" localSheetId="8">#REF!</definedName>
    <definedName name="TB">#REF!</definedName>
    <definedName name="TCE" localSheetId="5">#REF!</definedName>
    <definedName name="TCE" localSheetId="2">#REF!</definedName>
    <definedName name="TCE" localSheetId="7">#REF!</definedName>
    <definedName name="TCE" localSheetId="8">#REF!</definedName>
    <definedName name="TCE">#REF!</definedName>
    <definedName name="TCNU">'[14]#REF'!$A$1:$B$118</definedName>
    <definedName name="Tcot" localSheetId="5">#REF!</definedName>
    <definedName name="Tcot" localSheetId="3">#REF!</definedName>
    <definedName name="Tcot" localSheetId="2">#REF!</definedName>
    <definedName name="Tcot" localSheetId="9">#REF!</definedName>
    <definedName name="Tcot" localSheetId="7">#REF!</definedName>
    <definedName name="Tcot" localSheetId="8">#REF!</definedName>
    <definedName name="Tcot">#REF!</definedName>
    <definedName name="TDB" localSheetId="5">#REF!</definedName>
    <definedName name="TDB" localSheetId="3">#REF!</definedName>
    <definedName name="TDB" localSheetId="2">#REF!</definedName>
    <definedName name="TDB" localSheetId="9">#REF!</definedName>
    <definedName name="TDB" localSheetId="7">#REF!</definedName>
    <definedName name="TDB" localSheetId="8">#REF!</definedName>
    <definedName name="TDB">#REF!</definedName>
    <definedName name="TDIORIG" localSheetId="5">#REF!</definedName>
    <definedName name="TDIORIG" localSheetId="2">#REF!</definedName>
    <definedName name="TDIORIG" localSheetId="7">#REF!</definedName>
    <definedName name="TDIORIG" localSheetId="8">#REF!</definedName>
    <definedName name="TDIORIG">#REF!</definedName>
    <definedName name="TDIORIG_25" localSheetId="5">#REF!</definedName>
    <definedName name="TDIORIG_25" localSheetId="2">#REF!</definedName>
    <definedName name="TDIORIG_25" localSheetId="7">#REF!</definedName>
    <definedName name="TDIORIG_25" localSheetId="8">#REF!</definedName>
    <definedName name="TDIORIG_25">#REF!</definedName>
    <definedName name="TE_Droit" localSheetId="5">[14]astra_digital!#REF!</definedName>
    <definedName name="TE_Droit" localSheetId="2">[14]astra_digital!#REF!</definedName>
    <definedName name="TE_Droit" localSheetId="7">[14]astra_digital!#REF!</definedName>
    <definedName name="TE_Droit" localSheetId="8">[14]astra_digital!#REF!</definedName>
    <definedName name="TE_Droit">[14]astra_digital!#REF!</definedName>
    <definedName name="TE_Lettres" localSheetId="5">[14]astra_digital!#REF!</definedName>
    <definedName name="TE_Lettres" localSheetId="2">[14]astra_digital!#REF!</definedName>
    <definedName name="TE_Lettres" localSheetId="7">[14]astra_digital!#REF!</definedName>
    <definedName name="TE_Lettres" localSheetId="8">[14]astra_digital!#REF!</definedName>
    <definedName name="TE_Lettres">[14]astra_digital!#REF!</definedName>
    <definedName name="TE_Médecine" localSheetId="5">[14]astra_digital!#REF!</definedName>
    <definedName name="TE_Médecine" localSheetId="2">[14]astra_digital!#REF!</definedName>
    <definedName name="TE_Médecine" localSheetId="7">[14]astra_digital!#REF!</definedName>
    <definedName name="TE_Médecine" localSheetId="8">[14]astra_digital!#REF!</definedName>
    <definedName name="TE_Médecine">[14]astra_digital!#REF!</definedName>
    <definedName name="TE_Odonto" localSheetId="5">[14]astra_digital!#REF!</definedName>
    <definedName name="TE_Odonto" localSheetId="2">[14]astra_digital!#REF!</definedName>
    <definedName name="TE_Odonto" localSheetId="7">[14]astra_digital!#REF!</definedName>
    <definedName name="TE_Odonto" localSheetId="8">[14]astra_digital!#REF!</definedName>
    <definedName name="TE_Odonto">[14]astra_digital!#REF!</definedName>
    <definedName name="TE_Pharma" localSheetId="5">[14]astra_digital!#REF!</definedName>
    <definedName name="TE_Pharma" localSheetId="2">[14]astra_digital!#REF!</definedName>
    <definedName name="TE_Pharma" localSheetId="7">[14]astra_digital!#REF!</definedName>
    <definedName name="TE_Pharma" localSheetId="8">[14]astra_digital!#REF!</definedName>
    <definedName name="TE_Pharma">[14]astra_digital!#REF!</definedName>
    <definedName name="TE_Sciences" localSheetId="5">[14]astra_digital!#REF!</definedName>
    <definedName name="TE_Sciences" localSheetId="2">[14]astra_digital!#REF!</definedName>
    <definedName name="TE_Sciences" localSheetId="7">[14]astra_digital!#REF!</definedName>
    <definedName name="TE_Sciences" localSheetId="8">[14]astra_digital!#REF!</definedName>
    <definedName name="TE_Sciences">[14]astra_digital!#REF!</definedName>
    <definedName name="tetab">'[14]Etabt-corps (DLSP)'!$B$3:$K$182</definedName>
    <definedName name="TGD">'[14]#REF'!$A$2:$B$7</definedName>
    <definedName name="tgrade">[14]CORPS!$A$1:$C$62</definedName>
    <definedName name="titi" localSheetId="5">'[54]TAB I'!#REF!</definedName>
    <definedName name="titi" localSheetId="3">'[54]TAB I'!#REF!</definedName>
    <definedName name="titi" localSheetId="2">'[54]TAB I'!#REF!</definedName>
    <definedName name="titi" localSheetId="9">'[54]TAB I'!#REF!</definedName>
    <definedName name="titi" localSheetId="7">'[54]TAB I'!#REF!</definedName>
    <definedName name="titi" localSheetId="8">'[54]TAB I'!#REF!</definedName>
    <definedName name="titi">'[54]TAB I'!#REF!</definedName>
    <definedName name="titi_27" localSheetId="5">#REF!</definedName>
    <definedName name="titi_27" localSheetId="3">#REF!</definedName>
    <definedName name="titi_27" localSheetId="2">#REF!</definedName>
    <definedName name="titi_27" localSheetId="9">#REF!</definedName>
    <definedName name="titi_27" localSheetId="7">#REF!</definedName>
    <definedName name="titi_27" localSheetId="8">#REF!</definedName>
    <definedName name="titi_27">#REF!</definedName>
    <definedName name="tlibc" localSheetId="5">#REF!</definedName>
    <definedName name="tlibc" localSheetId="3">#REF!</definedName>
    <definedName name="tlibc" localSheetId="2">#REF!</definedName>
    <definedName name="tlibc" localSheetId="9">#REF!</definedName>
    <definedName name="tlibc" localSheetId="7">#REF!</definedName>
    <definedName name="tlibc" localSheetId="8">#REF!</definedName>
    <definedName name="tlibc">#REF!</definedName>
    <definedName name="tlibc_25" localSheetId="5">#REF!</definedName>
    <definedName name="tlibc_25" localSheetId="3">#REF!</definedName>
    <definedName name="tlibc_25" localSheetId="2">#REF!</definedName>
    <definedName name="tlibc_25" localSheetId="9">#REF!</definedName>
    <definedName name="tlibc_25" localSheetId="7">#REF!</definedName>
    <definedName name="tlibc_25" localSheetId="8">#REF!</definedName>
    <definedName name="tlibc_25">#REF!</definedName>
    <definedName name="tnom" localSheetId="5">#REF!</definedName>
    <definedName name="tnom" localSheetId="2">#REF!</definedName>
    <definedName name="tnom" localSheetId="7">#REF!</definedName>
    <definedName name="tnom" localSheetId="8">#REF!</definedName>
    <definedName name="tnom">#REF!</definedName>
    <definedName name="tnomm" localSheetId="5">#REF!</definedName>
    <definedName name="tnomm" localSheetId="2">#REF!</definedName>
    <definedName name="tnomm" localSheetId="7">#REF!</definedName>
    <definedName name="tnomm" localSheetId="8">#REF!</definedName>
    <definedName name="tnomm">#REF!</definedName>
    <definedName name="tnumetab" localSheetId="5">#REF!</definedName>
    <definedName name="tnumetab" localSheetId="2">#REF!</definedName>
    <definedName name="tnumetab" localSheetId="7">#REF!</definedName>
    <definedName name="tnumetab" localSheetId="8">#REF!</definedName>
    <definedName name="tnumetab">#REF!</definedName>
    <definedName name="tnumetab_25" localSheetId="5">#REF!</definedName>
    <definedName name="tnumetab_25" localSheetId="2">#REF!</definedName>
    <definedName name="tnumetab_25" localSheetId="7">#REF!</definedName>
    <definedName name="tnumetab_25" localSheetId="8">#REF!</definedName>
    <definedName name="tnumetab_25">#REF!</definedName>
    <definedName name="tot_cr">[24]Feuil1!$A$2:$C$45</definedName>
    <definedName name="tot_cr_27" localSheetId="5">#REF!</definedName>
    <definedName name="tot_cr_27" localSheetId="3">#REF!</definedName>
    <definedName name="tot_cr_27" localSheetId="2">#REF!</definedName>
    <definedName name="tot_cr_27" localSheetId="9">#REF!</definedName>
    <definedName name="tot_cr_27" localSheetId="7">#REF!</definedName>
    <definedName name="tot_cr_27" localSheetId="8">#REF!</definedName>
    <definedName name="tot_cr_27">#REF!</definedName>
    <definedName name="tot_dr">[24]Feuil1!$A$2:$B$45</definedName>
    <definedName name="tot_dr_27" localSheetId="5">#REF!</definedName>
    <definedName name="tot_dr_27" localSheetId="3">#REF!</definedName>
    <definedName name="tot_dr_27" localSheetId="2">#REF!</definedName>
    <definedName name="tot_dr_27" localSheetId="9">#REF!</definedName>
    <definedName name="tot_dr_27" localSheetId="7">#REF!</definedName>
    <definedName name="tot_dr_27" localSheetId="8">#REF!</definedName>
    <definedName name="tot_dr_27">#REF!</definedName>
    <definedName name="total_aut">'[29]Intercalaire 1'!$K$37</definedName>
    <definedName name="totalagre" localSheetId="5">#REF!</definedName>
    <definedName name="totalagre" localSheetId="3">#REF!</definedName>
    <definedName name="totalagre" localSheetId="2">#REF!</definedName>
    <definedName name="totalagre" localSheetId="9">#REF!</definedName>
    <definedName name="totalagre" localSheetId="7">#REF!</definedName>
    <definedName name="totalagre" localSheetId="8">#REF!</definedName>
    <definedName name="totalagre">#REF!</definedName>
    <definedName name="totalaut" localSheetId="5">#REF!</definedName>
    <definedName name="totalaut" localSheetId="3">#REF!</definedName>
    <definedName name="totalaut" localSheetId="2">#REF!</definedName>
    <definedName name="totalaut" localSheetId="9">#REF!</definedName>
    <definedName name="totalaut" localSheetId="7">#REF!</definedName>
    <definedName name="totalaut" localSheetId="8">#REF!</definedName>
    <definedName name="totalaut">#REF!</definedName>
    <definedName name="totalcert" localSheetId="5">#REF!</definedName>
    <definedName name="totalcert" localSheetId="3">#REF!</definedName>
    <definedName name="totalcert" localSheetId="2">#REF!</definedName>
    <definedName name="totalcert" localSheetId="9">#REF!</definedName>
    <definedName name="totalcert" localSheetId="7">#REF!</definedName>
    <definedName name="totalcert" localSheetId="8">#REF!</definedName>
    <definedName name="totalcert">#REF!</definedName>
    <definedName name="totalfrance" localSheetId="5">#REF!</definedName>
    <definedName name="totalfrance" localSheetId="2">#REF!</definedName>
    <definedName name="totalfrance" localSheetId="7">#REF!</definedName>
    <definedName name="totalfrance" localSheetId="8">#REF!</definedName>
    <definedName name="totalfrance">#REF!</definedName>
    <definedName name="totalplp" localSheetId="5">#REF!</definedName>
    <definedName name="totalplp" localSheetId="2">#REF!</definedName>
    <definedName name="totalplp" localSheetId="7">#REF!</definedName>
    <definedName name="totalplp" localSheetId="8">#REF!</definedName>
    <definedName name="totalplp">#REF!</definedName>
    <definedName name="toto" localSheetId="5">'[55]TAB I'!#REF!</definedName>
    <definedName name="toto" localSheetId="2">'[55]TAB I'!#REF!</definedName>
    <definedName name="toto" localSheetId="7">'[55]TAB I'!#REF!</definedName>
    <definedName name="toto" localSheetId="8">'[55]TAB I'!#REF!</definedName>
    <definedName name="toto">'[55]TAB I'!#REF!</definedName>
    <definedName name="tprenom" localSheetId="5">#REF!</definedName>
    <definedName name="tprenom" localSheetId="3">#REF!</definedName>
    <definedName name="tprenom" localSheetId="2">#REF!</definedName>
    <definedName name="tprenom" localSheetId="9">#REF!</definedName>
    <definedName name="tprenom" localSheetId="7">#REF!</definedName>
    <definedName name="tprenom" localSheetId="8">#REF!</definedName>
    <definedName name="tprenom">#REF!</definedName>
    <definedName name="TPROMO">[56]Tables!$A$25:$B$28</definedName>
    <definedName name="TRACE1" localSheetId="5">'[14]Tab 1'!#REF!</definedName>
    <definedName name="TRACE1" localSheetId="3">'[14]Tab 1'!#REF!</definedName>
    <definedName name="TRACE1" localSheetId="2">'[14]Tab 1'!#REF!</definedName>
    <definedName name="TRACE1" localSheetId="9">'[14]Tab 1'!#REF!</definedName>
    <definedName name="TRACE1" localSheetId="7">'[14]Tab 1'!#REF!</definedName>
    <definedName name="TRACE1" localSheetId="8">'[14]Tab 1'!#REF!</definedName>
    <definedName name="TRACE1">'[14]Tab 1'!#REF!</definedName>
    <definedName name="TRACE2" localSheetId="5">'[14]Tab 1'!#REF!</definedName>
    <definedName name="TRACE2" localSheetId="3">'[14]Tab 1'!#REF!</definedName>
    <definedName name="TRACE2" localSheetId="2">'[14]Tab 1'!#REF!</definedName>
    <definedName name="TRACE2" localSheetId="9">'[14]Tab 1'!#REF!</definedName>
    <definedName name="TRACE2" localSheetId="7">'[14]Tab 1'!#REF!</definedName>
    <definedName name="TRACE2" localSheetId="8">'[14]Tab 1'!#REF!</definedName>
    <definedName name="TRACE2">'[14]Tab 1'!#REF!</definedName>
    <definedName name="TRANCHE_MCF">'[21]2_2_TRANCHE'!$U$2:$AM$60</definedName>
    <definedName name="TRANCHE_PR">'[21]2_2_TRANCHE'!$A$1:$S$61</definedName>
    <definedName name="TrecPRexMCF">'[57]Simu Retr MCF'!$L$4</definedName>
    <definedName name="Ttypepromo">[56]Tables!$A$52:$B$54</definedName>
    <definedName name="Uni" localSheetId="5">#REF!</definedName>
    <definedName name="Uni" localSheetId="3">#REF!</definedName>
    <definedName name="Uni" localSheetId="2">#REF!</definedName>
    <definedName name="Uni" localSheetId="9">#REF!</definedName>
    <definedName name="Uni" localSheetId="7">#REF!</definedName>
    <definedName name="Uni" localSheetId="8">#REF!</definedName>
    <definedName name="Uni">#REF!</definedName>
    <definedName name="Val_Euro">[45]H0!$B$129</definedName>
    <definedName name="ValEuro" localSheetId="5">#REF!</definedName>
    <definedName name="ValEuro" localSheetId="3">#REF!</definedName>
    <definedName name="ValEuro" localSheetId="2">#REF!</definedName>
    <definedName name="ValEuro" localSheetId="9">#REF!</definedName>
    <definedName name="ValEuro" localSheetId="7">#REF!</definedName>
    <definedName name="ValEuro" localSheetId="8">#REF!</definedName>
    <definedName name="ValEuro">#REF!</definedName>
    <definedName name="Variante" localSheetId="5">#REF!</definedName>
    <definedName name="Variante" localSheetId="2">#REF!</definedName>
    <definedName name="Variante" localSheetId="7">#REF!</definedName>
    <definedName name="Variante" localSheetId="8">#REF!</definedName>
    <definedName name="Variante">#REF!</definedName>
    <definedName name="VC07_entree" localSheetId="5">#REF!</definedName>
    <definedName name="VC07_entree" localSheetId="2">#REF!</definedName>
    <definedName name="VC07_entree" localSheetId="7">#REF!</definedName>
    <definedName name="VC07_entree" localSheetId="8">#REF!</definedName>
    <definedName name="VC07_entree">#REF!</definedName>
    <definedName name="VC07sd" localSheetId="5">#REF!</definedName>
    <definedName name="VC07sd" localSheetId="2">#REF!</definedName>
    <definedName name="VC07sd" localSheetId="7">#REF!</definedName>
    <definedName name="VC07sd" localSheetId="8">#REF!</definedName>
    <definedName name="VC07sd">#REF!</definedName>
    <definedName name="VC09def" localSheetId="0">[58]VC09def!$A$1:$W$34</definedName>
    <definedName name="VC09def">[59]VC09def!$A$1:$W$34</definedName>
    <definedName name="VC09sd_sept2011" localSheetId="5">#REF!</definedName>
    <definedName name="VC09sd_sept2011" localSheetId="3">#REF!</definedName>
    <definedName name="VC09sd_sept2011" localSheetId="2">#REF!</definedName>
    <definedName name="VC09sd_sept2011" localSheetId="9">#REF!</definedName>
    <definedName name="VC09sd_sept2011" localSheetId="7">#REF!</definedName>
    <definedName name="VC09sd_sept2011" localSheetId="8">#REF!</definedName>
    <definedName name="VC09sd_sept2011">#REF!</definedName>
    <definedName name="VC11sd_entree">[60]VC11sd_entree!$A$1:$AF$4267</definedName>
    <definedName name="VC11sd_sortie">[60]VC11sd_sortie!$A$1:$T$4264</definedName>
    <definedName name="vc2013sd" localSheetId="5">#REF!</definedName>
    <definedName name="vc2013sd" localSheetId="3">#REF!</definedName>
    <definedName name="vc2013sd" localSheetId="2">#REF!</definedName>
    <definedName name="vc2013sd" localSheetId="9">#REF!</definedName>
    <definedName name="vc2013sd" localSheetId="7">#REF!</definedName>
    <definedName name="vc2013sd" localSheetId="8">#REF!</definedName>
    <definedName name="vc2013sd">#REF!</definedName>
    <definedName name="VDEF" localSheetId="5">#REF!</definedName>
    <definedName name="VDEF" localSheetId="2">#REF!</definedName>
    <definedName name="VDEF" localSheetId="7">#REF!</definedName>
    <definedName name="VDEF" localSheetId="8">#REF!</definedName>
    <definedName name="VDEF">#REF!</definedName>
    <definedName name="vdef_p" localSheetId="5">#REF!</definedName>
    <definedName name="vdef_p" localSheetId="2">#REF!</definedName>
    <definedName name="vdef_p" localSheetId="7">#REF!</definedName>
    <definedName name="vdef_p" localSheetId="8">#REF!</definedName>
    <definedName name="vdef_p">#REF!</definedName>
    <definedName name="VDEH" localSheetId="5">#REF!</definedName>
    <definedName name="VDEH" localSheetId="2">#REF!</definedName>
    <definedName name="VDEH" localSheetId="7">#REF!</definedName>
    <definedName name="VDEH" localSheetId="8">#REF!</definedName>
    <definedName name="VDEH">#REF!</definedName>
    <definedName name="vdeh_p" localSheetId="5">#REF!</definedName>
    <definedName name="vdeh_p" localSheetId="2">#REF!</definedName>
    <definedName name="vdeh_p" localSheetId="7">#REF!</definedName>
    <definedName name="vdeh_p" localSheetId="8">#REF!</definedName>
    <definedName name="vdeh_p">#REF!</definedName>
    <definedName name="VDIF" localSheetId="5">#REF!</definedName>
    <definedName name="VDIF" localSheetId="2">#REF!</definedName>
    <definedName name="VDIF" localSheetId="7">#REF!</definedName>
    <definedName name="VDIF" localSheetId="8">#REF!</definedName>
    <definedName name="VDIF">#REF!</definedName>
    <definedName name="vdif_p" localSheetId="5">#REF!</definedName>
    <definedName name="vdif_p" localSheetId="2">#REF!</definedName>
    <definedName name="vdif_p" localSheetId="7">#REF!</definedName>
    <definedName name="vdif_p" localSheetId="8">#REF!</definedName>
    <definedName name="vdif_p">#REF!</definedName>
    <definedName name="VDIH" localSheetId="5">#REF!</definedName>
    <definedName name="VDIH" localSheetId="2">#REF!</definedName>
    <definedName name="VDIH" localSheetId="7">#REF!</definedName>
    <definedName name="VDIH" localSheetId="8">#REF!</definedName>
    <definedName name="VDIH">#REF!</definedName>
    <definedName name="vdih_p" localSheetId="5">#REF!</definedName>
    <definedName name="vdih_p" localSheetId="2">#REF!</definedName>
    <definedName name="vdih_p" localSheetId="7">#REF!</definedName>
    <definedName name="vdih_p" localSheetId="8">#REF!</definedName>
    <definedName name="vdih_p">#REF!</definedName>
    <definedName name="VIEF" localSheetId="5">#REF!</definedName>
    <definedName name="VIEF" localSheetId="2">#REF!</definedName>
    <definedName name="VIEF" localSheetId="7">#REF!</definedName>
    <definedName name="VIEF" localSheetId="8">#REF!</definedName>
    <definedName name="VIEF">#REF!</definedName>
    <definedName name="VIEF_P" localSheetId="5">#REF!</definedName>
    <definedName name="VIEF_P" localSheetId="2">#REF!</definedName>
    <definedName name="VIEF_P" localSheetId="7">#REF!</definedName>
    <definedName name="VIEF_P" localSheetId="8">#REF!</definedName>
    <definedName name="VIEF_P">#REF!</definedName>
    <definedName name="VIEH" localSheetId="5">#REF!</definedName>
    <definedName name="VIEH" localSheetId="2">#REF!</definedName>
    <definedName name="VIEH" localSheetId="7">#REF!</definedName>
    <definedName name="VIEH" localSheetId="8">#REF!</definedName>
    <definedName name="VIEH">#REF!</definedName>
    <definedName name="VIEH_P" localSheetId="5">#REF!</definedName>
    <definedName name="VIEH_P" localSheetId="2">#REF!</definedName>
    <definedName name="VIEH_P" localSheetId="7">#REF!</definedName>
    <definedName name="VIEH_P" localSheetId="8">#REF!</definedName>
    <definedName name="VIEH_P">#REF!</definedName>
    <definedName name="VIET" localSheetId="5">#REF!</definedName>
    <definedName name="VIET" localSheetId="2">#REF!</definedName>
    <definedName name="VIET" localSheetId="7">#REF!</definedName>
    <definedName name="VIET" localSheetId="8">#REF!</definedName>
    <definedName name="VIET">#REF!</definedName>
    <definedName name="VIET_P" localSheetId="5">#REF!</definedName>
    <definedName name="VIET_P" localSheetId="2">#REF!</definedName>
    <definedName name="VIET_P" localSheetId="7">#REF!</definedName>
    <definedName name="VIET_P" localSheetId="8">#REF!</definedName>
    <definedName name="VIET_P">#REF!</definedName>
    <definedName name="vv">[24]Section!$A$2:$B$43</definedName>
    <definedName name="x" localSheetId="5">#REF!</definedName>
    <definedName name="x" localSheetId="3">#REF!</definedName>
    <definedName name="x" localSheetId="2">#REF!</definedName>
    <definedName name="x" localSheetId="9">#REF!</definedName>
    <definedName name="x" localSheetId="7">#REF!</definedName>
    <definedName name="x" localSheetId="8">#REF!</definedName>
    <definedName name="x">#REF!</definedName>
    <definedName name="xxxx">[61]x!$A$1:$C$58</definedName>
    <definedName name="xxxx_25" localSheetId="5">#REF!</definedName>
    <definedName name="xxxx_25" localSheetId="3">#REF!</definedName>
    <definedName name="xxxx_25" localSheetId="2">#REF!</definedName>
    <definedName name="xxxx_25" localSheetId="9">#REF!</definedName>
    <definedName name="xxxx_25" localSheetId="7">#REF!</definedName>
    <definedName name="xxxx_25" localSheetId="8">#REF!</definedName>
    <definedName name="xxxx_25">#REF!</definedName>
    <definedName name="_xlnm.Print_Area" localSheetId="5">'Age discipline'!$A$1:$O$30</definedName>
    <definedName name="_xlnm.Print_Area" localSheetId="2">'Ages réglementaires'!$I$3:$P$21</definedName>
    <definedName name="_xlnm.Print_Area" localSheetId="4">'Départ discipline'!$A$1:$W$51</definedName>
    <definedName name="_xlnm.Print_Area" localSheetId="6">'HF discipline'!$A$1:$AN$82</definedName>
    <definedName name="_xlnm.Print_Area" localSheetId="1">Méthodologie!$A$1:$L$17</definedName>
  </definedNames>
  <calcPr calcId="162913"/>
</workbook>
</file>

<file path=xl/calcChain.xml><?xml version="1.0" encoding="utf-8"?>
<calcChain xmlns="http://schemas.openxmlformats.org/spreadsheetml/2006/main">
  <c r="F2" i="26" l="1"/>
  <c r="E28" i="11" l="1"/>
  <c r="E30" i="11"/>
  <c r="E29" i="11"/>
  <c r="A55" i="26" l="1"/>
  <c r="C4" i="26"/>
  <c r="A2" i="26"/>
  <c r="A1" i="26"/>
  <c r="E4" i="19" l="1"/>
  <c r="F4" i="19"/>
  <c r="L4" i="19"/>
  <c r="M4" i="19"/>
  <c r="H28" i="9" l="1"/>
  <c r="C28" i="9"/>
  <c r="A53" i="3"/>
  <c r="A89" i="3" s="1"/>
  <c r="D232" i="12"/>
  <c r="A232" i="12"/>
  <c r="G232" i="12"/>
  <c r="A231" i="12"/>
  <c r="A230" i="12"/>
  <c r="A229" i="12"/>
  <c r="A228" i="12"/>
  <c r="A227" i="12"/>
  <c r="A226" i="12"/>
  <c r="A225" i="12"/>
  <c r="A224" i="12"/>
  <c r="A223" i="12"/>
  <c r="A222" i="12"/>
  <c r="A221" i="12"/>
  <c r="G118" i="12"/>
  <c r="D221" i="12"/>
  <c r="D222" i="12"/>
  <c r="D223" i="12"/>
  <c r="D224" i="12"/>
  <c r="D225" i="12"/>
  <c r="D226" i="12"/>
  <c r="D227" i="12"/>
  <c r="D228" i="12"/>
  <c r="D229" i="12"/>
  <c r="D230" i="12"/>
  <c r="D231" i="12"/>
  <c r="G221" i="12"/>
  <c r="G222" i="12"/>
  <c r="G223" i="12"/>
  <c r="G224" i="12"/>
  <c r="G225" i="12"/>
  <c r="G226" i="12"/>
  <c r="G227" i="12"/>
  <c r="G228" i="12"/>
  <c r="G229" i="12"/>
  <c r="G230" i="12"/>
  <c r="G231" i="12"/>
  <c r="G24" i="9"/>
  <c r="E24" i="9"/>
  <c r="B26" i="9"/>
  <c r="T60" i="5"/>
  <c r="S58" i="5"/>
  <c r="S60" i="5"/>
  <c r="P59" i="5"/>
  <c r="O59" i="5"/>
  <c r="Z5" i="5"/>
  <c r="Z13" i="5"/>
  <c r="H54" i="5"/>
  <c r="X7" i="5"/>
  <c r="H44" i="5"/>
  <c r="T25" i="5"/>
  <c r="H52" i="5"/>
  <c r="T27" i="5"/>
  <c r="G42" i="5"/>
  <c r="G44" i="5"/>
  <c r="G50" i="5"/>
  <c r="G52" i="5"/>
  <c r="G56" i="5"/>
  <c r="R26" i="5"/>
  <c r="S30" i="5"/>
  <c r="R29" i="5"/>
  <c r="F39" i="5"/>
  <c r="F45" i="5"/>
  <c r="F47" i="5"/>
  <c r="P29" i="5"/>
  <c r="F53" i="5"/>
  <c r="F55" i="5"/>
  <c r="N30" i="5"/>
  <c r="O26" i="5"/>
  <c r="P27" i="5"/>
  <c r="O27" i="5"/>
  <c r="Z7" i="5"/>
  <c r="Y10" i="5"/>
  <c r="X13" i="5"/>
  <c r="E48" i="5"/>
  <c r="Y18" i="5"/>
  <c r="E54" i="5"/>
  <c r="K30" i="5"/>
  <c r="L26" i="5"/>
  <c r="M30" i="5"/>
  <c r="K29" i="5"/>
  <c r="I25" i="5"/>
  <c r="I27" i="5"/>
  <c r="C39" i="5"/>
  <c r="C41" i="5"/>
  <c r="C47" i="5"/>
  <c r="C49" i="5"/>
  <c r="C55" i="5"/>
  <c r="F26" i="5"/>
  <c r="F29" i="5"/>
  <c r="G27" i="5"/>
  <c r="D29" i="5"/>
  <c r="D27" i="5"/>
  <c r="B43" i="5"/>
  <c r="B51" i="5"/>
  <c r="C29" i="5"/>
  <c r="B31" i="5"/>
  <c r="U31" i="5"/>
  <c r="K25" i="5"/>
  <c r="M27" i="5"/>
  <c r="Q59" i="5"/>
  <c r="T59" i="5"/>
  <c r="R58" i="5"/>
  <c r="R59" i="5"/>
  <c r="T58" i="5"/>
  <c r="E31" i="5"/>
  <c r="E29" i="5"/>
  <c r="C24" i="9"/>
  <c r="Q27" i="5"/>
  <c r="R30" i="5"/>
  <c r="J25" i="5"/>
  <c r="P25" i="5"/>
  <c r="Q29" i="5"/>
  <c r="O30" i="5"/>
  <c r="B29" i="5"/>
  <c r="V25" i="5"/>
  <c r="L25" i="5"/>
  <c r="Q30" i="5"/>
  <c r="I30" i="5"/>
  <c r="Q25" i="5"/>
  <c r="F26" i="9"/>
  <c r="N25" i="5"/>
  <c r="E26" i="5"/>
  <c r="E25" i="5"/>
  <c r="C56" i="5"/>
  <c r="V30" i="5"/>
  <c r="E27" i="5"/>
  <c r="D25" i="5"/>
  <c r="B56" i="5"/>
  <c r="H25" i="5"/>
  <c r="B26" i="5"/>
  <c r="Q31" i="5"/>
  <c r="E30" i="5"/>
  <c r="S26" i="5"/>
  <c r="K26" i="5"/>
  <c r="B30" i="5"/>
  <c r="D30" i="5"/>
  <c r="C26" i="9"/>
  <c r="Q26" i="5"/>
  <c r="O58" i="5"/>
  <c r="Q58" i="5"/>
  <c r="P31" i="5"/>
  <c r="O29" i="5"/>
  <c r="N31" i="5"/>
  <c r="L29" i="5"/>
  <c r="J29" i="5"/>
  <c r="R60" i="5"/>
  <c r="H31" i="5"/>
  <c r="Q60" i="5"/>
  <c r="B27" i="5"/>
  <c r="S29" i="5"/>
  <c r="P60" i="5"/>
  <c r="O60" i="5"/>
  <c r="N52" i="8"/>
  <c r="P31" i="8"/>
  <c r="P34" i="8"/>
  <c r="P38" i="8"/>
  <c r="B14" i="8"/>
  <c r="P42" i="8"/>
  <c r="B18" i="8"/>
  <c r="P46" i="8"/>
  <c r="B22" i="8"/>
  <c r="P33" i="8"/>
  <c r="P35" i="8"/>
  <c r="P36" i="8"/>
  <c r="P37" i="8"/>
  <c r="P41" i="8"/>
  <c r="P43" i="8"/>
  <c r="P29" i="8"/>
  <c r="K51" i="8"/>
  <c r="L30" i="8"/>
  <c r="L31" i="8"/>
  <c r="L32" i="8"/>
  <c r="L33" i="8"/>
  <c r="L34" i="8"/>
  <c r="L35" i="8"/>
  <c r="L36" i="8"/>
  <c r="L37" i="8"/>
  <c r="L38" i="8"/>
  <c r="L39" i="8"/>
  <c r="L40" i="8"/>
  <c r="L43" i="8"/>
  <c r="L44" i="8"/>
  <c r="L45" i="8"/>
  <c r="L46" i="8"/>
  <c r="L47" i="8"/>
  <c r="L48" i="8"/>
  <c r="F88" i="12"/>
  <c r="P45" i="8"/>
  <c r="L42" i="8"/>
  <c r="L41" i="8"/>
  <c r="P48" i="8"/>
  <c r="F4" i="12"/>
  <c r="D55" i="8"/>
  <c r="D51" i="8"/>
  <c r="U86" i="3"/>
  <c r="T85" i="3"/>
  <c r="S84" i="3"/>
  <c r="Q82" i="3"/>
  <c r="W80" i="3"/>
  <c r="V79" i="3"/>
  <c r="T77" i="3"/>
  <c r="S76" i="3"/>
  <c r="R75" i="3"/>
  <c r="Q74" i="3"/>
  <c r="W72" i="3"/>
  <c r="V71" i="3"/>
  <c r="U70" i="3"/>
  <c r="T69" i="3"/>
  <c r="S68" i="3"/>
  <c r="R54" i="3"/>
  <c r="J86" i="3"/>
  <c r="P84" i="3"/>
  <c r="O83" i="3"/>
  <c r="N82" i="3"/>
  <c r="L80" i="3"/>
  <c r="K79" i="3"/>
  <c r="J78" i="3"/>
  <c r="P76" i="3"/>
  <c r="O75" i="3"/>
  <c r="N74" i="3"/>
  <c r="L72" i="3"/>
  <c r="K71" i="3"/>
  <c r="J70" i="3"/>
  <c r="O58" i="3"/>
  <c r="F67" i="3"/>
  <c r="G67" i="3"/>
  <c r="H56" i="3"/>
  <c r="G69" i="3"/>
  <c r="G70" i="3"/>
  <c r="F72" i="3"/>
  <c r="F73" i="3"/>
  <c r="Y38" i="3"/>
  <c r="Y40" i="3"/>
  <c r="G77" i="3"/>
  <c r="G56" i="3"/>
  <c r="F80" i="3"/>
  <c r="F81" i="3"/>
  <c r="Y46" i="3"/>
  <c r="I47" i="3"/>
  <c r="G58" i="3"/>
  <c r="C67" i="3"/>
  <c r="D67" i="3"/>
  <c r="E67" i="3"/>
  <c r="C68" i="3"/>
  <c r="C69" i="3"/>
  <c r="I34" i="3"/>
  <c r="E71" i="3"/>
  <c r="D73" i="3"/>
  <c r="C77" i="3"/>
  <c r="I42" i="3"/>
  <c r="I43" i="3"/>
  <c r="D81" i="3"/>
  <c r="D82" i="3"/>
  <c r="B69" i="3"/>
  <c r="B74" i="3"/>
  <c r="B77" i="3"/>
  <c r="B82" i="3"/>
  <c r="B85" i="3"/>
  <c r="A4" i="5"/>
  <c r="A37" i="5" s="1"/>
  <c r="A5" i="5"/>
  <c r="A38" i="5" s="1"/>
  <c r="A6" i="5"/>
  <c r="A39" i="5" s="1"/>
  <c r="A7" i="5"/>
  <c r="A40" i="5" s="1"/>
  <c r="A8" i="5"/>
  <c r="A41" i="5" s="1"/>
  <c r="A9" i="5"/>
  <c r="A42" i="5" s="1"/>
  <c r="A10" i="5"/>
  <c r="A43" i="5" s="1"/>
  <c r="A11" i="5"/>
  <c r="A44" i="5" s="1"/>
  <c r="A12" i="5"/>
  <c r="A45" i="5" s="1"/>
  <c r="A13" i="5"/>
  <c r="A46" i="5" s="1"/>
  <c r="A14" i="5"/>
  <c r="A47" i="5" s="1"/>
  <c r="A15" i="5"/>
  <c r="A16" i="5"/>
  <c r="A49" i="5" s="1"/>
  <c r="A17" i="5"/>
  <c r="A50" i="5" s="1"/>
  <c r="A18" i="5"/>
  <c r="A51" i="5" s="1"/>
  <c r="A19" i="5"/>
  <c r="A52" i="5" s="1"/>
  <c r="A20" i="5"/>
  <c r="A53" i="5" s="1"/>
  <c r="A21" i="5"/>
  <c r="A54" i="5" s="1"/>
  <c r="A22" i="5"/>
  <c r="A55" i="5" s="1"/>
  <c r="A23" i="5"/>
  <c r="A56" i="5" s="1"/>
  <c r="A54" i="8"/>
  <c r="A56" i="3" s="1"/>
  <c r="A55" i="8"/>
  <c r="A30" i="5" s="1"/>
  <c r="A56" i="8"/>
  <c r="A31" i="5"/>
  <c r="Q63" i="3"/>
  <c r="R63" i="3"/>
  <c r="R78" i="3" s="1"/>
  <c r="S63" i="3"/>
  <c r="T63" i="3"/>
  <c r="U63" i="3"/>
  <c r="V63" i="3"/>
  <c r="J63" i="3"/>
  <c r="J71" i="3" s="1"/>
  <c r="K63" i="3"/>
  <c r="L63" i="3"/>
  <c r="L76" i="3" s="1"/>
  <c r="M63" i="3"/>
  <c r="M83" i="3" s="1"/>
  <c r="N63" i="3"/>
  <c r="O63" i="3"/>
  <c r="H63" i="3"/>
  <c r="I63" i="3" s="1"/>
  <c r="A25" i="5"/>
  <c r="A26" i="5"/>
  <c r="A27" i="5"/>
  <c r="A28" i="5"/>
  <c r="A52" i="3"/>
  <c r="A88" i="3" s="1"/>
  <c r="A54" i="3"/>
  <c r="A90" i="3" s="1"/>
  <c r="A55" i="3"/>
  <c r="A58" i="3"/>
  <c r="B28" i="11"/>
  <c r="D22" i="11"/>
  <c r="E22" i="11" s="1"/>
  <c r="A20" i="11"/>
  <c r="A21" i="11" s="1"/>
  <c r="A22" i="11" s="1"/>
  <c r="D4" i="11"/>
  <c r="E4" i="11" s="1"/>
  <c r="D8" i="11"/>
  <c r="E8" i="11" s="1"/>
  <c r="D11" i="11"/>
  <c r="E11" i="11" s="1"/>
  <c r="D12" i="11"/>
  <c r="E12" i="11" s="1"/>
  <c r="C29" i="11"/>
  <c r="D16" i="11"/>
  <c r="E16" i="11" s="1"/>
  <c r="D18" i="11"/>
  <c r="Q29" i="8"/>
  <c r="Q30" i="8"/>
  <c r="Q32" i="8"/>
  <c r="Q33" i="8"/>
  <c r="Q34" i="8"/>
  <c r="Q35" i="8"/>
  <c r="Q36" i="8"/>
  <c r="Q37" i="8"/>
  <c r="Q38" i="8"/>
  <c r="Q39" i="8"/>
  <c r="Q41" i="8"/>
  <c r="Q42" i="8"/>
  <c r="Q43" i="8"/>
  <c r="Q44" i="8"/>
  <c r="Q45" i="8"/>
  <c r="Q46" i="8"/>
  <c r="Q47" i="8"/>
  <c r="E51" i="8"/>
  <c r="Q48" i="8"/>
  <c r="C50" i="8"/>
  <c r="C51" i="8"/>
  <c r="O79" i="3"/>
  <c r="K83" i="3"/>
  <c r="L81" i="3"/>
  <c r="O84" i="3"/>
  <c r="Q75" i="3"/>
  <c r="B81" i="3"/>
  <c r="E50" i="8"/>
  <c r="G85" i="3"/>
  <c r="K76" i="3"/>
  <c r="M54" i="3"/>
  <c r="E83" i="3"/>
  <c r="E75" i="3"/>
  <c r="G82" i="3"/>
  <c r="Y43" i="3"/>
  <c r="Y35" i="3"/>
  <c r="N56" i="3"/>
  <c r="N52" i="3"/>
  <c r="S80" i="3"/>
  <c r="Q58" i="3"/>
  <c r="Q54" i="3"/>
  <c r="Q57" i="3"/>
  <c r="Q53" i="3"/>
  <c r="B80" i="3"/>
  <c r="B72" i="3"/>
  <c r="C86" i="3"/>
  <c r="C53" i="3"/>
  <c r="C58" i="3"/>
  <c r="C54" i="3"/>
  <c r="C57" i="3"/>
  <c r="D83" i="3"/>
  <c r="E80" i="3"/>
  <c r="C78" i="3"/>
  <c r="C56" i="3"/>
  <c r="C52" i="3"/>
  <c r="D75" i="3"/>
  <c r="I36" i="3"/>
  <c r="C70" i="3"/>
  <c r="F82" i="3"/>
  <c r="G79" i="3"/>
  <c r="F74" i="3"/>
  <c r="G71" i="3"/>
  <c r="O52" i="3"/>
  <c r="L83" i="3"/>
  <c r="O57" i="3"/>
  <c r="O53" i="3"/>
  <c r="R52" i="3"/>
  <c r="R53" i="3"/>
  <c r="R57" i="3"/>
  <c r="C81" i="3"/>
  <c r="D78" i="3"/>
  <c r="D56" i="3"/>
  <c r="D52" i="3"/>
  <c r="C73" i="3"/>
  <c r="D70" i="3"/>
  <c r="F85" i="3"/>
  <c r="F77" i="3"/>
  <c r="F69" i="3"/>
  <c r="N86" i="3"/>
  <c r="N90" i="3" s="1"/>
  <c r="N54" i="3"/>
  <c r="N58" i="3"/>
  <c r="N57" i="3"/>
  <c r="N53" i="3"/>
  <c r="Q56" i="3"/>
  <c r="Q52" i="3"/>
  <c r="B79" i="3"/>
  <c r="B71" i="3"/>
  <c r="E85" i="3"/>
  <c r="C83" i="3"/>
  <c r="D80" i="3"/>
  <c r="E77" i="3"/>
  <c r="C75" i="3"/>
  <c r="D72" i="3"/>
  <c r="E69" i="3"/>
  <c r="G84" i="3"/>
  <c r="Y45" i="3"/>
  <c r="F79" i="3"/>
  <c r="G76" i="3"/>
  <c r="Y37" i="3"/>
  <c r="F71" i="3"/>
  <c r="G68" i="3"/>
  <c r="P52" i="3"/>
  <c r="P56" i="3"/>
  <c r="P58" i="3"/>
  <c r="P54" i="3"/>
  <c r="P57" i="3"/>
  <c r="P53" i="3"/>
  <c r="S56" i="3"/>
  <c r="S52" i="3"/>
  <c r="S53" i="3"/>
  <c r="S57" i="3"/>
  <c r="S58" i="3"/>
  <c r="S54" i="3"/>
  <c r="B86" i="3"/>
  <c r="B57" i="3"/>
  <c r="B53" i="3"/>
  <c r="B54" i="3"/>
  <c r="B78" i="3"/>
  <c r="B52" i="3"/>
  <c r="B56" i="3"/>
  <c r="B70" i="3"/>
  <c r="D85" i="3"/>
  <c r="E82" i="3"/>
  <c r="C80" i="3"/>
  <c r="D77" i="3"/>
  <c r="E74" i="3"/>
  <c r="C72" i="3"/>
  <c r="D69" i="3"/>
  <c r="Y50" i="3"/>
  <c r="H58" i="3"/>
  <c r="H57" i="3"/>
  <c r="H53" i="3"/>
  <c r="F84" i="3"/>
  <c r="G81" i="3"/>
  <c r="Y42" i="3"/>
  <c r="F76" i="3"/>
  <c r="G73" i="3"/>
  <c r="Y34" i="3"/>
  <c r="F68" i="3"/>
  <c r="N67" i="3"/>
  <c r="T56" i="3"/>
  <c r="T52" i="3"/>
  <c r="S85" i="3"/>
  <c r="T57" i="3"/>
  <c r="T58" i="3"/>
  <c r="T54" i="3"/>
  <c r="B73" i="3"/>
  <c r="G78" i="3"/>
  <c r="G88" i="3" s="1"/>
  <c r="O67" i="3"/>
  <c r="U53" i="3"/>
  <c r="B84" i="3"/>
  <c r="B76" i="3"/>
  <c r="B68" i="3"/>
  <c r="E84" i="3"/>
  <c r="C82" i="3"/>
  <c r="D79" i="3"/>
  <c r="E76" i="3"/>
  <c r="C74" i="3"/>
  <c r="D71" i="3"/>
  <c r="E68" i="3"/>
  <c r="F86" i="3"/>
  <c r="F54" i="3"/>
  <c r="F57" i="3"/>
  <c r="F53" i="3"/>
  <c r="F58" i="3"/>
  <c r="G83" i="3"/>
  <c r="Y44" i="3"/>
  <c r="F78" i="3"/>
  <c r="F88" i="3" s="1"/>
  <c r="F56" i="3"/>
  <c r="F52" i="3"/>
  <c r="G75" i="3"/>
  <c r="Y36" i="3"/>
  <c r="F70" i="3"/>
  <c r="L71" i="3"/>
  <c r="K56" i="3"/>
  <c r="K52" i="3"/>
  <c r="K53" i="3"/>
  <c r="K57" i="3"/>
  <c r="K58" i="3"/>
  <c r="K54" i="3"/>
  <c r="S75" i="3"/>
  <c r="V56" i="3"/>
  <c r="V52" i="3"/>
  <c r="V54" i="3"/>
  <c r="V57" i="3"/>
  <c r="V53" i="3"/>
  <c r="V58" i="3"/>
  <c r="D86" i="3"/>
  <c r="D89" i="3" s="1"/>
  <c r="D57" i="3"/>
  <c r="D53" i="3"/>
  <c r="D58" i="3"/>
  <c r="D54" i="3"/>
  <c r="G74" i="3"/>
  <c r="B51" i="8"/>
  <c r="B52" i="8"/>
  <c r="B54" i="8"/>
  <c r="B50" i="8"/>
  <c r="B83" i="3"/>
  <c r="B75" i="3"/>
  <c r="B67" i="3"/>
  <c r="D84" i="3"/>
  <c r="E81" i="3"/>
  <c r="C79" i="3"/>
  <c r="D76" i="3"/>
  <c r="E73" i="3"/>
  <c r="C71" i="3"/>
  <c r="D68" i="3"/>
  <c r="Y49" i="3"/>
  <c r="F83" i="3"/>
  <c r="G80" i="3"/>
  <c r="Y41" i="3"/>
  <c r="F75" i="3"/>
  <c r="G72" i="3"/>
  <c r="Y33" i="3"/>
  <c r="L56" i="3"/>
  <c r="L52" i="3"/>
  <c r="L57" i="3"/>
  <c r="L53" i="3"/>
  <c r="L58" i="3"/>
  <c r="L54" i="3"/>
  <c r="W52" i="3"/>
  <c r="W56" i="3"/>
  <c r="W58" i="3"/>
  <c r="W54" i="3"/>
  <c r="W57" i="3"/>
  <c r="W53" i="3"/>
  <c r="U71" i="3"/>
  <c r="T78" i="3"/>
  <c r="U83" i="3"/>
  <c r="D19" i="11"/>
  <c r="K73" i="3"/>
  <c r="K85" i="3"/>
  <c r="H29" i="8"/>
  <c r="V83" i="3"/>
  <c r="O74" i="3"/>
  <c r="O86" i="3"/>
  <c r="O89" i="3" s="1"/>
  <c r="V78" i="3"/>
  <c r="O69" i="3"/>
  <c r="O81" i="3"/>
  <c r="V73" i="3"/>
  <c r="V85" i="3"/>
  <c r="O76" i="3"/>
  <c r="V80" i="3"/>
  <c r="O71" i="3"/>
  <c r="V75" i="3"/>
  <c r="O78" i="3"/>
  <c r="V70" i="3"/>
  <c r="V82" i="3"/>
  <c r="O73" i="3"/>
  <c r="O85" i="3"/>
  <c r="V77" i="3"/>
  <c r="O68" i="3"/>
  <c r="V72" i="3"/>
  <c r="V67" i="3"/>
  <c r="V88" i="3" s="1"/>
  <c r="O70" i="3"/>
  <c r="O82" i="3"/>
  <c r="V74" i="3"/>
  <c r="V86" i="3"/>
  <c r="O77" i="3"/>
  <c r="V69" i="3"/>
  <c r="V81" i="3"/>
  <c r="N69" i="3"/>
  <c r="N81" i="3"/>
  <c r="U73" i="3"/>
  <c r="U85" i="3"/>
  <c r="N76" i="3"/>
  <c r="U68" i="3"/>
  <c r="U80" i="3"/>
  <c r="N83" i="3"/>
  <c r="N78" i="3"/>
  <c r="U82" i="3"/>
  <c r="N73" i="3"/>
  <c r="N85" i="3"/>
  <c r="U77" i="3"/>
  <c r="N68" i="3"/>
  <c r="N80" i="3"/>
  <c r="U72" i="3"/>
  <c r="U84" i="3"/>
  <c r="N75" i="3"/>
  <c r="U79" i="3"/>
  <c r="N70" i="3"/>
  <c r="U74" i="3"/>
  <c r="N77" i="3"/>
  <c r="U69" i="3"/>
  <c r="U81" i="3"/>
  <c r="N72" i="3"/>
  <c r="N84" i="3"/>
  <c r="U76" i="3"/>
  <c r="T73" i="3"/>
  <c r="T68" i="3"/>
  <c r="T80" i="3"/>
  <c r="T75" i="3"/>
  <c r="T70" i="3"/>
  <c r="T72" i="3"/>
  <c r="T84" i="3"/>
  <c r="T67" i="3"/>
  <c r="T79" i="3"/>
  <c r="T86" i="3"/>
  <c r="T90" i="3" s="1"/>
  <c r="T81" i="3"/>
  <c r="T76" i="3"/>
  <c r="T71" i="3"/>
  <c r="T83" i="3"/>
  <c r="L78" i="3"/>
  <c r="S70" i="3"/>
  <c r="S82" i="3"/>
  <c r="L73" i="3"/>
  <c r="S77" i="3"/>
  <c r="L68" i="3"/>
  <c r="S72" i="3"/>
  <c r="L75" i="3"/>
  <c r="S67" i="3"/>
  <c r="S79" i="3"/>
  <c r="L70" i="3"/>
  <c r="L82" i="3"/>
  <c r="S74" i="3"/>
  <c r="S86" i="3"/>
  <c r="L77" i="3"/>
  <c r="S69" i="3"/>
  <c r="L84" i="3"/>
  <c r="L67" i="3"/>
  <c r="L79" i="3"/>
  <c r="S71" i="3"/>
  <c r="S83" i="3"/>
  <c r="L74" i="3"/>
  <c r="L86" i="3"/>
  <c r="L90" i="3" s="1"/>
  <c r="S78" i="3"/>
  <c r="K78" i="3"/>
  <c r="K88" i="3" s="1"/>
  <c r="P63" i="3"/>
  <c r="P77" i="3" s="1"/>
  <c r="K80" i="3"/>
  <c r="K75" i="3"/>
  <c r="R67" i="3"/>
  <c r="K70" i="3"/>
  <c r="K82" i="3"/>
  <c r="K77" i="3"/>
  <c r="K72" i="3"/>
  <c r="K67" i="3"/>
  <c r="K74" i="3"/>
  <c r="K86" i="3"/>
  <c r="K69" i="3"/>
  <c r="K81" i="3"/>
  <c r="Q70" i="3"/>
  <c r="H80" i="3"/>
  <c r="H72" i="3"/>
  <c r="J73" i="3"/>
  <c r="J85" i="3"/>
  <c r="Q77" i="3"/>
  <c r="J68" i="3"/>
  <c r="J80" i="3"/>
  <c r="Q72" i="3"/>
  <c r="Q84" i="3"/>
  <c r="Q67" i="3"/>
  <c r="J82" i="3"/>
  <c r="Q86" i="3"/>
  <c r="J77" i="3"/>
  <c r="Q69" i="3"/>
  <c r="Q81" i="3"/>
  <c r="J72" i="3"/>
  <c r="J84" i="3"/>
  <c r="Q76" i="3"/>
  <c r="J79" i="3"/>
  <c r="Q83" i="3"/>
  <c r="W63" i="3"/>
  <c r="W74" i="3" s="1"/>
  <c r="J74" i="3"/>
  <c r="Q78" i="3"/>
  <c r="J69" i="3"/>
  <c r="J81" i="3"/>
  <c r="Q73" i="3"/>
  <c r="Q85" i="3"/>
  <c r="H81" i="3"/>
  <c r="H73" i="3"/>
  <c r="J76" i="3"/>
  <c r="Q68" i="3"/>
  <c r="Q80" i="3"/>
  <c r="H32" i="8"/>
  <c r="C54" i="8"/>
  <c r="I50" i="3"/>
  <c r="I53" i="3" s="1"/>
  <c r="I49" i="3"/>
  <c r="I41" i="3"/>
  <c r="I33" i="3"/>
  <c r="H46" i="8"/>
  <c r="H42" i="8"/>
  <c r="H34" i="8"/>
  <c r="I48" i="3"/>
  <c r="I40" i="3"/>
  <c r="I32" i="3"/>
  <c r="H45" i="8"/>
  <c r="H37" i="8"/>
  <c r="H70" i="3"/>
  <c r="H78" i="3"/>
  <c r="H86" i="3"/>
  <c r="H31" i="8"/>
  <c r="H71" i="3"/>
  <c r="H79" i="3"/>
  <c r="H39" i="8"/>
  <c r="H47" i="8"/>
  <c r="E56" i="8"/>
  <c r="E52" i="8"/>
  <c r="E55" i="8"/>
  <c r="E54" i="8"/>
  <c r="Q31" i="8"/>
  <c r="I45" i="3"/>
  <c r="H69" i="3"/>
  <c r="H77" i="3"/>
  <c r="H85" i="3"/>
  <c r="H68" i="3"/>
  <c r="H76" i="3"/>
  <c r="H84" i="3"/>
  <c r="I44" i="3"/>
  <c r="C55" i="8"/>
  <c r="C56" i="8"/>
  <c r="H40" i="8"/>
  <c r="H54" i="8" s="1"/>
  <c r="H48" i="8"/>
  <c r="E72" i="3"/>
  <c r="B56" i="8"/>
  <c r="B55" i="8"/>
  <c r="G52" i="8"/>
  <c r="G55" i="8"/>
  <c r="G51" i="8"/>
  <c r="G56" i="8"/>
  <c r="G54" i="8"/>
  <c r="G50" i="8"/>
  <c r="I37" i="3"/>
  <c r="F52" i="8"/>
  <c r="F56" i="8"/>
  <c r="F55" i="8"/>
  <c r="F51" i="8"/>
  <c r="F54" i="8"/>
  <c r="F50" i="8"/>
  <c r="A29" i="5"/>
  <c r="L88" i="3"/>
  <c r="T88" i="3"/>
  <c r="S88" i="3"/>
  <c r="N88" i="3"/>
  <c r="N89" i="3"/>
  <c r="Q88" i="3"/>
  <c r="C89" i="3"/>
  <c r="V89" i="3"/>
  <c r="K89" i="3"/>
  <c r="S89" i="3"/>
  <c r="S90" i="3"/>
  <c r="B90" i="3"/>
  <c r="P71" i="3"/>
  <c r="P68" i="3"/>
  <c r="P75" i="3"/>
  <c r="W82" i="3"/>
  <c r="W68" i="3"/>
  <c r="H56" i="8"/>
  <c r="A24" i="11"/>
  <c r="A25" i="11"/>
  <c r="A26" i="11"/>
  <c r="A27" i="11"/>
  <c r="A28" i="11"/>
  <c r="A29" i="11"/>
  <c r="A30" i="11"/>
  <c r="F16" i="12"/>
  <c r="F28" i="12"/>
  <c r="F40" i="12"/>
  <c r="F52" i="12"/>
  <c r="F64" i="12"/>
  <c r="F76" i="12"/>
  <c r="F100"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D40" i="12"/>
  <c r="G40" i="12"/>
  <c r="D41" i="12"/>
  <c r="G41" i="12"/>
  <c r="D42" i="12"/>
  <c r="G42" i="12"/>
  <c r="D43" i="12"/>
  <c r="G43" i="12"/>
  <c r="D44" i="12"/>
  <c r="G44" i="12"/>
  <c r="D45" i="12"/>
  <c r="G45" i="12"/>
  <c r="D46" i="12"/>
  <c r="G46" i="12"/>
  <c r="D47" i="12"/>
  <c r="G47" i="12"/>
  <c r="D48" i="12"/>
  <c r="G48" i="12"/>
  <c r="D49" i="12"/>
  <c r="G49" i="12"/>
  <c r="D50" i="12"/>
  <c r="G50" i="12"/>
  <c r="D51" i="12"/>
  <c r="G51" i="12"/>
  <c r="D52" i="12"/>
  <c r="G52" i="12"/>
  <c r="D53" i="12"/>
  <c r="G53" i="12"/>
  <c r="D54" i="12"/>
  <c r="G54" i="12"/>
  <c r="D55" i="12"/>
  <c r="G55" i="12"/>
  <c r="D56" i="12"/>
  <c r="G56" i="12"/>
  <c r="D57" i="12"/>
  <c r="G57" i="12"/>
  <c r="D58" i="12"/>
  <c r="G58" i="12"/>
  <c r="D59" i="12"/>
  <c r="G59" i="12"/>
  <c r="D60" i="12"/>
  <c r="G60" i="12"/>
  <c r="D61" i="12"/>
  <c r="G61" i="12"/>
  <c r="D62" i="12"/>
  <c r="G62" i="12"/>
  <c r="D63" i="12"/>
  <c r="G63" i="12"/>
  <c r="D64" i="12"/>
  <c r="G64" i="12"/>
  <c r="D65" i="12"/>
  <c r="G65" i="12"/>
  <c r="D66" i="12"/>
  <c r="G66" i="12"/>
  <c r="D67" i="12"/>
  <c r="G67" i="12"/>
  <c r="D68" i="12"/>
  <c r="G68" i="12"/>
  <c r="D69" i="12"/>
  <c r="G69" i="12"/>
  <c r="D70" i="12"/>
  <c r="G70" i="12"/>
  <c r="D71" i="12"/>
  <c r="G71" i="12"/>
  <c r="D72" i="12"/>
  <c r="G72" i="12"/>
  <c r="D73" i="12"/>
  <c r="G73" i="12"/>
  <c r="D74" i="12"/>
  <c r="G74" i="12"/>
  <c r="D75" i="12"/>
  <c r="G75" i="12"/>
  <c r="D76" i="12"/>
  <c r="G76" i="12"/>
  <c r="D77" i="12"/>
  <c r="G77" i="12"/>
  <c r="D78" i="12"/>
  <c r="G78" i="12"/>
  <c r="D79" i="12"/>
  <c r="G79" i="12"/>
  <c r="D80" i="12"/>
  <c r="G80" i="12"/>
  <c r="D81" i="12"/>
  <c r="G81" i="12"/>
  <c r="D82" i="12"/>
  <c r="G82" i="12"/>
  <c r="D83" i="12"/>
  <c r="G83" i="12"/>
  <c r="D84" i="12"/>
  <c r="G84" i="12"/>
  <c r="D85" i="12"/>
  <c r="G85" i="12"/>
  <c r="D86" i="12"/>
  <c r="G86" i="12"/>
  <c r="D87" i="12"/>
  <c r="G87" i="12"/>
  <c r="D88" i="12"/>
  <c r="G88" i="12"/>
  <c r="D89" i="12"/>
  <c r="G89" i="12"/>
  <c r="D90" i="12"/>
  <c r="G90" i="12"/>
  <c r="D91" i="12"/>
  <c r="G91" i="12"/>
  <c r="D92" i="12"/>
  <c r="G92" i="12"/>
  <c r="D93" i="12"/>
  <c r="G93" i="12"/>
  <c r="D94" i="12"/>
  <c r="G94" i="12"/>
  <c r="D95" i="12"/>
  <c r="G95" i="12"/>
  <c r="D96" i="12"/>
  <c r="G96" i="12"/>
  <c r="D97" i="12"/>
  <c r="G97" i="12"/>
  <c r="D98" i="12"/>
  <c r="G98" i="12"/>
  <c r="D99" i="12"/>
  <c r="G99" i="12"/>
  <c r="D100" i="12"/>
  <c r="G100" i="12"/>
  <c r="D101" i="12"/>
  <c r="G101" i="12"/>
  <c r="D102" i="12"/>
  <c r="G102" i="12"/>
  <c r="D103" i="12"/>
  <c r="G103" i="12"/>
  <c r="D104" i="12"/>
  <c r="G104" i="12"/>
  <c r="D105" i="12"/>
  <c r="G105" i="12"/>
  <c r="D106" i="12"/>
  <c r="G106" i="12"/>
  <c r="D107" i="12"/>
  <c r="G107" i="12"/>
  <c r="D108" i="12"/>
  <c r="G108" i="12"/>
  <c r="D109" i="12"/>
  <c r="G109" i="12"/>
  <c r="D110" i="12"/>
  <c r="G110" i="12"/>
  <c r="D111" i="12"/>
  <c r="G111" i="12"/>
  <c r="D112" i="12"/>
  <c r="G112" i="12"/>
  <c r="D113" i="12"/>
  <c r="G113" i="12"/>
  <c r="D114" i="12"/>
  <c r="G114" i="12"/>
  <c r="D115" i="12"/>
  <c r="G115" i="12"/>
  <c r="D116" i="12"/>
  <c r="G116" i="12"/>
  <c r="D117" i="12"/>
  <c r="G117" i="12"/>
  <c r="D118" i="12"/>
  <c r="D119" i="12"/>
  <c r="G119" i="12"/>
  <c r="D120" i="12"/>
  <c r="G120" i="12"/>
  <c r="D121" i="12"/>
  <c r="G121" i="12"/>
  <c r="D122" i="12"/>
  <c r="G122" i="12"/>
  <c r="D123" i="12"/>
  <c r="G123" i="12"/>
  <c r="D124" i="12"/>
  <c r="G124" i="12"/>
  <c r="D125" i="12"/>
  <c r="G125" i="12"/>
  <c r="D126" i="12"/>
  <c r="G126" i="12"/>
  <c r="D127" i="12"/>
  <c r="G127" i="12"/>
  <c r="D128" i="12"/>
  <c r="G128" i="12"/>
  <c r="D129" i="12"/>
  <c r="G129" i="12"/>
  <c r="D130" i="12"/>
  <c r="G130" i="12"/>
  <c r="D131" i="12"/>
  <c r="G131" i="12"/>
  <c r="D132" i="12"/>
  <c r="G132" i="12"/>
  <c r="D133" i="12"/>
  <c r="G133" i="12"/>
  <c r="D134" i="12"/>
  <c r="G134" i="12"/>
  <c r="D135" i="12"/>
  <c r="G135" i="12"/>
  <c r="D136" i="12"/>
  <c r="G136" i="12"/>
  <c r="D137" i="12"/>
  <c r="G137" i="12"/>
  <c r="D138" i="12"/>
  <c r="G138" i="12"/>
  <c r="D139" i="12"/>
  <c r="G139" i="12"/>
  <c r="D140" i="12"/>
  <c r="G140" i="12"/>
  <c r="D141" i="12"/>
  <c r="G141" i="12"/>
  <c r="D142" i="12"/>
  <c r="G142" i="12"/>
  <c r="D143" i="12"/>
  <c r="G143" i="12"/>
  <c r="D144" i="12"/>
  <c r="G144" i="12"/>
  <c r="D145" i="12"/>
  <c r="G145" i="12"/>
  <c r="D146" i="12"/>
  <c r="G146" i="12"/>
  <c r="D147" i="12"/>
  <c r="G147" i="12"/>
  <c r="D148" i="12"/>
  <c r="G148" i="12"/>
  <c r="D149" i="12"/>
  <c r="G149" i="12"/>
  <c r="D150" i="12"/>
  <c r="G150" i="12"/>
  <c r="D151" i="12"/>
  <c r="G151" i="12"/>
  <c r="D152" i="12"/>
  <c r="G152" i="12"/>
  <c r="D153" i="12"/>
  <c r="G153" i="12"/>
  <c r="A154" i="12"/>
  <c r="D154" i="12"/>
  <c r="A155" i="12"/>
  <c r="D155" i="12"/>
  <c r="A156" i="12"/>
  <c r="D156" i="12"/>
  <c r="G156" i="12"/>
  <c r="A157" i="12"/>
  <c r="D157" i="12"/>
  <c r="A158" i="12"/>
  <c r="D158" i="12"/>
  <c r="G158" i="12"/>
  <c r="A159" i="12"/>
  <c r="D159" i="12"/>
  <c r="A160" i="12"/>
  <c r="D160" i="12"/>
  <c r="A161" i="12"/>
  <c r="D161" i="12"/>
  <c r="A162" i="12"/>
  <c r="D162" i="12"/>
  <c r="A163" i="12"/>
  <c r="D163" i="12"/>
  <c r="A164" i="12"/>
  <c r="D164" i="12"/>
  <c r="A165" i="12"/>
  <c r="D165" i="12"/>
  <c r="A166" i="12"/>
  <c r="A178" i="12"/>
  <c r="D166" i="12"/>
  <c r="D167" i="12"/>
  <c r="D168" i="12"/>
  <c r="D169" i="12"/>
  <c r="A170" i="12"/>
  <c r="D170" i="12"/>
  <c r="G170" i="12"/>
  <c r="A171" i="12"/>
  <c r="D171" i="12"/>
  <c r="D172" i="12"/>
  <c r="D173" i="12"/>
  <c r="A174" i="12"/>
  <c r="A186" i="12"/>
  <c r="D174" i="12"/>
  <c r="D175" i="12"/>
  <c r="A176" i="12"/>
  <c r="D176" i="12"/>
  <c r="A177" i="12"/>
  <c r="D177" i="12"/>
  <c r="D178" i="12"/>
  <c r="D179" i="12"/>
  <c r="D180" i="12"/>
  <c r="D181" i="12"/>
  <c r="A182" i="12"/>
  <c r="D182" i="12"/>
  <c r="D183" i="12"/>
  <c r="D184" i="12"/>
  <c r="D185" i="12"/>
  <c r="D186" i="12"/>
  <c r="D187" i="12"/>
  <c r="A188"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G186" i="12"/>
  <c r="A198" i="12"/>
  <c r="A190" i="12"/>
  <c r="G178" i="12"/>
  <c r="G165" i="12"/>
  <c r="G157" i="12"/>
  <c r="G159" i="12"/>
  <c r="G174" i="12"/>
  <c r="A169" i="12"/>
  <c r="G162" i="12"/>
  <c r="A173" i="12"/>
  <c r="G154" i="12"/>
  <c r="A168" i="12"/>
  <c r="G182" i="12"/>
  <c r="A194" i="12"/>
  <c r="G177" i="12"/>
  <c r="A189" i="12"/>
  <c r="G161" i="12"/>
  <c r="G166" i="12"/>
  <c r="B11" i="8"/>
  <c r="B7" i="8"/>
  <c r="B5" i="8"/>
  <c r="O52" i="8"/>
  <c r="M56" i="8"/>
  <c r="M52" i="8"/>
  <c r="K55" i="8"/>
  <c r="J50" i="8"/>
  <c r="J54" i="8"/>
  <c r="J55" i="8"/>
  <c r="J51" i="8"/>
  <c r="D54" i="8"/>
  <c r="K52" i="8"/>
  <c r="O55" i="8"/>
  <c r="J56" i="8"/>
  <c r="J52" i="8"/>
  <c r="N55" i="8"/>
  <c r="N51" i="8"/>
  <c r="M54" i="8"/>
  <c r="M50" i="8"/>
  <c r="M51" i="8"/>
  <c r="M55" i="8"/>
  <c r="D56" i="8"/>
  <c r="G198" i="12"/>
  <c r="G163" i="12"/>
  <c r="A175" i="12"/>
  <c r="A202" i="12"/>
  <c r="G160" i="12"/>
  <c r="A200" i="12"/>
  <c r="A172" i="12"/>
  <c r="G164" i="12"/>
  <c r="G176" i="12"/>
  <c r="G188" i="12"/>
  <c r="G171" i="12"/>
  <c r="A183" i="12"/>
  <c r="G155" i="12"/>
  <c r="A167" i="12"/>
  <c r="A201" i="12"/>
  <c r="G189" i="12"/>
  <c r="A206" i="12"/>
  <c r="G190" i="12"/>
  <c r="G168" i="12"/>
  <c r="G194" i="12"/>
  <c r="A180" i="12"/>
  <c r="G173" i="12"/>
  <c r="A185" i="12"/>
  <c r="A210" i="12"/>
  <c r="A181" i="12"/>
  <c r="G169" i="12"/>
  <c r="A184" i="12"/>
  <c r="G172" i="12"/>
  <c r="A195" i="12"/>
  <c r="G183" i="12"/>
  <c r="A212" i="12"/>
  <c r="G200" i="12"/>
  <c r="A214" i="12"/>
  <c r="G202" i="12"/>
  <c r="G175" i="12"/>
  <c r="A187" i="12"/>
  <c r="G167" i="12"/>
  <c r="A179" i="12"/>
  <c r="Q65" i="3"/>
  <c r="J65" i="3"/>
  <c r="G180" i="12"/>
  <c r="A192" i="12"/>
  <c r="G181" i="12"/>
  <c r="A193" i="12"/>
  <c r="A218" i="12"/>
  <c r="G206" i="12"/>
  <c r="G210" i="12"/>
  <c r="G201" i="12"/>
  <c r="A213" i="12"/>
  <c r="A197" i="12"/>
  <c r="G185" i="12"/>
  <c r="G214" i="12"/>
  <c r="G195" i="12"/>
  <c r="A207" i="12"/>
  <c r="G212" i="12"/>
  <c r="G187" i="12"/>
  <c r="A199" i="12"/>
  <c r="A196" i="12"/>
  <c r="G184" i="12"/>
  <c r="G179" i="12"/>
  <c r="A191" i="12"/>
  <c r="G192" i="12"/>
  <c r="A204" i="12"/>
  <c r="G218" i="12"/>
  <c r="G193" i="12"/>
  <c r="A205" i="12"/>
  <c r="G197" i="12"/>
  <c r="A209" i="12"/>
  <c r="G213" i="12"/>
  <c r="A203" i="12"/>
  <c r="G191" i="12"/>
  <c r="G207" i="12"/>
  <c r="A219" i="12"/>
  <c r="A208" i="12"/>
  <c r="G196" i="12"/>
  <c r="G204" i="12"/>
  <c r="A216" i="12"/>
  <c r="G199" i="12"/>
  <c r="A211" i="12"/>
  <c r="C26" i="11"/>
  <c r="C30" i="11"/>
  <c r="G209" i="12"/>
  <c r="G205" i="12"/>
  <c r="A217" i="12"/>
  <c r="G219" i="12"/>
  <c r="A220" i="12"/>
  <c r="G208" i="12"/>
  <c r="G216" i="12"/>
  <c r="G211" i="12"/>
  <c r="G203" i="12"/>
  <c r="A215" i="12"/>
  <c r="A48" i="5"/>
  <c r="G217" i="12"/>
  <c r="G215" i="12"/>
  <c r="G220" i="12"/>
  <c r="E19" i="11"/>
  <c r="A12" i="8"/>
  <c r="A13" i="8" s="1"/>
  <c r="A14" i="8" s="1"/>
  <c r="A15" i="8" s="1"/>
  <c r="A16" i="8" s="1"/>
  <c r="A17" i="8" s="1"/>
  <c r="A18" i="8" s="1"/>
  <c r="A19" i="8" s="1"/>
  <c r="A20" i="8" s="1"/>
  <c r="A21" i="8" s="1"/>
  <c r="A22" i="8" s="1"/>
  <c r="A38" i="8"/>
  <c r="A39" i="8"/>
  <c r="A76" i="3"/>
  <c r="B46" i="5"/>
  <c r="F46" i="5"/>
  <c r="C46" i="5"/>
  <c r="D46" i="5"/>
  <c r="G46" i="5"/>
  <c r="Y13" i="5"/>
  <c r="F41" i="5"/>
  <c r="D38" i="5"/>
  <c r="E37" i="5"/>
  <c r="D39" i="5"/>
  <c r="F37" i="5"/>
  <c r="G41" i="5"/>
  <c r="C40" i="5"/>
  <c r="G38" i="5"/>
  <c r="H37" i="5"/>
  <c r="D40" i="5"/>
  <c r="E39" i="5"/>
  <c r="F38" i="5"/>
  <c r="G37" i="5"/>
  <c r="H41" i="5"/>
  <c r="E41" i="5"/>
  <c r="C38" i="5"/>
  <c r="D37" i="5"/>
  <c r="G40" i="5"/>
  <c r="F40" i="5"/>
  <c r="G39" i="5"/>
  <c r="H39" i="5"/>
  <c r="D41" i="5"/>
  <c r="Y8" i="5"/>
  <c r="W7" i="5"/>
  <c r="Z4" i="5"/>
  <c r="W8" i="5"/>
  <c r="Y6" i="5"/>
  <c r="Z8" i="5"/>
  <c r="I41" i="5" s="1"/>
  <c r="Y5" i="5"/>
  <c r="X8" i="5"/>
  <c r="Y4" i="5"/>
  <c r="Y7" i="5"/>
  <c r="Z6" i="5"/>
  <c r="X6" i="5"/>
  <c r="I39" i="5" s="1"/>
  <c r="F42" i="5"/>
  <c r="F44" i="5"/>
  <c r="F49" i="5"/>
  <c r="F51" i="5"/>
  <c r="H42" i="5"/>
  <c r="D45" i="5"/>
  <c r="H49" i="5"/>
  <c r="H47" i="5"/>
  <c r="E45" i="5"/>
  <c r="D48" i="5"/>
  <c r="D50" i="5"/>
  <c r="H51" i="5"/>
  <c r="D52" i="5"/>
  <c r="F43" i="5"/>
  <c r="F48" i="5"/>
  <c r="F58" i="5" s="1"/>
  <c r="F50" i="5"/>
  <c r="F52" i="5"/>
  <c r="F54" i="5"/>
  <c r="E42" i="5"/>
  <c r="E44" i="5"/>
  <c r="E47" i="5"/>
  <c r="E49" i="5"/>
  <c r="E51" i="5"/>
  <c r="E53" i="5"/>
  <c r="E55" i="5"/>
  <c r="E50" i="5"/>
  <c r="E52" i="5"/>
  <c r="E43" i="5"/>
  <c r="D42" i="5"/>
  <c r="H43" i="5"/>
  <c r="D44" i="5"/>
  <c r="H45" i="5"/>
  <c r="D47" i="5"/>
  <c r="H50" i="5"/>
  <c r="D51" i="5"/>
  <c r="D53" i="5"/>
  <c r="D55" i="5"/>
  <c r="C43" i="5"/>
  <c r="C45" i="5"/>
  <c r="G47" i="5"/>
  <c r="C48" i="5"/>
  <c r="G49" i="5"/>
  <c r="C50" i="5"/>
  <c r="G51" i="5"/>
  <c r="C52" i="5"/>
  <c r="G53" i="5"/>
  <c r="C54" i="5"/>
  <c r="G55" i="5"/>
  <c r="H53" i="5"/>
  <c r="D54" i="5"/>
  <c r="H55" i="5"/>
  <c r="C42" i="5"/>
  <c r="G43" i="5"/>
  <c r="C44" i="5"/>
  <c r="G45" i="5"/>
  <c r="G48" i="5"/>
  <c r="G58" i="5" s="1"/>
  <c r="C51" i="5"/>
  <c r="C53" i="5"/>
  <c r="G54" i="5"/>
  <c r="W15" i="5"/>
  <c r="W10" i="5"/>
  <c r="W19" i="5"/>
  <c r="W12" i="5"/>
  <c r="W17" i="5"/>
  <c r="W9" i="5"/>
  <c r="W11" i="5"/>
  <c r="W14" i="5"/>
  <c r="W16" i="5"/>
  <c r="W18" i="5"/>
  <c r="W20" i="5"/>
  <c r="Y17" i="5"/>
  <c r="Y21" i="5"/>
  <c r="Z11" i="5"/>
  <c r="Y12" i="5"/>
  <c r="Z16" i="5"/>
  <c r="Z14" i="5"/>
  <c r="Y15" i="5"/>
  <c r="Y29" i="5" s="1"/>
  <c r="Z10" i="5"/>
  <c r="Y11" i="5"/>
  <c r="X12" i="5"/>
  <c r="Y16" i="5"/>
  <c r="X17" i="5"/>
  <c r="Z19" i="5"/>
  <c r="Y20" i="5"/>
  <c r="Z20" i="5"/>
  <c r="AA20" i="5" s="1"/>
  <c r="Z9" i="5"/>
  <c r="AA9" i="5" s="1"/>
  <c r="Y9" i="5"/>
  <c r="X10" i="5"/>
  <c r="I43" i="5" s="1"/>
  <c r="Z12" i="5"/>
  <c r="Y14" i="5"/>
  <c r="Z17" i="5"/>
  <c r="X19" i="5"/>
  <c r="Y22" i="5"/>
  <c r="Z18" i="5"/>
  <c r="AA18" i="5" s="1"/>
  <c r="Y19" i="5"/>
  <c r="Z22" i="5"/>
  <c r="X16" i="5"/>
  <c r="X20" i="5"/>
  <c r="X9" i="5"/>
  <c r="X14" i="5"/>
  <c r="I47" i="5" s="1"/>
  <c r="X18" i="5"/>
  <c r="X22" i="5"/>
  <c r="I55" i="5" s="1"/>
  <c r="C59" i="5"/>
  <c r="I50" i="5"/>
  <c r="I49" i="5"/>
  <c r="AA12" i="5"/>
  <c r="AA11" i="5"/>
  <c r="B41" i="5"/>
  <c r="B40" i="5"/>
  <c r="B38" i="5"/>
  <c r="B37" i="5"/>
  <c r="B60" i="5" s="1"/>
  <c r="B42" i="5"/>
  <c r="B44" i="5"/>
  <c r="B45" i="5"/>
  <c r="B48" i="5"/>
  <c r="B59" i="5" s="1"/>
  <c r="B49" i="5"/>
  <c r="B50" i="5"/>
  <c r="B52" i="5"/>
  <c r="B53" i="5"/>
  <c r="B54" i="5"/>
  <c r="I76" i="3"/>
  <c r="I81" i="3"/>
  <c r="I73" i="3"/>
  <c r="I77" i="3"/>
  <c r="I80" i="3"/>
  <c r="Q52" i="8"/>
  <c r="D8" i="19" l="1"/>
  <c r="D7" i="19"/>
  <c r="D9" i="19"/>
  <c r="D6" i="19"/>
  <c r="A77" i="3"/>
  <c r="W71" i="3"/>
  <c r="W79" i="3"/>
  <c r="P85" i="3"/>
  <c r="P78" i="3"/>
  <c r="W84" i="3"/>
  <c r="I31" i="3"/>
  <c r="H83" i="3"/>
  <c r="G52" i="3"/>
  <c r="D74" i="3"/>
  <c r="C85" i="3"/>
  <c r="H52" i="3"/>
  <c r="H54" i="3"/>
  <c r="R58" i="3"/>
  <c r="O56" i="3"/>
  <c r="W67" i="3"/>
  <c r="W81" i="3"/>
  <c r="P86" i="3"/>
  <c r="P89" i="3" s="1"/>
  <c r="P80" i="3"/>
  <c r="Q89" i="3"/>
  <c r="L89" i="3"/>
  <c r="U57" i="3"/>
  <c r="G86" i="3"/>
  <c r="R56" i="3"/>
  <c r="Y32" i="3"/>
  <c r="W86" i="3"/>
  <c r="W85" i="3"/>
  <c r="P67" i="3"/>
  <c r="P70" i="3"/>
  <c r="R68" i="3"/>
  <c r="W76" i="3"/>
  <c r="W78" i="3"/>
  <c r="W75" i="3"/>
  <c r="G53" i="3"/>
  <c r="E79" i="3"/>
  <c r="Y48" i="3"/>
  <c r="J52" i="3"/>
  <c r="J75" i="3"/>
  <c r="J83" i="3"/>
  <c r="U56" i="3"/>
  <c r="W83" i="3"/>
  <c r="P69" i="3"/>
  <c r="F89" i="3"/>
  <c r="T89" i="3"/>
  <c r="I35" i="3"/>
  <c r="R81" i="3"/>
  <c r="R77" i="3"/>
  <c r="O88" i="3"/>
  <c r="J57" i="3"/>
  <c r="G57" i="3"/>
  <c r="O54" i="3"/>
  <c r="W73" i="3"/>
  <c r="P74" i="3"/>
  <c r="P82" i="3"/>
  <c r="P83" i="3"/>
  <c r="H67" i="3"/>
  <c r="M72" i="3"/>
  <c r="J53" i="3"/>
  <c r="Y39" i="3"/>
  <c r="G54" i="3"/>
  <c r="U78" i="3"/>
  <c r="U89" i="3" s="1"/>
  <c r="W70" i="3"/>
  <c r="P79" i="3"/>
  <c r="P72" i="3"/>
  <c r="V90" i="3"/>
  <c r="I39" i="3"/>
  <c r="I75" i="3" s="1"/>
  <c r="H75" i="3"/>
  <c r="M85" i="3"/>
  <c r="C25" i="11"/>
  <c r="B25" i="11"/>
  <c r="D6" i="11"/>
  <c r="E6" i="11" s="1"/>
  <c r="C24" i="11"/>
  <c r="C28" i="11"/>
  <c r="B24" i="11"/>
  <c r="D21" i="11"/>
  <c r="E21" i="11" s="1"/>
  <c r="B89" i="3"/>
  <c r="B88" i="3"/>
  <c r="Q40" i="8"/>
  <c r="C14" i="8" s="1"/>
  <c r="S47" i="8"/>
  <c r="F31" i="5"/>
  <c r="I31" i="5"/>
  <c r="X4" i="5"/>
  <c r="B55" i="5"/>
  <c r="B47" i="5"/>
  <c r="B39" i="5"/>
  <c r="I26" i="5"/>
  <c r="E28" i="9"/>
  <c r="B30" i="9"/>
  <c r="B29" i="9"/>
  <c r="I37" i="5"/>
  <c r="I70" i="3"/>
  <c r="H74" i="3"/>
  <c r="V68" i="3"/>
  <c r="W69" i="3"/>
  <c r="Q71" i="3"/>
  <c r="R72" i="3"/>
  <c r="S73" i="3"/>
  <c r="T74" i="3"/>
  <c r="U75" i="3"/>
  <c r="V76" i="3"/>
  <c r="W77" i="3"/>
  <c r="Q79" i="3"/>
  <c r="R80" i="3"/>
  <c r="S81" i="3"/>
  <c r="T82" i="3"/>
  <c r="V84" i="3"/>
  <c r="F28" i="9"/>
  <c r="H89" i="3"/>
  <c r="K90" i="3"/>
  <c r="C76" i="3"/>
  <c r="D15" i="11"/>
  <c r="E15" i="11" s="1"/>
  <c r="D7" i="11"/>
  <c r="E7" i="11" s="1"/>
  <c r="K27" i="5"/>
  <c r="C25" i="5"/>
  <c r="M31" i="5"/>
  <c r="P58" i="5"/>
  <c r="G28" i="9"/>
  <c r="AA19" i="5"/>
  <c r="AA17" i="5"/>
  <c r="W88" i="3"/>
  <c r="E54" i="3"/>
  <c r="P39" i="8"/>
  <c r="K31" i="5"/>
  <c r="F30" i="5"/>
  <c r="G26" i="9"/>
  <c r="G29" i="9"/>
  <c r="G30" i="9"/>
  <c r="I53" i="5"/>
  <c r="D58" i="5"/>
  <c r="C52" i="8"/>
  <c r="D14" i="11"/>
  <c r="E14" i="11" s="1"/>
  <c r="R88" i="3"/>
  <c r="P30" i="8"/>
  <c r="F25" i="5"/>
  <c r="P26" i="5"/>
  <c r="F30" i="9"/>
  <c r="F29" i="9"/>
  <c r="Y25" i="5"/>
  <c r="I45" i="5"/>
  <c r="H55" i="8"/>
  <c r="H90" i="3"/>
  <c r="P32" i="8"/>
  <c r="E58" i="5"/>
  <c r="I46" i="5"/>
  <c r="AA7" i="5"/>
  <c r="E38" i="5"/>
  <c r="B25" i="9"/>
  <c r="B28" i="9"/>
  <c r="B24" i="9"/>
  <c r="E30" i="9"/>
  <c r="E29" i="9"/>
  <c r="H30" i="9"/>
  <c r="H29" i="9"/>
  <c r="Q90" i="3"/>
  <c r="I54" i="3"/>
  <c r="H44" i="8"/>
  <c r="H36" i="8"/>
  <c r="K54" i="8"/>
  <c r="F27" i="5"/>
  <c r="P30" i="5"/>
  <c r="B25" i="5"/>
  <c r="D30" i="9"/>
  <c r="D29" i="9"/>
  <c r="C5" i="8"/>
  <c r="H41" i="8"/>
  <c r="C9" i="8"/>
  <c r="H33" i="8"/>
  <c r="D17" i="11"/>
  <c r="E17" i="11" s="1"/>
  <c r="I29" i="5"/>
  <c r="J30" i="5"/>
  <c r="D49" i="5"/>
  <c r="D43" i="5"/>
  <c r="E56" i="5"/>
  <c r="V29" i="5"/>
  <c r="D26" i="9"/>
  <c r="D28" i="9"/>
  <c r="C30" i="9"/>
  <c r="C29" i="9"/>
  <c r="B52" i="26"/>
  <c r="C52" i="26"/>
  <c r="H26" i="9"/>
  <c r="E60" i="5"/>
  <c r="E59" i="5"/>
  <c r="G59" i="5"/>
  <c r="G60" i="5"/>
  <c r="I56" i="3"/>
  <c r="I52" i="3"/>
  <c r="I40" i="5"/>
  <c r="AA14" i="5"/>
  <c r="AA13" i="5"/>
  <c r="AA5" i="5"/>
  <c r="AA6" i="5"/>
  <c r="B58" i="5"/>
  <c r="Z15" i="5"/>
  <c r="Z21" i="5"/>
  <c r="H40" i="5"/>
  <c r="E18" i="11"/>
  <c r="I52" i="8"/>
  <c r="K56" i="8"/>
  <c r="N56" i="8"/>
  <c r="I57" i="3"/>
  <c r="D5" i="8"/>
  <c r="R79" i="3"/>
  <c r="M84" i="3"/>
  <c r="M70" i="3"/>
  <c r="M71" i="3"/>
  <c r="N71" i="3"/>
  <c r="J56" i="3"/>
  <c r="Y47" i="3"/>
  <c r="D5" i="11"/>
  <c r="E5" i="11" s="1"/>
  <c r="M58" i="3"/>
  <c r="M56" i="3"/>
  <c r="C84" i="3"/>
  <c r="E86" i="3"/>
  <c r="E90" i="3" s="1"/>
  <c r="C7" i="8"/>
  <c r="B58" i="3"/>
  <c r="F90" i="3"/>
  <c r="I54" i="8"/>
  <c r="R31" i="5"/>
  <c r="T26" i="5"/>
  <c r="M26" i="5"/>
  <c r="D31" i="5"/>
  <c r="J26" i="5"/>
  <c r="L30" i="5"/>
  <c r="N29" i="5"/>
  <c r="S27" i="5"/>
  <c r="Y23" i="5"/>
  <c r="U29" i="5"/>
  <c r="S59" i="5"/>
  <c r="AA16" i="5"/>
  <c r="W21" i="5"/>
  <c r="W6" i="5"/>
  <c r="B26" i="11"/>
  <c r="I58" i="3"/>
  <c r="I46" i="3"/>
  <c r="R83" i="3"/>
  <c r="R69" i="3"/>
  <c r="R82" i="3"/>
  <c r="M73" i="3"/>
  <c r="U67" i="3"/>
  <c r="U58" i="3"/>
  <c r="M53" i="3"/>
  <c r="O72" i="3"/>
  <c r="E52" i="3"/>
  <c r="E58" i="3"/>
  <c r="B10" i="8"/>
  <c r="G29" i="5"/>
  <c r="L27" i="5"/>
  <c r="T29" i="5"/>
  <c r="X11" i="5"/>
  <c r="I44" i="5" s="1"/>
  <c r="X21" i="5"/>
  <c r="W22" i="5"/>
  <c r="H38" i="5"/>
  <c r="E40" i="5"/>
  <c r="H46" i="5"/>
  <c r="B29" i="11"/>
  <c r="N50" i="8"/>
  <c r="K50" i="8"/>
  <c r="P81" i="3"/>
  <c r="O90" i="3"/>
  <c r="I38" i="3"/>
  <c r="R85" i="3"/>
  <c r="R71" i="3"/>
  <c r="R84" i="3"/>
  <c r="R70" i="3"/>
  <c r="M75" i="3"/>
  <c r="M57" i="3"/>
  <c r="L69" i="3"/>
  <c r="E56" i="3"/>
  <c r="E53" i="3"/>
  <c r="T30" i="5"/>
  <c r="T31" i="5"/>
  <c r="R25" i="5"/>
  <c r="X23" i="5"/>
  <c r="W5" i="5"/>
  <c r="N60" i="5"/>
  <c r="N58" i="5"/>
  <c r="X15" i="5"/>
  <c r="H48" i="5"/>
  <c r="H58" i="5" s="1"/>
  <c r="E46" i="5"/>
  <c r="B30" i="11"/>
  <c r="N54" i="8"/>
  <c r="J89" i="3"/>
  <c r="J67" i="3"/>
  <c r="J88" i="3" s="1"/>
  <c r="R73" i="3"/>
  <c r="R86" i="3"/>
  <c r="M77" i="3"/>
  <c r="U54" i="3"/>
  <c r="J54" i="3"/>
  <c r="M86" i="3"/>
  <c r="E78" i="3"/>
  <c r="E57" i="3"/>
  <c r="M74" i="3"/>
  <c r="C11" i="8"/>
  <c r="H35" i="8"/>
  <c r="D9" i="11"/>
  <c r="E9" i="11" s="1"/>
  <c r="D3" i="11"/>
  <c r="D50" i="8"/>
  <c r="R27" i="5"/>
  <c r="J27" i="5"/>
  <c r="L31" i="5"/>
  <c r="G25" i="5"/>
  <c r="D56" i="5"/>
  <c r="H29" i="5"/>
  <c r="I52" i="5"/>
  <c r="I55" i="8"/>
  <c r="P73" i="3"/>
  <c r="H88" i="3"/>
  <c r="R74" i="3"/>
  <c r="M79" i="3"/>
  <c r="M78" i="3"/>
  <c r="M81" i="3"/>
  <c r="O80" i="3"/>
  <c r="E70" i="3"/>
  <c r="C8" i="8"/>
  <c r="E8" i="8" s="1"/>
  <c r="D10" i="11"/>
  <c r="E10" i="11" s="1"/>
  <c r="M25" i="5"/>
  <c r="F24" i="9"/>
  <c r="W13" i="5"/>
  <c r="X5" i="5"/>
  <c r="I38" i="5" s="1"/>
  <c r="I51" i="8"/>
  <c r="H82" i="3"/>
  <c r="R76" i="3"/>
  <c r="K68" i="3"/>
  <c r="L85" i="3"/>
  <c r="M67" i="3"/>
  <c r="M80" i="3"/>
  <c r="M69" i="3"/>
  <c r="U52" i="3"/>
  <c r="J58" i="3"/>
  <c r="M76" i="3"/>
  <c r="N79" i="3"/>
  <c r="I83" i="3"/>
  <c r="P47" i="8"/>
  <c r="J31" i="5"/>
  <c r="D26" i="5"/>
  <c r="C27" i="5"/>
  <c r="I51" i="5"/>
  <c r="I42" i="5"/>
  <c r="C37" i="5"/>
  <c r="C60" i="5" s="1"/>
  <c r="P90" i="3"/>
  <c r="H38" i="8"/>
  <c r="K84" i="3"/>
  <c r="M82" i="3"/>
  <c r="M68" i="3"/>
  <c r="M52" i="3"/>
  <c r="C10" i="8"/>
  <c r="E10" i="8" s="1"/>
  <c r="D20" i="11"/>
  <c r="E20" i="11" s="1"/>
  <c r="D13" i="11"/>
  <c r="E13" i="11" s="1"/>
  <c r="X31" i="5"/>
  <c r="H56" i="5"/>
  <c r="G25" i="9"/>
  <c r="D11" i="8"/>
  <c r="C13" i="8"/>
  <c r="Q51" i="8"/>
  <c r="A26" i="9"/>
  <c r="A30" i="9" s="1"/>
  <c r="M60" i="5"/>
  <c r="A60" i="5"/>
  <c r="D7" i="8"/>
  <c r="A24" i="9"/>
  <c r="A58" i="5"/>
  <c r="M58" i="5"/>
  <c r="A59" i="5"/>
  <c r="D4" i="19" s="1"/>
  <c r="A25" i="9"/>
  <c r="M59" i="5"/>
  <c r="C12" i="8"/>
  <c r="L55" i="8"/>
  <c r="C6" i="8"/>
  <c r="E6" i="8" s="1"/>
  <c r="A40" i="8"/>
  <c r="A41" i="8" s="1"/>
  <c r="A42" i="8" s="1"/>
  <c r="A43" i="8" s="1"/>
  <c r="A44" i="8" s="1"/>
  <c r="A45" i="8" s="1"/>
  <c r="A46" i="8" s="1"/>
  <c r="A47" i="8" s="1"/>
  <c r="A48" i="8" s="1"/>
  <c r="C20" i="8"/>
  <c r="L29" i="8"/>
  <c r="L54" i="8" s="1"/>
  <c r="I56" i="8"/>
  <c r="O51" i="8"/>
  <c r="O56" i="8"/>
  <c r="B6" i="8"/>
  <c r="D6" i="8" s="1"/>
  <c r="B15" i="8"/>
  <c r="B13" i="8"/>
  <c r="F112" i="12"/>
  <c r="D52" i="8"/>
  <c r="B3" i="8"/>
  <c r="O50" i="8"/>
  <c r="B19" i="8"/>
  <c r="B8" i="8"/>
  <c r="B17" i="8"/>
  <c r="C19" i="8"/>
  <c r="E19" i="8" s="1"/>
  <c r="P56" i="8"/>
  <c r="C4" i="8"/>
  <c r="O54" i="8"/>
  <c r="B20" i="8"/>
  <c r="B16" i="8"/>
  <c r="C16" i="8"/>
  <c r="P44" i="8"/>
  <c r="F193" i="12"/>
  <c r="C17" i="8"/>
  <c r="F203" i="12"/>
  <c r="I50" i="8"/>
  <c r="B4" i="8"/>
  <c r="B9" i="8"/>
  <c r="D9" i="8" s="1"/>
  <c r="F35" i="12"/>
  <c r="F105" i="12"/>
  <c r="C21" i="8"/>
  <c r="P40" i="8"/>
  <c r="F124" i="12"/>
  <c r="B21" i="8"/>
  <c r="F10" i="12"/>
  <c r="F80" i="12"/>
  <c r="F150" i="12"/>
  <c r="C18" i="8"/>
  <c r="A57" i="3"/>
  <c r="F135" i="12"/>
  <c r="F200" i="12"/>
  <c r="B12" i="8"/>
  <c r="H30" i="8"/>
  <c r="H43" i="8"/>
  <c r="F72" i="12"/>
  <c r="F142" i="12"/>
  <c r="C15" i="8"/>
  <c r="E16" i="8" s="1"/>
  <c r="D24" i="9"/>
  <c r="D25" i="9"/>
  <c r="F25" i="9"/>
  <c r="H24" i="9"/>
  <c r="C25" i="9"/>
  <c r="E26" i="9"/>
  <c r="E25" i="9"/>
  <c r="H25" i="9"/>
  <c r="I71" i="3"/>
  <c r="C22" i="8"/>
  <c r="Q55" i="8"/>
  <c r="Q56" i="8"/>
  <c r="D14" i="8"/>
  <c r="E14" i="8"/>
  <c r="D90" i="3"/>
  <c r="D60" i="5"/>
  <c r="D59" i="5"/>
  <c r="C90" i="3"/>
  <c r="C88" i="3"/>
  <c r="D16" i="8"/>
  <c r="C3" i="8"/>
  <c r="D3" i="8" s="1"/>
  <c r="Q50" i="8"/>
  <c r="Q54" i="8"/>
  <c r="I79" i="3"/>
  <c r="I67" i="3"/>
  <c r="I86" i="3"/>
  <c r="I82" i="3"/>
  <c r="I72" i="3"/>
  <c r="I78" i="3"/>
  <c r="I84" i="3"/>
  <c r="I68" i="3"/>
  <c r="E21" i="8"/>
  <c r="D21" i="8"/>
  <c r="P55" i="8"/>
  <c r="P54" i="8"/>
  <c r="H59" i="5"/>
  <c r="H60" i="5"/>
  <c r="I69" i="3"/>
  <c r="I74" i="3"/>
  <c r="E18" i="8"/>
  <c r="D18" i="8"/>
  <c r="G90" i="3"/>
  <c r="Y31" i="5"/>
  <c r="Y26" i="5"/>
  <c r="Y27" i="5"/>
  <c r="Y30" i="5"/>
  <c r="I85" i="3"/>
  <c r="E15" i="8"/>
  <c r="D15" i="8"/>
  <c r="D17" i="8"/>
  <c r="E17" i="8"/>
  <c r="D4" i="8"/>
  <c r="E5" i="8"/>
  <c r="E4" i="8"/>
  <c r="AA8" i="5"/>
  <c r="W89" i="3"/>
  <c r="M29" i="5"/>
  <c r="C31" i="5"/>
  <c r="C26" i="5"/>
  <c r="G26" i="5"/>
  <c r="U26" i="5"/>
  <c r="U30" i="5"/>
  <c r="AA10" i="5"/>
  <c r="I54" i="5"/>
  <c r="X27" i="5"/>
  <c r="G31" i="5"/>
  <c r="N27" i="5"/>
  <c r="O31" i="5"/>
  <c r="W23" i="5"/>
  <c r="N26" i="5"/>
  <c r="U27" i="5"/>
  <c r="H26" i="5"/>
  <c r="U25" i="5"/>
  <c r="N59" i="5"/>
  <c r="G30" i="5"/>
  <c r="D88" i="3"/>
  <c r="S31" i="5"/>
  <c r="V26" i="5"/>
  <c r="O25" i="5"/>
  <c r="S25" i="5"/>
  <c r="C30" i="5"/>
  <c r="H30" i="5"/>
  <c r="F56" i="5"/>
  <c r="H27" i="5"/>
  <c r="V31" i="5"/>
  <c r="Z23" i="5"/>
  <c r="V27" i="5"/>
  <c r="D29" i="11" l="1"/>
  <c r="D25" i="11"/>
  <c r="D28" i="11"/>
  <c r="D5" i="19"/>
  <c r="P88" i="3"/>
  <c r="W90" i="3"/>
  <c r="A28" i="9"/>
  <c r="A78" i="3"/>
  <c r="G89" i="3"/>
  <c r="D30" i="11"/>
  <c r="E3" i="11"/>
  <c r="D24" i="11"/>
  <c r="D26" i="11"/>
  <c r="D10" i="8"/>
  <c r="J90" i="3"/>
  <c r="E11" i="8"/>
  <c r="D8" i="8"/>
  <c r="D13" i="8"/>
  <c r="B53" i="26"/>
  <c r="C54" i="26"/>
  <c r="C5" i="26" s="1"/>
  <c r="C53" i="26"/>
  <c r="B54" i="26"/>
  <c r="B5" i="26" s="1"/>
  <c r="D19" i="8"/>
  <c r="X26" i="5"/>
  <c r="X30" i="5"/>
  <c r="U88" i="3"/>
  <c r="U90" i="3"/>
  <c r="C58" i="5"/>
  <c r="E88" i="3"/>
  <c r="R90" i="3"/>
  <c r="R89" i="3"/>
  <c r="AA21" i="5"/>
  <c r="AA22" i="5"/>
  <c r="E20" i="8"/>
  <c r="X29" i="5"/>
  <c r="X25" i="5"/>
  <c r="I48" i="5"/>
  <c r="I58" i="5" s="1"/>
  <c r="Z29" i="5"/>
  <c r="Z25" i="5"/>
  <c r="AA15" i="5"/>
  <c r="E89" i="3"/>
  <c r="M88" i="3"/>
  <c r="E9" i="8"/>
  <c r="E13" i="8"/>
  <c r="M90" i="3"/>
  <c r="M89" i="3"/>
  <c r="F78" i="12"/>
  <c r="F56" i="12"/>
  <c r="F151" i="12"/>
  <c r="F81" i="12"/>
  <c r="F11" i="12"/>
  <c r="F136" i="12"/>
  <c r="F220" i="12"/>
  <c r="F89" i="12"/>
  <c r="F19" i="12"/>
  <c r="F114" i="12"/>
  <c r="F44" i="12"/>
  <c r="F186" i="12"/>
  <c r="F204" i="12"/>
  <c r="F178" i="12"/>
  <c r="F86" i="12"/>
  <c r="F17" i="12"/>
  <c r="F184" i="12"/>
  <c r="F39" i="12"/>
  <c r="F120" i="12"/>
  <c r="F50" i="12"/>
  <c r="F197" i="12"/>
  <c r="F128" i="12"/>
  <c r="F58" i="12"/>
  <c r="F161" i="12"/>
  <c r="F198" i="12"/>
  <c r="F231" i="12"/>
  <c r="F134" i="12"/>
  <c r="F65" i="12"/>
  <c r="F159" i="12"/>
  <c r="F185" i="12"/>
  <c r="F207" i="12"/>
  <c r="F199" i="12"/>
  <c r="F49" i="12"/>
  <c r="F223" i="12"/>
  <c r="F133" i="12"/>
  <c r="F63" i="12"/>
  <c r="F167" i="12"/>
  <c r="F83" i="12"/>
  <c r="F141" i="12"/>
  <c r="F71" i="12"/>
  <c r="F170" i="12"/>
  <c r="F127" i="12"/>
  <c r="F96" i="12"/>
  <c r="F26" i="12"/>
  <c r="F208" i="12"/>
  <c r="F139" i="12"/>
  <c r="F69" i="12"/>
  <c r="F156" i="12"/>
  <c r="F218" i="12"/>
  <c r="F226" i="12"/>
  <c r="F103" i="12"/>
  <c r="F33" i="12"/>
  <c r="F225" i="12"/>
  <c r="F110" i="12"/>
  <c r="F41" i="12"/>
  <c r="F201" i="12"/>
  <c r="F117" i="12"/>
  <c r="F47" i="12"/>
  <c r="F157" i="12"/>
  <c r="F153" i="12"/>
  <c r="F147" i="12"/>
  <c r="F42" i="12"/>
  <c r="F187" i="12"/>
  <c r="F125" i="12"/>
  <c r="F55" i="12"/>
  <c r="F155" i="12"/>
  <c r="F210" i="12"/>
  <c r="F22" i="12"/>
  <c r="F132" i="12"/>
  <c r="F62" i="12"/>
  <c r="F166" i="12"/>
  <c r="F57" i="12"/>
  <c r="F87" i="12"/>
  <c r="F18" i="12"/>
  <c r="F215" i="12"/>
  <c r="F130" i="12"/>
  <c r="F60" i="12"/>
  <c r="F163" i="12"/>
  <c r="F205" i="12"/>
  <c r="F94" i="12"/>
  <c r="F24" i="12"/>
  <c r="F102" i="12"/>
  <c r="F32" i="12"/>
  <c r="F109" i="12"/>
  <c r="F108" i="12"/>
  <c r="F38" i="12"/>
  <c r="F190" i="12"/>
  <c r="F101" i="12"/>
  <c r="F8" i="12"/>
  <c r="F119" i="12"/>
  <c r="F176" i="12"/>
  <c r="F116" i="12"/>
  <c r="F46" i="12"/>
  <c r="F162" i="12"/>
  <c r="F196" i="12"/>
  <c r="F209" i="12"/>
  <c r="F123" i="12"/>
  <c r="F54" i="12"/>
  <c r="F13" i="12"/>
  <c r="F149" i="12"/>
  <c r="F79" i="12"/>
  <c r="F9" i="12"/>
  <c r="F175" i="12"/>
  <c r="F227" i="12"/>
  <c r="F121" i="12"/>
  <c r="F51" i="12"/>
  <c r="F154" i="12"/>
  <c r="F217" i="12"/>
  <c r="F85" i="12"/>
  <c r="F15" i="12"/>
  <c r="F93" i="12"/>
  <c r="F23" i="12"/>
  <c r="F66" i="12"/>
  <c r="F99" i="12"/>
  <c r="F30" i="12"/>
  <c r="F180" i="12"/>
  <c r="F48" i="12"/>
  <c r="L56" i="8"/>
  <c r="E7" i="8"/>
  <c r="F107" i="12"/>
  <c r="F37" i="12"/>
  <c r="F188" i="12"/>
  <c r="F213" i="12"/>
  <c r="F229" i="12"/>
  <c r="F115" i="12"/>
  <c r="F45" i="12"/>
  <c r="F189" i="12"/>
  <c r="F140" i="12"/>
  <c r="F70" i="12"/>
  <c r="F158" i="12"/>
  <c r="F172" i="12"/>
  <c r="F118" i="12"/>
  <c r="F113" i="12"/>
  <c r="F43" i="12"/>
  <c r="F146" i="12"/>
  <c r="F77" i="12"/>
  <c r="F7" i="12"/>
  <c r="F202" i="12"/>
  <c r="F84" i="12"/>
  <c r="F14" i="12"/>
  <c r="F5" i="12"/>
  <c r="D20" i="8"/>
  <c r="F91" i="12"/>
  <c r="F21" i="12"/>
  <c r="F195" i="12"/>
  <c r="F164" i="12"/>
  <c r="D12" i="8"/>
  <c r="E12" i="8"/>
  <c r="F230" i="12"/>
  <c r="F111" i="12"/>
  <c r="F168" i="12"/>
  <c r="F222" i="12"/>
  <c r="F98" i="12"/>
  <c r="F29" i="12"/>
  <c r="F182" i="12"/>
  <c r="F219" i="12"/>
  <c r="F221" i="12"/>
  <c r="F106" i="12"/>
  <c r="F36" i="12"/>
  <c r="F179" i="12"/>
  <c r="F194" i="12"/>
  <c r="F131" i="12"/>
  <c r="F61" i="12"/>
  <c r="F160" i="12"/>
  <c r="F173" i="12"/>
  <c r="F74" i="12"/>
  <c r="F232" i="12"/>
  <c r="F104" i="12"/>
  <c r="F34" i="12"/>
  <c r="F144" i="12"/>
  <c r="F138" i="12"/>
  <c r="F68" i="12"/>
  <c r="F165" i="12"/>
  <c r="F183" i="12"/>
  <c r="F145" i="12"/>
  <c r="F75" i="12"/>
  <c r="F6" i="12"/>
  <c r="F171" i="12"/>
  <c r="F152" i="12"/>
  <c r="F82" i="12"/>
  <c r="F12" i="12"/>
  <c r="F214" i="12"/>
  <c r="F191" i="12"/>
  <c r="F212" i="12"/>
  <c r="F211" i="12"/>
  <c r="F126" i="12"/>
  <c r="F90" i="12"/>
  <c r="F20" i="12"/>
  <c r="F216" i="12"/>
  <c r="F97" i="12"/>
  <c r="F27" i="12"/>
  <c r="F224" i="12"/>
  <c r="F228" i="12"/>
  <c r="F122" i="12"/>
  <c r="F53" i="12"/>
  <c r="F177" i="12"/>
  <c r="F181" i="12"/>
  <c r="F31" i="12"/>
  <c r="F95" i="12"/>
  <c r="F25" i="12"/>
  <c r="F92" i="12"/>
  <c r="F129" i="12"/>
  <c r="F59" i="12"/>
  <c r="F174" i="12"/>
  <c r="F206" i="12"/>
  <c r="F137" i="12"/>
  <c r="F67" i="12"/>
  <c r="F169" i="12"/>
  <c r="F143" i="12"/>
  <c r="F73" i="12"/>
  <c r="F148" i="12"/>
  <c r="F192" i="12"/>
  <c r="A29" i="9"/>
  <c r="F59" i="5"/>
  <c r="F60" i="5"/>
  <c r="I90" i="3"/>
  <c r="I89" i="3"/>
  <c r="E22" i="8"/>
  <c r="D22" i="8"/>
  <c r="I56" i="5"/>
  <c r="Z26" i="5"/>
  <c r="Z30" i="5"/>
  <c r="Z27" i="5"/>
  <c r="Z31" i="5"/>
  <c r="AA23" i="5"/>
  <c r="I88" i="3"/>
  <c r="C55" i="26" l="1"/>
  <c r="D10" i="19"/>
  <c r="A79" i="3"/>
  <c r="D52" i="26"/>
  <c r="I60" i="5"/>
  <c r="I59" i="5"/>
  <c r="A80" i="3" l="1"/>
  <c r="D53" i="26"/>
  <c r="D55" i="26" s="1"/>
  <c r="D54" i="26"/>
  <c r="D5" i="26" s="1"/>
  <c r="A81" i="3" l="1"/>
  <c r="A82" i="3" l="1"/>
  <c r="A83" i="3" l="1"/>
  <c r="A84" i="3" l="1"/>
  <c r="L9" i="19" l="1"/>
  <c r="A85" i="3"/>
  <c r="A86" i="3" s="1"/>
  <c r="L8" i="19"/>
  <c r="L5" i="19"/>
  <c r="L6" i="19" l="1"/>
  <c r="L10" i="19"/>
  <c r="L7" i="19"/>
  <c r="C12" i="19" l="1"/>
  <c r="C11" i="19"/>
  <c r="M5" i="19" l="1"/>
  <c r="E5" i="19" s="1"/>
  <c r="C5" i="19"/>
  <c r="M9" i="19"/>
  <c r="E9" i="19" s="1"/>
  <c r="C9" i="19"/>
  <c r="M6" i="19"/>
  <c r="E6" i="19" s="1"/>
  <c r="C6" i="19"/>
  <c r="M8" i="19" l="1"/>
  <c r="E8" i="19" s="1"/>
  <c r="C8" i="19"/>
  <c r="M7" i="19"/>
  <c r="E7" i="19" s="1"/>
  <c r="C7" i="19"/>
  <c r="M10" i="19"/>
  <c r="E10" i="19" s="1"/>
  <c r="C10" i="19"/>
</calcChain>
</file>

<file path=xl/sharedStrings.xml><?xml version="1.0" encoding="utf-8"?>
<sst xmlns="http://schemas.openxmlformats.org/spreadsheetml/2006/main" count="283" uniqueCount="99">
  <si>
    <t>Année</t>
  </si>
  <si>
    <t>Effectifs des départs 
(échelle de gauche)</t>
  </si>
  <si>
    <t>Droit</t>
  </si>
  <si>
    <t>Sc.économiques, AES</t>
  </si>
  <si>
    <t>Lettres, Sc. humaines</t>
  </si>
  <si>
    <t>Sciences</t>
  </si>
  <si>
    <t>Santé</t>
  </si>
  <si>
    <t>Sous-total</t>
  </si>
  <si>
    <t>Sans discipline</t>
  </si>
  <si>
    <t>Ensemble</t>
  </si>
  <si>
    <t>Sc. économiques, AES</t>
  </si>
  <si>
    <t>Tout</t>
  </si>
  <si>
    <t>Sous total, hors sans discipline</t>
  </si>
  <si>
    <t>F</t>
  </si>
  <si>
    <t>H</t>
  </si>
  <si>
    <t>Effectifs de départs (échelle de gauche)</t>
  </si>
  <si>
    <t>2021-2025</t>
  </si>
  <si>
    <t>Evolutions en niveau</t>
  </si>
  <si>
    <t>AOD</t>
  </si>
  <si>
    <t>Age limite</t>
  </si>
  <si>
    <t>Age limite + 3 ans</t>
  </si>
  <si>
    <t>Projection ( 1 )</t>
  </si>
  <si>
    <r>
      <t xml:space="preserve">Champ : </t>
    </r>
    <r>
      <rPr>
        <sz val="11"/>
        <color theme="1"/>
        <rFont val="Calibri"/>
        <family val="2"/>
        <scheme val="minor"/>
      </rPr>
      <t xml:space="preserve">Enseignants chercheurs des EPSCP, France </t>
    </r>
  </si>
  <si>
    <t>Evolutions en %</t>
  </si>
  <si>
    <t>Taux de départ / 62 ans et plus</t>
  </si>
  <si>
    <t>Femmes</t>
  </si>
  <si>
    <t>Hommes</t>
  </si>
  <si>
    <t>Total</t>
  </si>
  <si>
    <t xml:space="preserve">Effectifs des 62 ans et plus </t>
  </si>
  <si>
    <t>Maîtres de conférences et assimilés</t>
  </si>
  <si>
    <t>Professeurs et assimilés</t>
  </si>
  <si>
    <t>Annee</t>
  </si>
  <si>
    <t>Part des professeurs et assimilés</t>
  </si>
  <si>
    <t>Part des femmes dans les départs en retraite (en %)</t>
  </si>
  <si>
    <r>
      <t xml:space="preserve">Champ : </t>
    </r>
    <r>
      <rPr>
        <sz val="11"/>
        <color theme="1"/>
        <rFont val="Calibri"/>
        <family val="2"/>
        <scheme val="minor"/>
      </rPr>
      <t xml:space="preserve">Enseignants chercheurs des EPSCP, France </t>
    </r>
  </si>
  <si>
    <t>Effectifs de départs par corps</t>
  </si>
  <si>
    <t>Départs définitifs des EC par discipline</t>
  </si>
  <si>
    <t>Effectifs d'EC âgés de 62 ans et plus</t>
  </si>
  <si>
    <t>Part des femmes dans les effectifs de 62 ans et plus (en %)</t>
  </si>
  <si>
    <t>Âge moyen au départ en retraite, départs et effectifs d'EC âgés de +60 ans et +62 ans</t>
  </si>
  <si>
    <t>Tous départs</t>
  </si>
  <si>
    <t>Retraites</t>
  </si>
  <si>
    <t>Autre départs</t>
  </si>
  <si>
    <r>
      <t>Source :</t>
    </r>
    <r>
      <rPr>
        <sz val="11"/>
        <color theme="1"/>
        <rFont val="Calibri"/>
        <family val="2"/>
        <scheme val="minor"/>
      </rPr>
      <t xml:space="preserve"> bases DGRH, modèles SIES </t>
    </r>
  </si>
  <si>
    <t>% femmes</t>
  </si>
  <si>
    <t>date</t>
  </si>
  <si>
    <t>Âge moyen au départ en retraite</t>
  </si>
  <si>
    <t>AAD</t>
  </si>
  <si>
    <t>Fonction publique sédentaire : âges réglementaires de départ en retraite</t>
  </si>
  <si>
    <t>Age moyen et âges réglementant le départ en retraite</t>
  </si>
  <si>
    <t>2018-2021</t>
  </si>
  <si>
    <t>2022-2025</t>
  </si>
  <si>
    <t>2026-2029</t>
  </si>
  <si>
    <t>2025-2029</t>
  </si>
  <si>
    <t xml:space="preserve">
Discipline</t>
  </si>
  <si>
    <t>% moyen d’évolution 
des effectifs étudiants ** (2)</t>
  </si>
  <si>
    <t>Départs et effectifs des EC de 62 ans et plus (en indices base 100 en 2021)</t>
  </si>
  <si>
    <t>2010-2021</t>
  </si>
  <si>
    <t>Taux de départs par discipline (Départs /Effectifs totaux de la discipline début 2021 )</t>
  </si>
  <si>
    <t>2021-2029</t>
  </si>
  <si>
    <t>2010-2029</t>
  </si>
  <si>
    <r>
      <t>Champ :</t>
    </r>
    <r>
      <rPr>
        <sz val="11"/>
        <color theme="1"/>
        <rFont val="Calibri"/>
        <family val="2"/>
      </rPr>
      <t xml:space="preserve"> Enseignants chercheurs des EPSCP, France</t>
    </r>
  </si>
  <si>
    <r>
      <t xml:space="preserve">** Etudiants inscrits en inscription principale à la </t>
    </r>
    <r>
      <rPr>
        <u/>
        <sz val="11"/>
        <color theme="1"/>
        <rFont val="Calibri"/>
        <family val="2"/>
        <scheme val="minor"/>
      </rPr>
      <t>rentrée</t>
    </r>
    <r>
      <rPr>
        <sz val="11"/>
        <color theme="1"/>
        <rFont val="Calibri"/>
        <family val="2"/>
        <scheme val="minor"/>
      </rPr>
      <t xml:space="preserve"> (tous niveaux, universités yc IUT) </t>
    </r>
  </si>
  <si>
    <t>Cumul taux de départs + évolution 
( = 1 + 2 )</t>
  </si>
  <si>
    <t>Evolution annuelle</t>
  </si>
  <si>
    <t>Evolution annuelle (en %)</t>
  </si>
  <si>
    <t>Effectifs d'EC début 2021 par discipline</t>
  </si>
  <si>
    <t>Variation annuelle (tous départs)</t>
  </si>
  <si>
    <t>Evolutions en niveau (en années)</t>
  </si>
  <si>
    <t>Evolutions en niveau (en mois)</t>
  </si>
  <si>
    <t>Départs définitifs</t>
  </si>
  <si>
    <t>ENSEMBLE</t>
  </si>
  <si>
    <t>Age</t>
  </si>
  <si>
    <t>* moyennes annuelles rapportées à la population en activité de la discipline ; EC, hors PRAG et PRCE</t>
  </si>
  <si>
    <t>2022-2029</t>
  </si>
  <si>
    <t>Taux de départs définitifs annuels des EC * (%)</t>
  </si>
  <si>
    <t>Age moyen</t>
  </si>
  <si>
    <t>Effectif de 60 ans et plus encore actifs</t>
  </si>
  <si>
    <r>
      <t xml:space="preserve">Effectif de 62 ans et plus encore actifs </t>
    </r>
    <r>
      <rPr>
        <b/>
        <sz val="8"/>
        <color theme="0"/>
        <rFont val="Calibri"/>
        <family val="2"/>
        <scheme val="minor"/>
      </rPr>
      <t>(échelle de droite)</t>
    </r>
  </si>
  <si>
    <t>Âge moyen au départ en retraite des EC</t>
  </si>
  <si>
    <t>Mois</t>
  </si>
  <si>
    <t>Sommaire</t>
  </si>
  <si>
    <t>Méthodologie</t>
  </si>
  <si>
    <t>Age moyen au départ en retraite</t>
  </si>
  <si>
    <t>Evolutions détaillées par périodes</t>
  </si>
  <si>
    <t>Age moyen et effectifs des départs en retraite</t>
  </si>
  <si>
    <t>Effectifs et parts des femmes d'EC de 62 ans et plus</t>
  </si>
  <si>
    <t>Pyramide des âges de l’ensemble des EC, début 2022 et début 2030</t>
  </si>
  <si>
    <t xml:space="preserve">Départs définitifs des EC et évolutions des effectifs étudiants </t>
  </si>
  <si>
    <t>Départs définitifs des EC par corps
Figure 13 - Départs définitifs des EC par corps</t>
  </si>
  <si>
    <t>% croissance moyen
des effectifs étudiants ** (2)</t>
  </si>
  <si>
    <t>Cumul taux de départs + 
% croissance  
( = 1 + 2 )</t>
  </si>
  <si>
    <t>Taux de recrutement externe constaté</t>
  </si>
  <si>
    <t>Pyramides des âges des EC,</t>
  </si>
  <si>
    <r>
      <t xml:space="preserve">Taux de départs définitifs des EC * </t>
    </r>
    <r>
      <rPr>
        <sz val="11"/>
        <color rgb="FFFFFFFF"/>
        <rFont val="Calibri"/>
        <family val="2"/>
        <scheme val="minor"/>
      </rPr>
      <t xml:space="preserve">(%) </t>
    </r>
    <r>
      <rPr>
        <b/>
        <sz val="11"/>
        <color rgb="FFFFFFFF"/>
        <rFont val="Calibri"/>
        <family val="2"/>
        <scheme val="minor"/>
      </rPr>
      <t>(1)</t>
    </r>
  </si>
  <si>
    <t>Lecture : les effectifs étudiants augmenteront en moyenne de 0,2 % entre les rentrées 2021 et 2029, tandis que, dans l'intervalle (période allant du 1/1/2022 au 31/12/2029), les départs définitifs représenteraient en moyenne chaque année 2,9 % des EC en activité ; d’où un cumul annuel "accroissement d’effectifs étudiants + départs d’EC " de 3,0 %.</t>
  </si>
  <si>
    <t>Age moyen et âges réglementant le départ en retraite, selon la date de départ</t>
  </si>
  <si>
    <r>
      <t xml:space="preserve">Source : </t>
    </r>
    <r>
      <rPr>
        <sz val="11"/>
        <color theme="1"/>
        <rFont val="Calibri"/>
        <family val="2"/>
        <scheme val="minor"/>
      </rPr>
      <t>modèles MESR-SIES, bases DGRH</t>
    </r>
  </si>
  <si>
    <r>
      <t xml:space="preserve">Départs définitifs des EC et évolutions des effectifs étudiants </t>
    </r>
    <r>
      <rPr>
        <sz val="14"/>
        <color rgb="FF000000"/>
        <rFont val="Calibri"/>
        <family val="2"/>
        <scheme val="minor"/>
      </rPr>
      <t xml:space="preserve">
(taux annuels moyens, 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</si>
</sst>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 _€_-;\-* #,##0.00\ _€_-;_-* &quot;-&quot;??\ _€_-;_-@_-"/>
    <numFmt numFmtId="165" formatCode="0.0"/>
    <numFmt numFmtId="166" formatCode="_-* #,##0\ _€_-;\-* #,##0\ _€_-;_-* &quot;-&quot;??\ _€_-;_-@_-"/>
    <numFmt numFmtId="167" formatCode="0.0%"/>
    <numFmt numFmtId="168" formatCode="#,##0.0"/>
  </numFmts>
  <fonts count="38" x14ac:knownFonts="1">
    <font>
      <sz val="11"/>
      <color theme="1"/>
      <name val="Calibri"/>
      <family val="2"/>
      <scheme val="minor"/>
    </font>
    <font>
      <sz val="11"/>
      <color theme="1"/>
      <name val="Calibri"/>
      <family val="2"/>
      <scheme val="minor"/>
    </font>
    <font>
      <sz val="10"/>
      <name val="Arial"/>
      <family val="2"/>
    </font>
    <font>
      <sz val="10"/>
      <color rgb="FF000000"/>
      <name val="Arial"/>
      <family val="2"/>
    </font>
    <font>
      <i/>
      <sz val="11"/>
      <color theme="1"/>
      <name val="Calibri"/>
      <family val="2"/>
      <scheme val="minor"/>
    </font>
    <font>
      <sz val="11"/>
      <color rgb="FF000000"/>
      <name val="Calibri"/>
      <family val="2"/>
      <scheme val="minor"/>
    </font>
    <font>
      <u/>
      <sz val="10"/>
      <color indexed="12"/>
      <name val="Arial"/>
      <family val="2"/>
    </font>
    <font>
      <sz val="11"/>
      <color theme="1"/>
      <name val="Arial"/>
      <family val="2"/>
    </font>
    <font>
      <sz val="11"/>
      <color indexed="8"/>
      <name val="Calibri"/>
      <family val="2"/>
    </font>
    <font>
      <sz val="10"/>
      <name val="MS Sans Serif"/>
      <family val="2"/>
    </font>
    <font>
      <b/>
      <sz val="11"/>
      <color theme="1"/>
      <name val="Calibri"/>
      <family val="2"/>
      <scheme val="minor"/>
    </font>
    <font>
      <b/>
      <sz val="11"/>
      <color theme="0"/>
      <name val="Calibri"/>
      <family val="2"/>
      <scheme val="minor"/>
    </font>
    <font>
      <sz val="11"/>
      <color theme="0"/>
      <name val="Calibri"/>
      <family val="2"/>
      <scheme val="minor"/>
    </font>
    <font>
      <b/>
      <sz val="11"/>
      <color rgb="FF000000"/>
      <name val="Calibri"/>
      <family val="2"/>
      <scheme val="minor"/>
    </font>
    <font>
      <b/>
      <sz val="11"/>
      <color indexed="9"/>
      <name val="Calibri"/>
      <family val="2"/>
      <scheme val="minor"/>
    </font>
    <font>
      <b/>
      <sz val="14"/>
      <color rgb="FF000000"/>
      <name val="Calibri"/>
      <family val="2"/>
      <scheme val="minor"/>
    </font>
    <font>
      <b/>
      <sz val="11"/>
      <color rgb="FFFFFFFF"/>
      <name val="Calibri"/>
      <family val="2"/>
      <scheme val="minor"/>
    </font>
    <font>
      <sz val="11"/>
      <color rgb="FFFFFFFF"/>
      <name val="Calibri"/>
      <family val="2"/>
      <scheme val="minor"/>
    </font>
    <font>
      <sz val="11"/>
      <color theme="3"/>
      <name val="Calibri"/>
      <family val="2"/>
      <scheme val="minor"/>
    </font>
    <font>
      <b/>
      <sz val="14"/>
      <name val="Calibri"/>
      <family val="2"/>
      <scheme val="minor"/>
    </font>
    <font>
      <b/>
      <sz val="14"/>
      <color theme="1"/>
      <name val="Calibri"/>
      <family val="2"/>
      <scheme val="minor"/>
    </font>
    <font>
      <sz val="10"/>
      <color theme="1"/>
      <name val="Arial"/>
      <family val="2"/>
    </font>
    <font>
      <b/>
      <sz val="10"/>
      <color theme="0"/>
      <name val="Arial"/>
      <family val="2"/>
    </font>
    <font>
      <i/>
      <sz val="10"/>
      <color theme="1"/>
      <name val="Arial"/>
      <family val="2"/>
    </font>
    <font>
      <b/>
      <i/>
      <sz val="10"/>
      <color theme="1"/>
      <name val="Arial"/>
      <family val="2"/>
    </font>
    <font>
      <u/>
      <sz val="11"/>
      <color theme="1"/>
      <name val="Calibri"/>
      <family val="2"/>
      <scheme val="minor"/>
    </font>
    <font>
      <sz val="11"/>
      <color theme="1"/>
      <name val="Calibri"/>
      <family val="2"/>
    </font>
    <font>
      <sz val="10"/>
      <color rgb="FFFF0000"/>
      <name val="Lucida Console"/>
      <family val="3"/>
    </font>
    <font>
      <i/>
      <sz val="10"/>
      <color rgb="FFFF0000"/>
      <name val="Calibri"/>
      <family val="2"/>
      <scheme val="minor"/>
    </font>
    <font>
      <b/>
      <sz val="16"/>
      <color rgb="FF000000"/>
      <name val="Calibri"/>
      <family val="2"/>
      <scheme val="minor"/>
    </font>
    <font>
      <sz val="16"/>
      <color rgb="FF000000"/>
      <name val="Calibri"/>
      <family val="2"/>
      <scheme val="minor"/>
    </font>
    <font>
      <b/>
      <sz val="8"/>
      <color theme="0"/>
      <name val="Calibri"/>
      <family val="2"/>
      <scheme val="minor"/>
    </font>
    <font>
      <b/>
      <sz val="18"/>
      <color theme="1"/>
      <name val="Calibri"/>
      <family val="2"/>
      <scheme val="minor"/>
    </font>
    <font>
      <sz val="18"/>
      <color theme="1"/>
      <name val="Calibri"/>
      <family val="2"/>
      <scheme val="minor"/>
    </font>
    <font>
      <u/>
      <sz val="11"/>
      <color theme="10"/>
      <name val="Calibri"/>
      <family val="2"/>
      <scheme val="minor"/>
    </font>
    <font>
      <sz val="11"/>
      <color rgb="FF000000"/>
      <name val="Arial Narrow"/>
      <family val="2"/>
    </font>
    <font>
      <b/>
      <sz val="16"/>
      <color theme="1"/>
      <name val="Calibri"/>
      <family val="2"/>
    </font>
    <font>
      <sz val="14"/>
      <color rgb="FF000000"/>
      <name val="Calibri"/>
      <family val="2"/>
      <scheme val="minor"/>
    </font>
  </fonts>
  <fills count="5">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1F497D"/>
        <bgColor indexed="64"/>
      </patternFill>
    </fill>
  </fills>
  <borders count="43">
    <border>
      <left/>
      <right/>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right style="thin">
        <color theme="0"/>
      </right>
      <top/>
      <bottom/>
      <diagonal/>
    </border>
    <border>
      <left/>
      <right/>
      <top style="thin">
        <color theme="0"/>
      </top>
      <bottom style="thin">
        <color theme="0"/>
      </bottom>
      <diagonal/>
    </border>
    <border>
      <left/>
      <right/>
      <top/>
      <bottom style="thin">
        <color indexed="64"/>
      </bottom>
      <diagonal/>
    </border>
    <border>
      <left style="thin">
        <color theme="0"/>
      </left>
      <right/>
      <top/>
      <bottom/>
      <diagonal/>
    </border>
    <border>
      <left/>
      <right/>
      <top/>
      <bottom style="thin">
        <color theme="1"/>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theme="0"/>
      </left>
      <right style="thin">
        <color theme="0"/>
      </right>
      <top/>
      <bottom/>
      <diagonal/>
    </border>
    <border>
      <left style="medium">
        <color theme="0"/>
      </left>
      <right style="medium">
        <color theme="0"/>
      </right>
      <top style="medium">
        <color theme="0"/>
      </top>
      <bottom style="medium">
        <color theme="0"/>
      </bottom>
      <diagonal/>
    </border>
    <border>
      <left/>
      <right style="medium">
        <color theme="0"/>
      </right>
      <top/>
      <bottom/>
      <diagonal/>
    </border>
    <border>
      <left style="medium">
        <color theme="0"/>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thin">
        <color theme="0"/>
      </left>
      <right/>
      <top style="thin">
        <color theme="0"/>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theme="0"/>
      </left>
      <right/>
      <top/>
      <bottom/>
      <diagonal/>
    </border>
    <border>
      <left/>
      <right/>
      <top/>
      <bottom style="medium">
        <color theme="0"/>
      </bottom>
      <diagonal/>
    </border>
    <border>
      <left style="thin">
        <color indexed="64"/>
      </left>
      <right/>
      <top style="thin">
        <color indexed="64"/>
      </top>
      <bottom/>
      <diagonal/>
    </border>
    <border>
      <left style="thin">
        <color indexed="64"/>
      </left>
      <right style="thin">
        <color theme="0"/>
      </right>
      <top style="thin">
        <color indexed="64"/>
      </top>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top/>
      <bottom style="thin">
        <color theme="1"/>
      </bottom>
      <diagonal/>
    </border>
    <border>
      <left style="thin">
        <color indexed="64"/>
      </left>
      <right style="thin">
        <color indexed="64"/>
      </right>
      <top/>
      <bottom style="thin">
        <color theme="1"/>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6" fillId="0" borderId="0" applyNumberFormat="0" applyFill="0" applyBorder="0" applyAlignment="0" applyProtection="0">
      <alignment vertical="top"/>
      <protection locked="0"/>
    </xf>
    <xf numFmtId="164" fontId="3" fillId="0" borderId="0" applyFont="0" applyFill="0" applyBorder="0" applyAlignment="0" applyProtection="0"/>
    <xf numFmtId="164" fontId="7" fillId="0" borderId="0" applyFont="0" applyFill="0" applyBorder="0" applyAlignment="0" applyProtection="0"/>
    <xf numFmtId="0" fontId="8" fillId="0" borderId="0"/>
    <xf numFmtId="0" fontId="2" fillId="0" borderId="0"/>
    <xf numFmtId="0" fontId="9" fillId="0" borderId="0"/>
    <xf numFmtId="0" fontId="2" fillId="0" borderId="0"/>
    <xf numFmtId="9" fontId="3" fillId="0" borderId="0" applyFont="0" applyFill="0" applyBorder="0" applyAlignment="0" applyProtection="0"/>
    <xf numFmtId="9" fontId="9" fillId="0" borderId="0" applyFont="0" applyFill="0" applyBorder="0" applyAlignment="0" applyProtection="0"/>
    <xf numFmtId="0" fontId="9" fillId="0" borderId="0"/>
    <xf numFmtId="0" fontId="34" fillId="0" borderId="0" applyNumberFormat="0" applyFill="0" applyBorder="0" applyAlignment="0" applyProtection="0"/>
  </cellStyleXfs>
  <cellXfs count="382">
    <xf numFmtId="0" fontId="0" fillId="0" borderId="0" xfId="0"/>
    <xf numFmtId="0" fontId="0"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3" fontId="13" fillId="3" borderId="0" xfId="1" applyNumberFormat="1" applyFont="1" applyFill="1" applyBorder="1" applyAlignment="1">
      <alignment horizontal="right" vertical="center" wrapText="1"/>
    </xf>
    <xf numFmtId="3" fontId="13" fillId="3" borderId="0" xfId="0" applyNumberFormat="1" applyFont="1" applyFill="1" applyBorder="1" applyAlignment="1">
      <alignment horizontal="right" vertical="center" wrapText="1"/>
    </xf>
    <xf numFmtId="167" fontId="5" fillId="3" borderId="0" xfId="2" applyNumberFormat="1" applyFont="1" applyFill="1" applyBorder="1" applyAlignment="1">
      <alignment horizontal="right" vertical="center" wrapText="1"/>
    </xf>
    <xf numFmtId="167" fontId="5" fillId="3" borderId="8" xfId="2" applyNumberFormat="1" applyFont="1" applyFill="1" applyBorder="1" applyAlignment="1">
      <alignment horizontal="right" vertical="center" wrapText="1"/>
    </xf>
    <xf numFmtId="168" fontId="5" fillId="3" borderId="0" xfId="0" applyNumberFormat="1" applyFont="1" applyFill="1" applyBorder="1" applyAlignment="1">
      <alignment vertical="center" wrapText="1"/>
    </xf>
    <xf numFmtId="168" fontId="13" fillId="3" borderId="0" xfId="0" applyNumberFormat="1" applyFont="1" applyFill="1" applyBorder="1" applyAlignment="1">
      <alignment vertical="center" wrapText="1"/>
    </xf>
    <xf numFmtId="3" fontId="5" fillId="3" borderId="0" xfId="0" applyNumberFormat="1" applyFont="1" applyFill="1" applyBorder="1" applyAlignment="1">
      <alignment horizontal="right" vertical="center" wrapText="1"/>
    </xf>
    <xf numFmtId="3" fontId="5" fillId="3" borderId="8" xfId="0" applyNumberFormat="1" applyFont="1" applyFill="1" applyBorder="1" applyAlignment="1">
      <alignment horizontal="right" vertical="center" wrapText="1"/>
    </xf>
    <xf numFmtId="3" fontId="13" fillId="3" borderId="8" xfId="0" applyNumberFormat="1" applyFont="1" applyFill="1" applyBorder="1" applyAlignment="1">
      <alignment horizontal="right" vertical="center" wrapText="1"/>
    </xf>
    <xf numFmtId="3" fontId="5" fillId="3" borderId="0" xfId="1" applyNumberFormat="1" applyFont="1" applyFill="1" applyBorder="1" applyAlignment="1">
      <alignment horizontal="right" vertical="center" wrapText="1"/>
    </xf>
    <xf numFmtId="3" fontId="5" fillId="3" borderId="8" xfId="1" applyNumberFormat="1" applyFont="1" applyFill="1" applyBorder="1" applyAlignment="1">
      <alignment horizontal="right" vertical="center" wrapText="1"/>
    </xf>
    <xf numFmtId="167" fontId="5" fillId="3" borderId="10" xfId="2" applyNumberFormat="1" applyFont="1" applyFill="1" applyBorder="1" applyAlignment="1">
      <alignment horizontal="right" vertical="center" wrapText="1"/>
    </xf>
    <xf numFmtId="0" fontId="0" fillId="3" borderId="0" xfId="0" applyFont="1" applyFill="1" applyBorder="1" applyAlignment="1">
      <alignment vertical="center"/>
    </xf>
    <xf numFmtId="165" fontId="5" fillId="3" borderId="0" xfId="0" applyNumberFormat="1" applyFont="1" applyFill="1" applyBorder="1" applyAlignment="1">
      <alignment vertical="center" wrapText="1"/>
    </xf>
    <xf numFmtId="166" fontId="5" fillId="3" borderId="0" xfId="1" applyNumberFormat="1" applyFont="1" applyFill="1" applyBorder="1" applyAlignment="1">
      <alignment horizontal="right" vertical="center" wrapText="1"/>
    </xf>
    <xf numFmtId="1" fontId="5" fillId="3" borderId="0" xfId="0" applyNumberFormat="1" applyFont="1" applyFill="1" applyBorder="1" applyAlignment="1">
      <alignment horizontal="right" vertical="center" wrapText="1"/>
    </xf>
    <xf numFmtId="168" fontId="5" fillId="3" borderId="0" xfId="0" applyNumberFormat="1" applyFont="1" applyFill="1" applyBorder="1" applyAlignment="1">
      <alignment horizontal="right" vertical="center" wrapText="1"/>
    </xf>
    <xf numFmtId="168" fontId="13" fillId="3" borderId="0" xfId="0" applyNumberFormat="1" applyFont="1" applyFill="1" applyBorder="1" applyAlignment="1">
      <alignment horizontal="right" vertical="center" wrapText="1"/>
    </xf>
    <xf numFmtId="167" fontId="13" fillId="3" borderId="0" xfId="2" applyNumberFormat="1" applyFont="1" applyFill="1" applyBorder="1" applyAlignment="1">
      <alignment horizontal="right" vertical="center" wrapText="1"/>
    </xf>
    <xf numFmtId="168" fontId="0" fillId="3" borderId="8" xfId="0" applyNumberFormat="1" applyFont="1" applyFill="1" applyBorder="1" applyAlignment="1">
      <alignment horizontal="right" vertical="center"/>
    </xf>
    <xf numFmtId="167" fontId="0" fillId="3" borderId="8" xfId="2" applyNumberFormat="1" applyFont="1" applyFill="1" applyBorder="1" applyAlignment="1">
      <alignment horizontal="right" vertical="center"/>
    </xf>
    <xf numFmtId="3" fontId="0" fillId="3" borderId="8" xfId="0" applyNumberFormat="1" applyFont="1" applyFill="1" applyBorder="1" applyAlignment="1">
      <alignment horizontal="right" vertical="center"/>
    </xf>
    <xf numFmtId="0" fontId="11" fillId="2" borderId="1" xfId="4" applyFont="1" applyFill="1" applyBorder="1" applyAlignment="1">
      <alignment horizontal="center" vertical="center" wrapText="1"/>
    </xf>
    <xf numFmtId="0" fontId="11" fillId="2" borderId="5" xfId="0" applyFont="1" applyFill="1" applyBorder="1" applyAlignment="1">
      <alignment horizontal="center" vertical="center" wrapText="1"/>
    </xf>
    <xf numFmtId="168" fontId="5" fillId="3" borderId="8" xfId="0" applyNumberFormat="1" applyFont="1" applyFill="1" applyBorder="1" applyAlignment="1">
      <alignment horizontal="right" vertical="center" wrapText="1"/>
    </xf>
    <xf numFmtId="168" fontId="13" fillId="3" borderId="8" xfId="0" applyNumberFormat="1" applyFont="1" applyFill="1" applyBorder="1" applyAlignment="1">
      <alignment horizontal="right" vertical="center" wrapText="1"/>
    </xf>
    <xf numFmtId="3" fontId="13" fillId="3" borderId="8" xfId="1" applyNumberFormat="1" applyFont="1" applyFill="1" applyBorder="1" applyAlignment="1">
      <alignment horizontal="right" vertical="center" wrapText="1"/>
    </xf>
    <xf numFmtId="3" fontId="10" fillId="3" borderId="8" xfId="0" applyNumberFormat="1" applyFont="1" applyFill="1" applyBorder="1" applyAlignment="1">
      <alignment horizontal="right" vertical="center"/>
    </xf>
    <xf numFmtId="165" fontId="5" fillId="3" borderId="0" xfId="0" applyNumberFormat="1" applyFont="1" applyFill="1" applyBorder="1" applyAlignment="1">
      <alignment horizontal="right" vertical="center" wrapText="1"/>
    </xf>
    <xf numFmtId="165" fontId="13" fillId="3" borderId="0" xfId="0" applyNumberFormat="1" applyFont="1" applyFill="1" applyBorder="1" applyAlignment="1">
      <alignment horizontal="right" vertical="center" wrapText="1"/>
    </xf>
    <xf numFmtId="167" fontId="5" fillId="3" borderId="0" xfId="0" applyNumberFormat="1" applyFont="1" applyFill="1" applyBorder="1" applyAlignment="1">
      <alignment horizontal="right" vertical="center" wrapText="1"/>
    </xf>
    <xf numFmtId="167" fontId="13" fillId="3" borderId="0" xfId="0" applyNumberFormat="1" applyFont="1" applyFill="1" applyBorder="1" applyAlignment="1">
      <alignment horizontal="right" vertical="center" wrapText="1"/>
    </xf>
    <xf numFmtId="1" fontId="0" fillId="3" borderId="8" xfId="0" applyNumberFormat="1" applyFont="1" applyFill="1" applyBorder="1" applyAlignment="1">
      <alignment horizontal="right" vertical="center"/>
    </xf>
    <xf numFmtId="0" fontId="0" fillId="3" borderId="0" xfId="0" applyFont="1" applyFill="1" applyAlignment="1">
      <alignment vertical="center"/>
    </xf>
    <xf numFmtId="0" fontId="13" fillId="3" borderId="0" xfId="0" applyFont="1" applyFill="1" applyBorder="1" applyAlignment="1">
      <alignment horizontal="left" vertical="center" wrapText="1"/>
    </xf>
    <xf numFmtId="0" fontId="10" fillId="3" borderId="0" xfId="0" applyFont="1" applyFill="1" applyAlignment="1">
      <alignment vertical="center"/>
    </xf>
    <xf numFmtId="165" fontId="16" fillId="4" borderId="0" xfId="0" applyNumberFormat="1" applyFont="1" applyFill="1" applyBorder="1" applyAlignment="1">
      <alignment horizontal="center" vertical="center" wrapText="1"/>
    </xf>
    <xf numFmtId="1" fontId="5" fillId="3" borderId="11" xfId="0" applyNumberFormat="1" applyFont="1" applyFill="1" applyBorder="1" applyAlignment="1">
      <alignment horizontal="center" vertical="center" wrapText="1"/>
    </xf>
    <xf numFmtId="1" fontId="5" fillId="3" borderId="12" xfId="0" applyNumberFormat="1" applyFont="1" applyFill="1" applyBorder="1" applyAlignment="1">
      <alignment horizontal="center" vertical="center" wrapText="1"/>
    </xf>
    <xf numFmtId="0" fontId="0" fillId="0" borderId="0" xfId="0" applyFont="1" applyBorder="1" applyAlignment="1">
      <alignment vertical="center"/>
    </xf>
    <xf numFmtId="0" fontId="13" fillId="0" borderId="0" xfId="0" applyFont="1" applyAlignment="1">
      <alignment vertical="center" wrapText="1"/>
    </xf>
    <xf numFmtId="0" fontId="13" fillId="3" borderId="0" xfId="0" applyFont="1" applyFill="1" applyBorder="1" applyAlignment="1">
      <alignment vertical="center" wrapText="1"/>
    </xf>
    <xf numFmtId="0" fontId="13" fillId="3" borderId="0" xfId="0" applyFont="1" applyFill="1" applyAlignment="1">
      <alignment vertical="center" wrapText="1"/>
    </xf>
    <xf numFmtId="165" fontId="5" fillId="3" borderId="8" xfId="0" applyNumberFormat="1" applyFont="1" applyFill="1" applyBorder="1" applyAlignment="1">
      <alignment vertical="center" wrapText="1"/>
    </xf>
    <xf numFmtId="1" fontId="13" fillId="3" borderId="0" xfId="0" applyNumberFormat="1" applyFont="1" applyFill="1" applyBorder="1" applyAlignment="1">
      <alignment horizontal="right" vertical="center" wrapText="1"/>
    </xf>
    <xf numFmtId="0" fontId="0" fillId="3" borderId="0" xfId="0" applyFont="1" applyFill="1" applyBorder="1" applyAlignment="1">
      <alignment horizontal="right" vertical="center"/>
    </xf>
    <xf numFmtId="165" fontId="5" fillId="3" borderId="10" xfId="0" applyNumberFormat="1" applyFont="1" applyFill="1" applyBorder="1" applyAlignment="1">
      <alignment vertical="center" wrapText="1"/>
    </xf>
    <xf numFmtId="0" fontId="10" fillId="3" borderId="0" xfId="0" applyFont="1" applyFill="1" applyBorder="1" applyAlignment="1">
      <alignment horizontal="right" vertical="center"/>
    </xf>
    <xf numFmtId="0" fontId="0" fillId="0" borderId="0" xfId="0" applyFont="1" applyBorder="1" applyAlignment="1">
      <alignment vertical="center" wrapText="1"/>
    </xf>
    <xf numFmtId="0" fontId="10" fillId="0" borderId="0" xfId="0" applyFont="1" applyBorder="1" applyAlignment="1">
      <alignment horizontal="center" vertical="center"/>
    </xf>
    <xf numFmtId="165" fontId="0" fillId="0" borderId="0" xfId="0" applyNumberFormat="1" applyFont="1" applyBorder="1" applyAlignment="1">
      <alignment vertical="center"/>
    </xf>
    <xf numFmtId="165" fontId="5" fillId="3" borderId="8" xfId="0" applyNumberFormat="1" applyFont="1" applyFill="1" applyBorder="1" applyAlignment="1">
      <alignment horizontal="center" vertical="center" wrapText="1"/>
    </xf>
    <xf numFmtId="9" fontId="5" fillId="3" borderId="0" xfId="2" applyNumberFormat="1" applyFont="1" applyFill="1" applyBorder="1" applyAlignment="1">
      <alignment horizontal="right" vertical="center" wrapText="1"/>
    </xf>
    <xf numFmtId="9" fontId="13" fillId="3" borderId="0" xfId="2" applyNumberFormat="1" applyFont="1" applyFill="1" applyBorder="1" applyAlignment="1">
      <alignment horizontal="right" vertical="center" wrapText="1"/>
    </xf>
    <xf numFmtId="9" fontId="5" fillId="3" borderId="0" xfId="0" applyNumberFormat="1" applyFont="1" applyFill="1" applyBorder="1" applyAlignment="1">
      <alignment horizontal="right" vertical="center" wrapText="1"/>
    </xf>
    <xf numFmtId="9" fontId="0" fillId="3" borderId="8" xfId="2" applyNumberFormat="1" applyFont="1" applyFill="1" applyBorder="1" applyAlignment="1">
      <alignment horizontal="right" vertical="center"/>
    </xf>
    <xf numFmtId="9" fontId="10" fillId="3" borderId="8" xfId="2" applyNumberFormat="1" applyFont="1" applyFill="1" applyBorder="1" applyAlignment="1">
      <alignment horizontal="right" vertical="center"/>
    </xf>
    <xf numFmtId="9" fontId="13" fillId="3" borderId="0" xfId="0" applyNumberFormat="1" applyFont="1" applyFill="1" applyBorder="1" applyAlignment="1">
      <alignment horizontal="right" vertical="center" wrapText="1"/>
    </xf>
    <xf numFmtId="9" fontId="5" fillId="3" borderId="8" xfId="2" applyNumberFormat="1" applyFont="1" applyFill="1" applyBorder="1" applyAlignment="1">
      <alignment horizontal="right" vertical="center" wrapText="1"/>
    </xf>
    <xf numFmtId="9" fontId="13" fillId="3" borderId="8" xfId="0" applyNumberFormat="1" applyFont="1" applyFill="1" applyBorder="1" applyAlignment="1">
      <alignment horizontal="right" vertical="center" wrapText="1"/>
    </xf>
    <xf numFmtId="9" fontId="5" fillId="3" borderId="8" xfId="0" applyNumberFormat="1" applyFont="1" applyFill="1" applyBorder="1" applyAlignment="1">
      <alignment horizontal="right" vertical="center" wrapText="1"/>
    </xf>
    <xf numFmtId="0" fontId="14" fillId="2" borderId="5" xfId="3" applyFont="1" applyFill="1" applyBorder="1" applyAlignment="1">
      <alignment horizontal="center" vertical="center" wrapText="1"/>
    </xf>
    <xf numFmtId="0" fontId="11" fillId="2" borderId="1" xfId="4" applyFont="1" applyFill="1" applyBorder="1" applyAlignment="1">
      <alignment horizontal="center" vertical="center" wrapText="1"/>
    </xf>
    <xf numFmtId="0" fontId="11" fillId="2" borderId="5" xfId="0" applyFont="1" applyFill="1" applyBorder="1" applyAlignment="1">
      <alignment horizontal="center" vertical="center" wrapText="1"/>
    </xf>
    <xf numFmtId="0" fontId="15" fillId="3" borderId="0" xfId="0" applyFont="1" applyFill="1" applyAlignment="1">
      <alignment vertical="center"/>
    </xf>
    <xf numFmtId="0" fontId="13" fillId="3" borderId="0" xfId="0" applyFont="1" applyFill="1" applyBorder="1" applyAlignment="1">
      <alignment vertical="center"/>
    </xf>
    <xf numFmtId="0" fontId="13" fillId="3" borderId="0" xfId="0" applyFont="1" applyFill="1" applyAlignment="1">
      <alignment horizontal="center" vertical="center" wrapText="1"/>
    </xf>
    <xf numFmtId="1" fontId="5" fillId="3" borderId="0" xfId="0" applyNumberFormat="1" applyFont="1" applyFill="1" applyAlignment="1">
      <alignment vertical="center" wrapText="1"/>
    </xf>
    <xf numFmtId="0" fontId="5" fillId="3" borderId="0" xfId="0" applyFont="1" applyFill="1" applyAlignment="1">
      <alignment vertical="center" wrapText="1"/>
    </xf>
    <xf numFmtId="0" fontId="5" fillId="3" borderId="0" xfId="0" applyFont="1" applyFill="1" applyBorder="1" applyAlignment="1">
      <alignment vertical="center" wrapText="1"/>
    </xf>
    <xf numFmtId="0" fontId="0" fillId="3" borderId="0" xfId="0" applyFont="1" applyFill="1" applyAlignment="1">
      <alignment horizontal="center" vertical="center"/>
    </xf>
    <xf numFmtId="0" fontId="5" fillId="3" borderId="0" xfId="0" applyFont="1" applyFill="1" applyBorder="1" applyAlignment="1">
      <alignment horizontal="center" vertical="center" wrapText="1"/>
    </xf>
    <xf numFmtId="0" fontId="5" fillId="3" borderId="0" xfId="0" applyFont="1" applyFill="1" applyAlignment="1">
      <alignment horizontal="center" vertical="center" wrapText="1"/>
    </xf>
    <xf numFmtId="9" fontId="0" fillId="3" borderId="0" xfId="2" applyFont="1" applyFill="1" applyAlignment="1">
      <alignment vertical="center"/>
    </xf>
    <xf numFmtId="2" fontId="0" fillId="3" borderId="0" xfId="0" applyNumberFormat="1" applyFont="1" applyFill="1" applyAlignment="1">
      <alignment vertical="center"/>
    </xf>
    <xf numFmtId="167" fontId="0" fillId="3" borderId="0" xfId="0" applyNumberFormat="1" applyFont="1" applyFill="1" applyAlignment="1">
      <alignment vertical="center"/>
    </xf>
    <xf numFmtId="0" fontId="4" fillId="3" borderId="0" xfId="0" applyFont="1" applyFill="1" applyBorder="1" applyAlignment="1">
      <alignment vertical="center"/>
    </xf>
    <xf numFmtId="0" fontId="0" fillId="3" borderId="0" xfId="0" applyFont="1" applyFill="1" applyAlignment="1">
      <alignment vertical="center" wrapText="1"/>
    </xf>
    <xf numFmtId="0" fontId="4" fillId="3" borderId="0" xfId="0" applyFont="1" applyFill="1" applyAlignment="1">
      <alignment vertical="center"/>
    </xf>
    <xf numFmtId="1" fontId="0" fillId="3" borderId="0" xfId="0" applyNumberFormat="1" applyFont="1" applyFill="1" applyAlignment="1">
      <alignment vertical="center"/>
    </xf>
    <xf numFmtId="3" fontId="18" fillId="3" borderId="0" xfId="0" applyNumberFormat="1" applyFont="1" applyFill="1" applyAlignment="1">
      <alignment vertical="center"/>
    </xf>
    <xf numFmtId="0" fontId="18" fillId="3" borderId="0" xfId="0" applyFont="1" applyFill="1" applyAlignment="1">
      <alignment vertical="center"/>
    </xf>
    <xf numFmtId="3" fontId="0" fillId="3" borderId="0" xfId="0" applyNumberFormat="1" applyFont="1" applyFill="1" applyAlignment="1">
      <alignment vertical="center"/>
    </xf>
    <xf numFmtId="0" fontId="0" fillId="0" borderId="0" xfId="0" applyFont="1" applyAlignment="1">
      <alignment vertical="center" readingOrder="1"/>
    </xf>
    <xf numFmtId="0" fontId="14" fillId="2" borderId="1" xfId="3" applyFont="1" applyFill="1" applyBorder="1" applyAlignment="1">
      <alignment horizontal="center" vertical="center" wrapText="1" readingOrder="1"/>
    </xf>
    <xf numFmtId="0" fontId="14" fillId="2" borderId="5" xfId="3" applyFont="1" applyFill="1" applyBorder="1" applyAlignment="1">
      <alignment horizontal="center" vertical="center" wrapText="1" readingOrder="1"/>
    </xf>
    <xf numFmtId="0" fontId="0" fillId="3" borderId="0" xfId="0" applyFont="1" applyFill="1" applyBorder="1" applyAlignment="1">
      <alignment horizontal="center" vertical="center" readingOrder="1"/>
    </xf>
    <xf numFmtId="0" fontId="0" fillId="3" borderId="8" xfId="0" applyFont="1" applyFill="1" applyBorder="1" applyAlignment="1">
      <alignment horizontal="center" vertical="center" readingOrder="1"/>
    </xf>
    <xf numFmtId="0" fontId="14" fillId="2" borderId="6" xfId="3" applyFont="1" applyFill="1" applyBorder="1" applyAlignment="1">
      <alignment horizontal="center" vertical="center" wrapText="1" readingOrder="1"/>
    </xf>
    <xf numFmtId="0" fontId="14" fillId="2" borderId="15" xfId="3" applyFont="1" applyFill="1" applyBorder="1" applyAlignment="1">
      <alignment horizontal="center" vertical="center" wrapText="1" readingOrder="1"/>
    </xf>
    <xf numFmtId="0" fontId="10" fillId="3" borderId="0" xfId="0" applyFont="1" applyFill="1" applyAlignment="1">
      <alignment vertical="center" readingOrder="1"/>
    </xf>
    <xf numFmtId="0" fontId="19" fillId="0" borderId="0" xfId="0" applyFont="1" applyAlignment="1">
      <alignment horizontal="left" vertical="center" readingOrder="1"/>
    </xf>
    <xf numFmtId="0" fontId="0" fillId="3" borderId="0" xfId="0" applyFont="1" applyFill="1" applyAlignment="1">
      <alignment vertical="center" readingOrder="1"/>
    </xf>
    <xf numFmtId="0" fontId="13" fillId="3" borderId="0" xfId="0" applyFont="1" applyFill="1" applyAlignment="1">
      <alignment vertical="center" readingOrder="1"/>
    </xf>
    <xf numFmtId="0" fontId="0" fillId="3" borderId="0" xfId="0" applyFont="1" applyFill="1" applyAlignment="1">
      <alignment vertical="center" wrapText="1" readingOrder="1"/>
    </xf>
    <xf numFmtId="0" fontId="5" fillId="3" borderId="0" xfId="0" applyFont="1" applyFill="1" applyBorder="1" applyAlignment="1">
      <alignment horizontal="right" vertical="center" wrapText="1" readingOrder="1"/>
    </xf>
    <xf numFmtId="165" fontId="5" fillId="3" borderId="0" xfId="0" applyNumberFormat="1" applyFont="1" applyFill="1" applyAlignment="1">
      <alignment vertical="center" wrapText="1" readingOrder="1"/>
    </xf>
    <xf numFmtId="0" fontId="5" fillId="3" borderId="0" xfId="0" applyFont="1" applyFill="1" applyAlignment="1">
      <alignment horizontal="right" vertical="center" wrapText="1" readingOrder="1"/>
    </xf>
    <xf numFmtId="166" fontId="5" fillId="3" borderId="0" xfId="1" applyNumberFormat="1" applyFont="1" applyFill="1" applyBorder="1" applyAlignment="1">
      <alignment vertical="center" wrapText="1" readingOrder="1"/>
    </xf>
    <xf numFmtId="1" fontId="5" fillId="3" borderId="0" xfId="0" applyNumberFormat="1" applyFont="1" applyFill="1" applyAlignment="1">
      <alignment horizontal="right" vertical="center" wrapText="1" readingOrder="1"/>
    </xf>
    <xf numFmtId="0" fontId="0" fillId="3" borderId="0" xfId="0" applyFont="1" applyFill="1" applyBorder="1" applyAlignment="1">
      <alignment horizontal="right" vertical="center" readingOrder="1"/>
    </xf>
    <xf numFmtId="3" fontId="5" fillId="3" borderId="0" xfId="0" applyNumberFormat="1" applyFont="1" applyFill="1" applyAlignment="1">
      <alignment vertical="center" wrapText="1" readingOrder="1"/>
    </xf>
    <xf numFmtId="166" fontId="0" fillId="3" borderId="0" xfId="0" applyNumberFormat="1" applyFont="1" applyFill="1" applyAlignment="1">
      <alignment vertical="center" readingOrder="1"/>
    </xf>
    <xf numFmtId="0" fontId="20" fillId="3" borderId="0" xfId="0" applyFont="1" applyFill="1" applyAlignment="1">
      <alignment vertical="center" readingOrder="1"/>
    </xf>
    <xf numFmtId="165" fontId="17" fillId="4" borderId="18" xfId="0" applyNumberFormat="1" applyFont="1" applyFill="1" applyBorder="1" applyAlignment="1">
      <alignment horizontal="right" vertical="center" wrapText="1" indent="1"/>
    </xf>
    <xf numFmtId="165" fontId="16" fillId="4" borderId="18" xfId="0" applyNumberFormat="1" applyFont="1" applyFill="1" applyBorder="1" applyAlignment="1">
      <alignment horizontal="right" vertical="center" wrapText="1" indent="1"/>
    </xf>
    <xf numFmtId="165" fontId="0" fillId="3" borderId="0" xfId="0" applyNumberFormat="1" applyFont="1" applyFill="1" applyAlignment="1">
      <alignment horizontal="right" vertical="center" indent="1"/>
    </xf>
    <xf numFmtId="0" fontId="14" fillId="2" borderId="15" xfId="3" applyFont="1" applyFill="1" applyBorder="1" applyAlignment="1">
      <alignment horizontal="center" vertical="center" wrapText="1" readingOrder="1"/>
    </xf>
    <xf numFmtId="0" fontId="14" fillId="2" borderId="6" xfId="3" applyFont="1" applyFill="1" applyBorder="1" applyAlignment="1">
      <alignment horizontal="center" vertical="center" wrapText="1" readingOrder="1"/>
    </xf>
    <xf numFmtId="0" fontId="14" fillId="2" borderId="1" xfId="3" applyFont="1" applyFill="1" applyBorder="1" applyAlignment="1">
      <alignment horizontal="center" vertical="center" wrapText="1"/>
    </xf>
    <xf numFmtId="14" fontId="0" fillId="0" borderId="13" xfId="0" applyNumberFormat="1" applyFont="1" applyBorder="1" applyAlignment="1">
      <alignment vertical="center"/>
    </xf>
    <xf numFmtId="0" fontId="0" fillId="0" borderId="13" xfId="0" applyFont="1" applyBorder="1" applyAlignment="1">
      <alignment vertical="center"/>
    </xf>
    <xf numFmtId="0" fontId="5" fillId="0" borderId="13" xfId="0" applyFont="1" applyBorder="1" applyAlignment="1">
      <alignment vertical="center" wrapText="1"/>
    </xf>
    <xf numFmtId="1" fontId="0" fillId="0" borderId="13" xfId="0" applyNumberFormat="1" applyFont="1" applyBorder="1" applyAlignment="1">
      <alignment horizontal="center" vertical="center"/>
    </xf>
    <xf numFmtId="1" fontId="5" fillId="0" borderId="13" xfId="0" applyNumberFormat="1" applyFont="1" applyBorder="1" applyAlignment="1">
      <alignment horizontal="center" vertical="center" wrapText="1"/>
    </xf>
    <xf numFmtId="0" fontId="0" fillId="0" borderId="13" xfId="0" applyFont="1" applyFill="1" applyBorder="1" applyAlignment="1">
      <alignment vertical="center"/>
    </xf>
    <xf numFmtId="0" fontId="0" fillId="0" borderId="0" xfId="0" applyFont="1" applyAlignment="1">
      <alignment horizontal="left" vertical="center" readingOrder="1"/>
    </xf>
    <xf numFmtId="0" fontId="11" fillId="2" borderId="1" xfId="4" applyFont="1" applyFill="1" applyBorder="1" applyAlignment="1">
      <alignment horizontal="center" vertical="center" wrapText="1"/>
    </xf>
    <xf numFmtId="0" fontId="11" fillId="2" borderId="5" xfId="0" applyFont="1" applyFill="1" applyBorder="1" applyAlignment="1">
      <alignment horizontal="center" vertical="center" wrapText="1"/>
    </xf>
    <xf numFmtId="0" fontId="0" fillId="3" borderId="0" xfId="0" applyFill="1"/>
    <xf numFmtId="0" fontId="21" fillId="0" borderId="0" xfId="0" applyFont="1" applyAlignment="1">
      <alignment vertical="center"/>
    </xf>
    <xf numFmtId="0" fontId="22" fillId="2" borderId="5" xfId="0" applyFont="1" applyFill="1" applyBorder="1" applyAlignment="1">
      <alignment horizontal="center" vertical="center" wrapText="1"/>
    </xf>
    <xf numFmtId="0" fontId="15" fillId="3" borderId="0" xfId="0" applyFont="1" applyFill="1" applyAlignment="1"/>
    <xf numFmtId="3" fontId="10" fillId="3" borderId="0" xfId="0" applyNumberFormat="1" applyFont="1" applyFill="1" applyBorder="1" applyAlignment="1">
      <alignment horizontal="right" vertical="center"/>
    </xf>
    <xf numFmtId="0" fontId="17" fillId="4" borderId="16" xfId="0" applyFont="1" applyFill="1" applyBorder="1" applyAlignment="1">
      <alignment horizontal="center" vertical="center" wrapText="1"/>
    </xf>
    <xf numFmtId="165" fontId="5" fillId="3" borderId="0" xfId="0" applyNumberFormat="1" applyFont="1" applyFill="1" applyAlignment="1">
      <alignment horizontal="right" vertical="center" indent="1"/>
    </xf>
    <xf numFmtId="0" fontId="0" fillId="3" borderId="0" xfId="0" applyFont="1" applyFill="1" applyAlignment="1">
      <alignment horizontal="right" vertical="center" indent="1"/>
    </xf>
    <xf numFmtId="0" fontId="0" fillId="0" borderId="0" xfId="0" applyFont="1" applyAlignment="1">
      <alignment horizontal="right" vertical="center" indent="1"/>
    </xf>
    <xf numFmtId="166" fontId="5" fillId="3" borderId="8" xfId="1" applyNumberFormat="1" applyFont="1" applyFill="1" applyBorder="1" applyAlignment="1">
      <alignment horizontal="right" vertical="center" wrapText="1"/>
    </xf>
    <xf numFmtId="164" fontId="0" fillId="3" borderId="0" xfId="0" applyNumberFormat="1" applyFont="1" applyFill="1" applyAlignment="1">
      <alignment vertical="center" readingOrder="1"/>
    </xf>
    <xf numFmtId="168" fontId="0" fillId="3" borderId="0" xfId="0" applyNumberFormat="1" applyFont="1" applyFill="1" applyAlignment="1">
      <alignment vertical="center" wrapText="1" readingOrder="1"/>
    </xf>
    <xf numFmtId="2" fontId="5" fillId="3" borderId="0" xfId="0" applyNumberFormat="1" applyFont="1" applyFill="1" applyBorder="1" applyAlignment="1">
      <alignment vertical="center" wrapText="1"/>
    </xf>
    <xf numFmtId="0" fontId="27" fillId="0" borderId="0" xfId="0" applyFont="1" applyAlignment="1">
      <alignment vertical="center"/>
    </xf>
    <xf numFmtId="0" fontId="28" fillId="3" borderId="0" xfId="0" applyFont="1" applyFill="1" applyAlignment="1">
      <alignment vertical="center"/>
    </xf>
    <xf numFmtId="0" fontId="29" fillId="0" borderId="0" xfId="0" applyFont="1" applyAlignment="1">
      <alignment horizontal="left" vertical="center" readingOrder="1"/>
    </xf>
    <xf numFmtId="0" fontId="30" fillId="0" borderId="0" xfId="0" applyFont="1" applyAlignment="1">
      <alignment horizontal="left" readingOrder="1"/>
    </xf>
    <xf numFmtId="0" fontId="14" fillId="2" borderId="5" xfId="3" applyFont="1" applyFill="1" applyBorder="1" applyAlignment="1">
      <alignment horizontal="center" vertical="center" wrapText="1" readingOrder="1"/>
    </xf>
    <xf numFmtId="0" fontId="0" fillId="3" borderId="0" xfId="0" applyFont="1" applyFill="1" applyAlignment="1">
      <alignment horizontal="left" vertical="center" wrapText="1"/>
    </xf>
    <xf numFmtId="0" fontId="10" fillId="0" borderId="0" xfId="0" applyFont="1"/>
    <xf numFmtId="0" fontId="20" fillId="0" borderId="0" xfId="0" applyFont="1" applyAlignment="1">
      <alignment vertical="center"/>
    </xf>
    <xf numFmtId="0" fontId="11" fillId="2" borderId="5" xfId="0" applyFont="1" applyFill="1" applyBorder="1" applyAlignment="1">
      <alignment horizontal="center" vertical="center" wrapText="1"/>
    </xf>
    <xf numFmtId="165" fontId="5" fillId="3" borderId="0" xfId="0" applyNumberFormat="1" applyFont="1" applyFill="1" applyBorder="1" applyAlignment="1">
      <alignment horizontal="center" vertical="center" wrapText="1"/>
    </xf>
    <xf numFmtId="168" fontId="5" fillId="3" borderId="36" xfId="0" applyNumberFormat="1" applyFont="1" applyFill="1" applyBorder="1" applyAlignment="1">
      <alignment horizontal="right" vertical="center" wrapText="1"/>
    </xf>
    <xf numFmtId="168" fontId="5" fillId="3" borderId="24" xfId="0" applyNumberFormat="1" applyFont="1" applyFill="1" applyBorder="1" applyAlignment="1">
      <alignment horizontal="right" vertical="center" wrapText="1"/>
    </xf>
    <xf numFmtId="168" fontId="13" fillId="3" borderId="24" xfId="0" applyNumberFormat="1" applyFont="1" applyFill="1" applyBorder="1" applyAlignment="1">
      <alignment horizontal="right" vertical="center" wrapText="1"/>
    </xf>
    <xf numFmtId="3" fontId="5" fillId="3" borderId="24" xfId="0" applyNumberFormat="1" applyFont="1" applyFill="1" applyBorder="1" applyAlignment="1">
      <alignment horizontal="right" vertical="center" wrapText="1"/>
    </xf>
    <xf numFmtId="3" fontId="13" fillId="3" borderId="24" xfId="0" applyNumberFormat="1" applyFont="1" applyFill="1" applyBorder="1" applyAlignment="1">
      <alignment horizontal="right" vertical="center" wrapText="1"/>
    </xf>
    <xf numFmtId="167" fontId="5" fillId="3" borderId="24" xfId="2" applyNumberFormat="1" applyFont="1" applyFill="1" applyBorder="1" applyAlignment="1">
      <alignment horizontal="right" vertical="center" wrapText="1"/>
    </xf>
    <xf numFmtId="3" fontId="5" fillId="3" borderId="24" xfId="1" applyNumberFormat="1" applyFont="1" applyFill="1" applyBorder="1" applyAlignment="1">
      <alignment horizontal="right" vertical="center" wrapText="1"/>
    </xf>
    <xf numFmtId="3" fontId="13" fillId="3" borderId="24" xfId="1" applyNumberFormat="1" applyFont="1" applyFill="1" applyBorder="1" applyAlignment="1">
      <alignment horizontal="right" vertical="center" wrapText="1"/>
    </xf>
    <xf numFmtId="166" fontId="13" fillId="3" borderId="29" xfId="1" applyNumberFormat="1" applyFont="1" applyFill="1" applyBorder="1" applyAlignment="1">
      <alignment horizontal="right" vertical="center" wrapText="1" readingOrder="1"/>
    </xf>
    <xf numFmtId="168" fontId="5" fillId="3" borderId="11" xfId="0" applyNumberFormat="1" applyFont="1" applyFill="1" applyBorder="1" applyAlignment="1">
      <alignment horizontal="right" vertical="center" wrapText="1"/>
    </xf>
    <xf numFmtId="166" fontId="13" fillId="3" borderId="27" xfId="1" applyNumberFormat="1" applyFont="1" applyFill="1" applyBorder="1" applyAlignment="1">
      <alignment horizontal="right" vertical="center" wrapText="1" readingOrder="1"/>
    </xf>
    <xf numFmtId="168" fontId="5" fillId="3" borderId="12" xfId="0" applyNumberFormat="1" applyFont="1" applyFill="1" applyBorder="1" applyAlignment="1">
      <alignment horizontal="right" vertical="center" wrapText="1"/>
    </xf>
    <xf numFmtId="166" fontId="13" fillId="3" borderId="25" xfId="1" applyNumberFormat="1" applyFont="1" applyFill="1" applyBorder="1" applyAlignment="1">
      <alignment horizontal="right" vertical="center" wrapText="1" readingOrder="1"/>
    </xf>
    <xf numFmtId="3" fontId="5" fillId="3" borderId="36" xfId="0" applyNumberFormat="1" applyFont="1" applyFill="1" applyBorder="1" applyAlignment="1">
      <alignment horizontal="right" vertical="center" wrapText="1"/>
    </xf>
    <xf numFmtId="167" fontId="5" fillId="3" borderId="29" xfId="2" applyNumberFormat="1" applyFont="1" applyFill="1" applyBorder="1" applyAlignment="1">
      <alignment horizontal="right" vertical="center" wrapText="1"/>
    </xf>
    <xf numFmtId="3" fontId="5" fillId="3" borderId="11" xfId="0" applyNumberFormat="1" applyFont="1" applyFill="1" applyBorder="1" applyAlignment="1">
      <alignment horizontal="right" vertical="center" wrapText="1"/>
    </xf>
    <xf numFmtId="167" fontId="5" fillId="3" borderId="27" xfId="2" applyNumberFormat="1" applyFont="1" applyFill="1" applyBorder="1" applyAlignment="1">
      <alignment horizontal="right" vertical="center" wrapText="1"/>
    </xf>
    <xf numFmtId="3" fontId="5" fillId="3" borderId="12" xfId="0" applyNumberFormat="1" applyFont="1" applyFill="1" applyBorder="1" applyAlignment="1">
      <alignment horizontal="right" vertical="center" wrapText="1"/>
    </xf>
    <xf numFmtId="167" fontId="5" fillId="3" borderId="25" xfId="2" applyNumberFormat="1" applyFont="1" applyFill="1" applyBorder="1" applyAlignment="1">
      <alignment horizontal="right" vertical="center" wrapText="1"/>
    </xf>
    <xf numFmtId="3" fontId="5" fillId="3" borderId="36" xfId="1" applyNumberFormat="1" applyFont="1" applyFill="1" applyBorder="1" applyAlignment="1">
      <alignment horizontal="right" vertical="center" wrapText="1"/>
    </xf>
    <xf numFmtId="3" fontId="5" fillId="3" borderId="11" xfId="1" applyNumberFormat="1" applyFont="1" applyFill="1" applyBorder="1" applyAlignment="1">
      <alignment horizontal="right" vertical="center" wrapText="1"/>
    </xf>
    <xf numFmtId="3" fontId="5" fillId="3" borderId="12" xfId="1" applyNumberFormat="1" applyFont="1" applyFill="1" applyBorder="1" applyAlignment="1">
      <alignment horizontal="right" vertical="center" wrapText="1"/>
    </xf>
    <xf numFmtId="0" fontId="10" fillId="3" borderId="30" xfId="0" applyFont="1" applyFill="1" applyBorder="1" applyAlignment="1">
      <alignment horizontal="center" vertical="center" wrapText="1" readingOrder="1"/>
    </xf>
    <xf numFmtId="0" fontId="0" fillId="3" borderId="28" xfId="0" applyFont="1" applyFill="1" applyBorder="1" applyAlignment="1">
      <alignment horizontal="center" vertical="center" readingOrder="1"/>
    </xf>
    <xf numFmtId="0" fontId="0" fillId="3" borderId="26" xfId="0" applyFont="1" applyFill="1" applyBorder="1" applyAlignment="1">
      <alignment horizontal="center" vertical="center" readingOrder="1"/>
    </xf>
    <xf numFmtId="0" fontId="10" fillId="3" borderId="28" xfId="0" applyFont="1" applyFill="1" applyBorder="1" applyAlignment="1">
      <alignment horizontal="center" vertical="center" wrapText="1" readingOrder="1"/>
    </xf>
    <xf numFmtId="168" fontId="5" fillId="3" borderId="36" xfId="0" applyNumberFormat="1" applyFont="1" applyFill="1" applyBorder="1" applyAlignment="1">
      <alignment vertical="center" wrapText="1" readingOrder="1"/>
    </xf>
    <xf numFmtId="168" fontId="5" fillId="3" borderId="24" xfId="0" applyNumberFormat="1" applyFont="1" applyFill="1" applyBorder="1" applyAlignment="1">
      <alignment vertical="center" wrapText="1" readingOrder="1"/>
    </xf>
    <xf numFmtId="168" fontId="5" fillId="3" borderId="29" xfId="0" applyNumberFormat="1" applyFont="1" applyFill="1" applyBorder="1" applyAlignment="1">
      <alignment vertical="center" wrapText="1" readingOrder="1"/>
    </xf>
    <xf numFmtId="9" fontId="5" fillId="3" borderId="11" xfId="2" applyNumberFormat="1" applyFont="1" applyFill="1" applyBorder="1" applyAlignment="1">
      <alignment horizontal="right" vertical="center" wrapText="1"/>
    </xf>
    <xf numFmtId="9" fontId="5" fillId="3" borderId="27" xfId="2" applyNumberFormat="1" applyFont="1" applyFill="1" applyBorder="1" applyAlignment="1">
      <alignment horizontal="right" vertical="center" wrapText="1"/>
    </xf>
    <xf numFmtId="9" fontId="0" fillId="3" borderId="12" xfId="2" applyNumberFormat="1" applyFont="1" applyFill="1" applyBorder="1" applyAlignment="1">
      <alignment horizontal="right" vertical="center"/>
    </xf>
    <xf numFmtId="9" fontId="0" fillId="3" borderId="25" xfId="2" applyNumberFormat="1" applyFont="1" applyFill="1" applyBorder="1" applyAlignment="1">
      <alignment horizontal="right" vertical="center"/>
    </xf>
    <xf numFmtId="168" fontId="5" fillId="3" borderId="27" xfId="0" applyNumberFormat="1" applyFont="1" applyFill="1" applyBorder="1" applyAlignment="1">
      <alignment horizontal="right" vertical="center" wrapText="1"/>
    </xf>
    <xf numFmtId="168" fontId="13" fillId="3" borderId="27" xfId="0" applyNumberFormat="1" applyFont="1" applyFill="1" applyBorder="1" applyAlignment="1">
      <alignment horizontal="right" vertical="center" wrapText="1"/>
    </xf>
    <xf numFmtId="168" fontId="0" fillId="3" borderId="12" xfId="0" applyNumberFormat="1" applyFont="1" applyFill="1" applyBorder="1" applyAlignment="1">
      <alignment horizontal="right" vertical="center"/>
    </xf>
    <xf numFmtId="168" fontId="10" fillId="3" borderId="25" xfId="0" applyNumberFormat="1" applyFont="1" applyFill="1" applyBorder="1" applyAlignment="1">
      <alignment horizontal="right" vertical="center"/>
    </xf>
    <xf numFmtId="168" fontId="13" fillId="3" borderId="24" xfId="0" applyNumberFormat="1" applyFont="1" applyFill="1" applyBorder="1" applyAlignment="1">
      <alignment vertical="center" wrapText="1" readingOrder="1"/>
    </xf>
    <xf numFmtId="3" fontId="0" fillId="3" borderId="12" xfId="0" applyNumberFormat="1" applyFont="1" applyFill="1" applyBorder="1" applyAlignment="1">
      <alignment horizontal="right" vertical="center"/>
    </xf>
    <xf numFmtId="167" fontId="0" fillId="3" borderId="25" xfId="2" applyNumberFormat="1" applyFont="1" applyFill="1" applyBorder="1" applyAlignment="1">
      <alignment horizontal="right" vertical="center"/>
    </xf>
    <xf numFmtId="168" fontId="5" fillId="3" borderId="30" xfId="0" applyNumberFormat="1" applyFont="1" applyFill="1" applyBorder="1" applyAlignment="1">
      <alignment vertical="center" wrapText="1" readingOrder="1"/>
    </xf>
    <xf numFmtId="9" fontId="13" fillId="3" borderId="28" xfId="2" applyNumberFormat="1" applyFont="1" applyFill="1" applyBorder="1" applyAlignment="1">
      <alignment horizontal="right" vertical="center" wrapText="1"/>
    </xf>
    <xf numFmtId="9" fontId="10" fillId="3" borderId="26" xfId="2" applyNumberFormat="1" applyFont="1" applyFill="1" applyBorder="1" applyAlignment="1">
      <alignment horizontal="right" vertical="center"/>
    </xf>
    <xf numFmtId="168" fontId="13" fillId="3" borderId="28" xfId="0" applyNumberFormat="1" applyFont="1" applyFill="1" applyBorder="1" applyAlignment="1">
      <alignment horizontal="right" vertical="center" wrapText="1"/>
    </xf>
    <xf numFmtId="3" fontId="13" fillId="3" borderId="28" xfId="0" applyNumberFormat="1" applyFont="1" applyFill="1" applyBorder="1" applyAlignment="1">
      <alignment horizontal="right" vertical="center" wrapText="1"/>
    </xf>
    <xf numFmtId="3" fontId="10" fillId="3" borderId="26" xfId="0" applyNumberFormat="1" applyFont="1" applyFill="1" applyBorder="1" applyAlignment="1">
      <alignment horizontal="right" vertical="center"/>
    </xf>
    <xf numFmtId="0" fontId="0" fillId="3" borderId="30" xfId="0" applyFont="1" applyFill="1" applyBorder="1" applyAlignment="1">
      <alignment horizontal="center" vertical="center" readingOrder="1"/>
    </xf>
    <xf numFmtId="0" fontId="0" fillId="3" borderId="29" xfId="0" applyFont="1" applyFill="1" applyBorder="1" applyAlignment="1">
      <alignment vertical="center" readingOrder="1"/>
    </xf>
    <xf numFmtId="165" fontId="0" fillId="3" borderId="27" xfId="0" applyNumberFormat="1" applyFont="1" applyFill="1" applyBorder="1" applyAlignment="1">
      <alignment vertical="center" readingOrder="1"/>
    </xf>
    <xf numFmtId="165" fontId="0" fillId="3" borderId="25" xfId="0" applyNumberFormat="1" applyFont="1" applyFill="1" applyBorder="1" applyAlignment="1">
      <alignment vertical="center" readingOrder="1"/>
    </xf>
    <xf numFmtId="165" fontId="0" fillId="3" borderId="29" xfId="0" applyNumberFormat="1" applyFont="1" applyFill="1" applyBorder="1" applyAlignment="1">
      <alignment vertical="center" readingOrder="1"/>
    </xf>
    <xf numFmtId="1" fontId="5" fillId="3" borderId="30" xfId="0" applyNumberFormat="1" applyFont="1" applyFill="1" applyBorder="1" applyAlignment="1">
      <alignment horizontal="right" vertical="center" wrapText="1" readingOrder="1"/>
    </xf>
    <xf numFmtId="1" fontId="5" fillId="3" borderId="28" xfId="0" applyNumberFormat="1" applyFont="1" applyFill="1" applyBorder="1" applyAlignment="1">
      <alignment horizontal="right" vertical="center" wrapText="1" readingOrder="1"/>
    </xf>
    <xf numFmtId="1" fontId="5" fillId="3" borderId="26" xfId="0" applyNumberFormat="1" applyFont="1" applyFill="1" applyBorder="1" applyAlignment="1">
      <alignment horizontal="right" vertical="center" wrapText="1" readingOrder="1"/>
    </xf>
    <xf numFmtId="1" fontId="5" fillId="3" borderId="36" xfId="0" applyNumberFormat="1" applyFont="1" applyFill="1" applyBorder="1" applyAlignment="1">
      <alignment horizontal="center" vertical="center" wrapText="1"/>
    </xf>
    <xf numFmtId="3" fontId="10" fillId="3" borderId="24" xfId="0" applyNumberFormat="1" applyFont="1" applyFill="1" applyBorder="1" applyAlignment="1">
      <alignment horizontal="right" vertical="center"/>
    </xf>
    <xf numFmtId="3" fontId="5" fillId="3" borderId="29" xfId="0" applyNumberFormat="1" applyFont="1" applyFill="1" applyBorder="1" applyAlignment="1">
      <alignment horizontal="right" vertical="center" wrapText="1"/>
    </xf>
    <xf numFmtId="3" fontId="5" fillId="3" borderId="27" xfId="0" applyNumberFormat="1" applyFont="1" applyFill="1" applyBorder="1" applyAlignment="1">
      <alignment horizontal="right" vertical="center" wrapText="1"/>
    </xf>
    <xf numFmtId="3" fontId="5" fillId="3" borderId="25" xfId="0" applyNumberFormat="1" applyFont="1" applyFill="1" applyBorder="1" applyAlignment="1">
      <alignment horizontal="right" vertical="center" wrapText="1"/>
    </xf>
    <xf numFmtId="165" fontId="5" fillId="3" borderId="27" xfId="0" applyNumberFormat="1" applyFont="1" applyFill="1" applyBorder="1" applyAlignment="1">
      <alignment horizontal="right" vertical="center" wrapText="1"/>
    </xf>
    <xf numFmtId="0" fontId="0" fillId="3" borderId="11" xfId="0" applyFont="1" applyFill="1" applyBorder="1" applyAlignment="1">
      <alignment horizontal="center" vertical="center"/>
    </xf>
    <xf numFmtId="0" fontId="0" fillId="3" borderId="12" xfId="0" applyFont="1" applyFill="1" applyBorder="1" applyAlignment="1">
      <alignment horizontal="center" vertical="center"/>
    </xf>
    <xf numFmtId="1" fontId="5" fillId="3" borderId="27" xfId="0" applyNumberFormat="1" applyFont="1" applyFill="1" applyBorder="1" applyAlignment="1">
      <alignment horizontal="right" vertical="center" wrapText="1"/>
    </xf>
    <xf numFmtId="1" fontId="0" fillId="3" borderId="25" xfId="0" applyNumberFormat="1" applyFont="1" applyFill="1" applyBorder="1" applyAlignment="1">
      <alignment horizontal="right" vertical="center"/>
    </xf>
    <xf numFmtId="165" fontId="5" fillId="3" borderId="11" xfId="0" applyNumberFormat="1" applyFont="1" applyFill="1" applyBorder="1" applyAlignment="1">
      <alignment horizontal="right" vertical="center" wrapText="1"/>
    </xf>
    <xf numFmtId="165" fontId="13" fillId="3" borderId="27" xfId="0" applyNumberFormat="1" applyFont="1" applyFill="1" applyBorder="1" applyAlignment="1">
      <alignment horizontal="right" vertical="center" wrapText="1"/>
    </xf>
    <xf numFmtId="9" fontId="13" fillId="3" borderId="27" xfId="2" applyNumberFormat="1" applyFont="1" applyFill="1" applyBorder="1" applyAlignment="1">
      <alignment horizontal="right" vertical="center" wrapText="1"/>
    </xf>
    <xf numFmtId="9" fontId="10" fillId="3" borderId="25" xfId="2" applyNumberFormat="1" applyFont="1" applyFill="1" applyBorder="1" applyAlignment="1">
      <alignment horizontal="right" vertical="center"/>
    </xf>
    <xf numFmtId="1" fontId="13" fillId="3" borderId="27" xfId="0" applyNumberFormat="1" applyFont="1" applyFill="1" applyBorder="1" applyAlignment="1">
      <alignment horizontal="right" vertical="center" wrapText="1"/>
    </xf>
    <xf numFmtId="1" fontId="10" fillId="3" borderId="25" xfId="0" applyNumberFormat="1" applyFont="1" applyFill="1" applyBorder="1" applyAlignment="1">
      <alignment horizontal="right" vertical="center"/>
    </xf>
    <xf numFmtId="1" fontId="5" fillId="3" borderId="11" xfId="0" applyNumberFormat="1" applyFont="1" applyFill="1" applyBorder="1" applyAlignment="1">
      <alignment horizontal="right" vertical="center" wrapText="1"/>
    </xf>
    <xf numFmtId="1" fontId="0" fillId="3" borderId="12" xfId="0" applyNumberFormat="1" applyFont="1" applyFill="1" applyBorder="1" applyAlignment="1">
      <alignment horizontal="right" vertical="center"/>
    </xf>
    <xf numFmtId="167" fontId="13" fillId="3" borderId="30" xfId="2" applyNumberFormat="1" applyFont="1" applyFill="1" applyBorder="1" applyAlignment="1">
      <alignment horizontal="right" vertical="center" wrapText="1"/>
    </xf>
    <xf numFmtId="167" fontId="5" fillId="3" borderId="28" xfId="2" applyNumberFormat="1" applyFont="1" applyFill="1" applyBorder="1" applyAlignment="1">
      <alignment horizontal="right" vertical="center" wrapText="1"/>
    </xf>
    <xf numFmtId="167" fontId="5" fillId="3" borderId="26" xfId="2" applyNumberFormat="1" applyFont="1" applyFill="1" applyBorder="1" applyAlignment="1">
      <alignment horizontal="right" vertical="center" wrapText="1"/>
    </xf>
    <xf numFmtId="167" fontId="5" fillId="3" borderId="30" xfId="2" applyNumberFormat="1" applyFont="1" applyFill="1" applyBorder="1" applyAlignment="1">
      <alignment horizontal="right" vertical="center" wrapText="1"/>
    </xf>
    <xf numFmtId="0" fontId="23" fillId="3" borderId="0" xfId="0" applyFont="1" applyFill="1"/>
    <xf numFmtId="0" fontId="24" fillId="3" borderId="0" xfId="0" applyFont="1" applyFill="1" applyAlignment="1">
      <alignment horizontal="center" vertical="top" wrapText="1"/>
    </xf>
    <xf numFmtId="1" fontId="5" fillId="3" borderId="30" xfId="0" applyNumberFormat="1" applyFont="1" applyFill="1" applyBorder="1" applyAlignment="1">
      <alignment horizontal="center" vertical="center" wrapText="1"/>
    </xf>
    <xf numFmtId="1" fontId="5" fillId="3" borderId="28" xfId="0" applyNumberFormat="1" applyFont="1" applyFill="1" applyBorder="1" applyAlignment="1">
      <alignment horizontal="center" vertical="center" wrapText="1"/>
    </xf>
    <xf numFmtId="1" fontId="5" fillId="3" borderId="26" xfId="0" applyNumberFormat="1" applyFont="1" applyFill="1" applyBorder="1" applyAlignment="1">
      <alignment horizontal="center" vertical="center" wrapText="1"/>
    </xf>
    <xf numFmtId="0" fontId="10" fillId="3" borderId="28" xfId="0" applyFont="1" applyFill="1" applyBorder="1" applyAlignment="1">
      <alignment horizontal="left" vertical="center"/>
    </xf>
    <xf numFmtId="0" fontId="0" fillId="3" borderId="28" xfId="0" applyFont="1" applyFill="1" applyBorder="1" applyAlignment="1">
      <alignment horizontal="center" vertical="center"/>
    </xf>
    <xf numFmtId="0" fontId="0" fillId="3" borderId="26" xfId="0" applyFont="1" applyFill="1" applyBorder="1" applyAlignment="1">
      <alignment horizontal="center" vertical="center"/>
    </xf>
    <xf numFmtId="167" fontId="5" fillId="3" borderId="36" xfId="2" applyNumberFormat="1" applyFont="1" applyFill="1" applyBorder="1" applyAlignment="1">
      <alignment horizontal="right" vertical="center" wrapText="1"/>
    </xf>
    <xf numFmtId="167" fontId="10" fillId="3" borderId="29" xfId="2" applyNumberFormat="1" applyFont="1" applyFill="1" applyBorder="1" applyAlignment="1">
      <alignment horizontal="right" vertical="center"/>
    </xf>
    <xf numFmtId="167" fontId="5" fillId="3" borderId="11" xfId="2" applyNumberFormat="1" applyFont="1" applyFill="1" applyBorder="1" applyAlignment="1">
      <alignment horizontal="right" vertical="center" wrapText="1"/>
    </xf>
    <xf numFmtId="167" fontId="10" fillId="3" borderId="27" xfId="2" applyNumberFormat="1" applyFont="1" applyFill="1" applyBorder="1" applyAlignment="1">
      <alignment horizontal="right" vertical="center"/>
    </xf>
    <xf numFmtId="167" fontId="5" fillId="3" borderId="12" xfId="2" applyNumberFormat="1" applyFont="1" applyFill="1" applyBorder="1" applyAlignment="1">
      <alignment horizontal="right" vertical="center" wrapText="1"/>
    </xf>
    <xf numFmtId="167" fontId="10" fillId="3" borderId="25" xfId="2" applyNumberFormat="1" applyFont="1" applyFill="1" applyBorder="1" applyAlignment="1">
      <alignment horizontal="right" vertical="center"/>
    </xf>
    <xf numFmtId="0" fontId="0" fillId="3" borderId="11" xfId="0" applyFont="1" applyFill="1" applyBorder="1" applyAlignment="1">
      <alignment vertical="center"/>
    </xf>
    <xf numFmtId="167" fontId="13" fillId="3" borderId="27" xfId="2" applyNumberFormat="1" applyFont="1" applyFill="1" applyBorder="1" applyAlignment="1">
      <alignment horizontal="right" vertical="center" wrapText="1"/>
    </xf>
    <xf numFmtId="167" fontId="0" fillId="3" borderId="12" xfId="2" applyNumberFormat="1" applyFont="1" applyFill="1" applyBorder="1" applyAlignment="1">
      <alignment horizontal="right" vertical="center"/>
    </xf>
    <xf numFmtId="167" fontId="5" fillId="3" borderId="11" xfId="0" applyNumberFormat="1" applyFont="1" applyFill="1" applyBorder="1" applyAlignment="1">
      <alignment horizontal="right" vertical="center" wrapText="1"/>
    </xf>
    <xf numFmtId="167" fontId="5" fillId="3" borderId="27" xfId="0" applyNumberFormat="1" applyFont="1" applyFill="1" applyBorder="1" applyAlignment="1">
      <alignment horizontal="right" vertical="center" wrapText="1"/>
    </xf>
    <xf numFmtId="0" fontId="10" fillId="3" borderId="28" xfId="0" applyFont="1" applyFill="1" applyBorder="1" applyAlignment="1">
      <alignment horizontal="center" vertical="center" wrapText="1"/>
    </xf>
    <xf numFmtId="0" fontId="10" fillId="3" borderId="11" xfId="0" applyFont="1" applyFill="1" applyBorder="1" applyAlignment="1">
      <alignment horizontal="center" vertical="center" wrapText="1"/>
    </xf>
    <xf numFmtId="1" fontId="0" fillId="3" borderId="0" xfId="0" applyNumberFormat="1" applyFont="1" applyFill="1" applyBorder="1" applyAlignment="1">
      <alignment vertical="center"/>
    </xf>
    <xf numFmtId="165" fontId="0" fillId="3" borderId="0" xfId="0" applyNumberFormat="1" applyFont="1" applyFill="1" applyBorder="1" applyAlignment="1">
      <alignment vertical="center"/>
    </xf>
    <xf numFmtId="1" fontId="0" fillId="3" borderId="8" xfId="0" applyNumberFormat="1" applyFont="1" applyFill="1" applyBorder="1" applyAlignment="1">
      <alignment vertical="center"/>
    </xf>
    <xf numFmtId="0" fontId="11" fillId="2" borderId="37" xfId="0" applyFont="1" applyFill="1" applyBorder="1" applyAlignment="1">
      <alignment horizontal="center" vertical="center" wrapText="1"/>
    </xf>
    <xf numFmtId="0" fontId="11" fillId="2" borderId="38" xfId="4"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40" xfId="0" applyFont="1" applyFill="1" applyBorder="1" applyAlignment="1">
      <alignment horizontal="center" vertical="center" wrapText="1"/>
    </xf>
    <xf numFmtId="0" fontId="0" fillId="3" borderId="42" xfId="0" applyFont="1" applyFill="1" applyBorder="1" applyAlignment="1">
      <alignment horizontal="center" vertical="center"/>
    </xf>
    <xf numFmtId="1" fontId="5" fillId="3" borderId="42" xfId="0" applyNumberFormat="1" applyFont="1" applyFill="1" applyBorder="1" applyAlignment="1">
      <alignment horizontal="center" vertical="center" wrapText="1"/>
    </xf>
    <xf numFmtId="0" fontId="0" fillId="3" borderId="28" xfId="0" applyFont="1" applyFill="1" applyBorder="1" applyAlignment="1">
      <alignment vertical="center"/>
    </xf>
    <xf numFmtId="0" fontId="0" fillId="3" borderId="26" xfId="0" applyFont="1" applyFill="1" applyBorder="1" applyAlignment="1">
      <alignment vertical="center"/>
    </xf>
    <xf numFmtId="165" fontId="13" fillId="3" borderId="30" xfId="0" applyNumberFormat="1" applyFont="1" applyFill="1" applyBorder="1" applyAlignment="1">
      <alignment vertical="center" wrapText="1"/>
    </xf>
    <xf numFmtId="165" fontId="13" fillId="3" borderId="28" xfId="0" applyNumberFormat="1" applyFont="1" applyFill="1" applyBorder="1" applyAlignment="1">
      <alignment vertical="center" wrapText="1"/>
    </xf>
    <xf numFmtId="165" fontId="13" fillId="3" borderId="26" xfId="0" applyNumberFormat="1" applyFont="1" applyFill="1" applyBorder="1" applyAlignment="1">
      <alignment vertical="center" wrapText="1"/>
    </xf>
    <xf numFmtId="2" fontId="13" fillId="3" borderId="28" xfId="0" applyNumberFormat="1" applyFont="1" applyFill="1" applyBorder="1" applyAlignment="1">
      <alignment vertical="center" wrapText="1"/>
    </xf>
    <xf numFmtId="165" fontId="13" fillId="3" borderId="42" xfId="0" applyNumberFormat="1" applyFont="1" applyFill="1" applyBorder="1" applyAlignment="1">
      <alignment vertical="center" wrapText="1"/>
    </xf>
    <xf numFmtId="165" fontId="5" fillId="3" borderId="28" xfId="0" applyNumberFormat="1" applyFont="1" applyFill="1" applyBorder="1" applyAlignment="1">
      <alignment vertical="center" wrapText="1"/>
    </xf>
    <xf numFmtId="1" fontId="0" fillId="3" borderId="28" xfId="0" applyNumberFormat="1" applyFont="1" applyFill="1" applyBorder="1" applyAlignment="1">
      <alignment vertical="center"/>
    </xf>
    <xf numFmtId="165" fontId="0" fillId="3" borderId="28" xfId="0" applyNumberFormat="1" applyFont="1" applyFill="1" applyBorder="1" applyAlignment="1">
      <alignment vertical="center"/>
    </xf>
    <xf numFmtId="1" fontId="0" fillId="3" borderId="26" xfId="0" applyNumberFormat="1" applyFont="1" applyFill="1" applyBorder="1" applyAlignment="1">
      <alignment vertical="center"/>
    </xf>
    <xf numFmtId="167" fontId="13" fillId="3" borderId="36" xfId="2" applyNumberFormat="1" applyFont="1" applyFill="1" applyBorder="1" applyAlignment="1">
      <alignment horizontal="right" vertical="center" wrapText="1"/>
    </xf>
    <xf numFmtId="167" fontId="13" fillId="3" borderId="11" xfId="2" applyNumberFormat="1" applyFont="1" applyFill="1" applyBorder="1" applyAlignment="1">
      <alignment horizontal="right" vertical="center" wrapText="1"/>
    </xf>
    <xf numFmtId="167" fontId="13" fillId="3" borderId="41" xfId="2" applyNumberFormat="1" applyFont="1" applyFill="1" applyBorder="1" applyAlignment="1">
      <alignment horizontal="right" vertical="center" wrapText="1"/>
    </xf>
    <xf numFmtId="167" fontId="13" fillId="3" borderId="12" xfId="2" applyNumberFormat="1" applyFont="1" applyFill="1" applyBorder="1" applyAlignment="1">
      <alignment horizontal="right" vertical="center" wrapText="1"/>
    </xf>
    <xf numFmtId="167" fontId="13" fillId="3" borderId="28" xfId="2" applyNumberFormat="1" applyFont="1" applyFill="1" applyBorder="1" applyAlignment="1">
      <alignment horizontal="right" vertical="center" wrapText="1"/>
    </xf>
    <xf numFmtId="167" fontId="13" fillId="3" borderId="42" xfId="2" applyNumberFormat="1" applyFont="1" applyFill="1" applyBorder="1" applyAlignment="1">
      <alignment horizontal="right" vertical="center" wrapText="1"/>
    </xf>
    <xf numFmtId="167" fontId="13" fillId="3" borderId="26" xfId="2" applyNumberFormat="1" applyFont="1" applyFill="1" applyBorder="1" applyAlignment="1">
      <alignment horizontal="right" vertical="center" wrapText="1"/>
    </xf>
    <xf numFmtId="167" fontId="0" fillId="3" borderId="8" xfId="0" applyNumberFormat="1" applyFont="1" applyFill="1" applyBorder="1" applyAlignment="1">
      <alignment horizontal="right" vertical="center"/>
    </xf>
    <xf numFmtId="167" fontId="10" fillId="3" borderId="26" xfId="0" applyNumberFormat="1" applyFont="1" applyFill="1" applyBorder="1" applyAlignment="1">
      <alignment horizontal="right" vertical="center"/>
    </xf>
    <xf numFmtId="167" fontId="0" fillId="3" borderId="28" xfId="0" applyNumberFormat="1" applyFont="1" applyFill="1" applyBorder="1" applyAlignment="1">
      <alignment horizontal="right" vertical="center"/>
    </xf>
    <xf numFmtId="167" fontId="10" fillId="3" borderId="12" xfId="2" applyNumberFormat="1" applyFont="1" applyFill="1" applyBorder="1" applyAlignment="1">
      <alignment horizontal="right" vertical="center"/>
    </xf>
    <xf numFmtId="167" fontId="10" fillId="3" borderId="26" xfId="2" applyNumberFormat="1" applyFont="1" applyFill="1" applyBorder="1" applyAlignment="1">
      <alignment horizontal="right" vertical="center"/>
    </xf>
    <xf numFmtId="0" fontId="11" fillId="2" borderId="23" xfId="0" applyFont="1" applyFill="1" applyBorder="1" applyAlignment="1">
      <alignment horizontal="center" vertical="center" wrapText="1"/>
    </xf>
    <xf numFmtId="0" fontId="11" fillId="2" borderId="1" xfId="0" applyFont="1" applyFill="1" applyBorder="1" applyAlignment="1">
      <alignment horizontal="center" vertical="center" wrapText="1"/>
    </xf>
    <xf numFmtId="3" fontId="13" fillId="3" borderId="29" xfId="0" applyNumberFormat="1" applyFont="1" applyFill="1" applyBorder="1" applyAlignment="1">
      <alignment horizontal="right" vertical="center" wrapText="1"/>
    </xf>
    <xf numFmtId="3" fontId="13" fillId="3" borderId="27" xfId="0" applyNumberFormat="1" applyFont="1" applyFill="1" applyBorder="1" applyAlignment="1">
      <alignment horizontal="right" vertical="center" wrapText="1"/>
    </xf>
    <xf numFmtId="3" fontId="13" fillId="3" borderId="25" xfId="0" applyNumberFormat="1" applyFont="1" applyFill="1" applyBorder="1" applyAlignment="1">
      <alignment horizontal="right" vertical="center" wrapText="1"/>
    </xf>
    <xf numFmtId="9" fontId="13" fillId="3" borderId="25" xfId="2" applyNumberFormat="1" applyFont="1" applyFill="1" applyBorder="1" applyAlignment="1">
      <alignment horizontal="right" vertical="center" wrapText="1"/>
    </xf>
    <xf numFmtId="0" fontId="10" fillId="3" borderId="27" xfId="0" applyFont="1" applyFill="1" applyBorder="1" applyAlignment="1">
      <alignment horizontal="right" vertical="center"/>
    </xf>
    <xf numFmtId="9" fontId="5" fillId="3" borderId="12" xfId="2" applyNumberFormat="1" applyFont="1" applyFill="1" applyBorder="1" applyAlignment="1">
      <alignment horizontal="right" vertical="center" wrapText="1"/>
    </xf>
    <xf numFmtId="0" fontId="0" fillId="3" borderId="11" xfId="0" applyFont="1" applyFill="1" applyBorder="1" applyAlignment="1">
      <alignment horizontal="right" vertical="center"/>
    </xf>
    <xf numFmtId="9" fontId="13" fillId="3" borderId="28" xfId="0" applyNumberFormat="1" applyFont="1" applyFill="1" applyBorder="1" applyAlignment="1">
      <alignment horizontal="right" vertical="center" wrapText="1"/>
    </xf>
    <xf numFmtId="9" fontId="13" fillId="3" borderId="26" xfId="0" applyNumberFormat="1" applyFont="1" applyFill="1" applyBorder="1" applyAlignment="1">
      <alignment horizontal="right" vertical="center" wrapText="1"/>
    </xf>
    <xf numFmtId="0" fontId="10" fillId="3" borderId="28" xfId="0" applyFont="1" applyFill="1" applyBorder="1" applyAlignment="1">
      <alignment horizontal="right" vertical="center"/>
    </xf>
    <xf numFmtId="1" fontId="13" fillId="3" borderId="30" xfId="0" applyNumberFormat="1" applyFont="1" applyFill="1" applyBorder="1" applyAlignment="1">
      <alignment horizontal="right" vertical="center" wrapText="1"/>
    </xf>
    <xf numFmtId="9" fontId="5" fillId="3" borderId="28" xfId="0" applyNumberFormat="1" applyFont="1" applyFill="1" applyBorder="1" applyAlignment="1">
      <alignment horizontal="right" vertical="center" wrapText="1"/>
    </xf>
    <xf numFmtId="9" fontId="5" fillId="3" borderId="26" xfId="0" applyNumberFormat="1" applyFont="1" applyFill="1" applyBorder="1" applyAlignment="1">
      <alignment horizontal="right" vertical="center" wrapText="1"/>
    </xf>
    <xf numFmtId="0" fontId="0" fillId="3" borderId="28" xfId="0" applyFont="1" applyFill="1" applyBorder="1" applyAlignment="1">
      <alignment horizontal="right" vertical="center"/>
    </xf>
    <xf numFmtId="0" fontId="1" fillId="3" borderId="30" xfId="0" applyFont="1" applyFill="1" applyBorder="1"/>
    <xf numFmtId="0" fontId="1" fillId="3" borderId="28" xfId="0" applyFont="1" applyFill="1" applyBorder="1"/>
    <xf numFmtId="0" fontId="1" fillId="3" borderId="26" xfId="0" applyFont="1" applyFill="1" applyBorder="1"/>
    <xf numFmtId="0" fontId="0" fillId="3" borderId="13" xfId="0" applyFill="1" applyBorder="1"/>
    <xf numFmtId="165" fontId="0" fillId="3" borderId="13" xfId="0" applyNumberFormat="1" applyFill="1" applyBorder="1" applyAlignment="1">
      <alignment horizontal="center"/>
    </xf>
    <xf numFmtId="166" fontId="5" fillId="3" borderId="24" xfId="1" applyNumberFormat="1" applyFont="1" applyFill="1" applyBorder="1" applyAlignment="1">
      <alignment horizontal="right" vertical="center" wrapText="1"/>
    </xf>
    <xf numFmtId="9" fontId="5" fillId="3" borderId="29" xfId="2" applyNumberFormat="1" applyFont="1" applyFill="1" applyBorder="1" applyAlignment="1">
      <alignment horizontal="right" vertical="center" wrapText="1"/>
    </xf>
    <xf numFmtId="9" fontId="5" fillId="3" borderId="25" xfId="2" applyNumberFormat="1" applyFont="1" applyFill="1" applyBorder="1" applyAlignment="1">
      <alignment horizontal="right" vertical="center" wrapText="1"/>
    </xf>
    <xf numFmtId="168" fontId="13" fillId="3" borderId="27" xfId="0" applyNumberFormat="1" applyFont="1" applyFill="1" applyBorder="1" applyAlignment="1">
      <alignment vertical="center" wrapText="1"/>
    </xf>
    <xf numFmtId="0" fontId="0" fillId="3" borderId="30" xfId="0" applyFont="1" applyFill="1" applyBorder="1" applyAlignment="1">
      <alignment horizontal="center" vertical="center"/>
    </xf>
    <xf numFmtId="0" fontId="10" fillId="3" borderId="30" xfId="0" applyFont="1" applyFill="1" applyBorder="1" applyAlignment="1">
      <alignment horizontal="center" vertical="center" wrapText="1"/>
    </xf>
    <xf numFmtId="9" fontId="5" fillId="3" borderId="24" xfId="2" applyNumberFormat="1" applyFont="1" applyFill="1" applyBorder="1" applyAlignment="1">
      <alignment horizontal="right" vertical="center" wrapText="1"/>
    </xf>
    <xf numFmtId="9" fontId="13" fillId="3" borderId="24" xfId="2" applyNumberFormat="1" applyFont="1" applyFill="1" applyBorder="1" applyAlignment="1">
      <alignment horizontal="right" vertical="center" wrapText="1"/>
    </xf>
    <xf numFmtId="9" fontId="13" fillId="3" borderId="29" xfId="2" applyNumberFormat="1" applyFont="1" applyFill="1" applyBorder="1" applyAlignment="1">
      <alignment horizontal="right" vertical="center" wrapText="1"/>
    </xf>
    <xf numFmtId="0" fontId="5" fillId="3" borderId="0" xfId="0" applyFont="1" applyFill="1" applyAlignment="1">
      <alignment vertical="center"/>
    </xf>
    <xf numFmtId="0" fontId="10" fillId="3" borderId="0" xfId="0" applyFont="1" applyFill="1" applyBorder="1" applyAlignment="1">
      <alignment horizontal="center" vertical="center"/>
    </xf>
    <xf numFmtId="0" fontId="0" fillId="3" borderId="0" xfId="0" applyFont="1" applyFill="1" applyBorder="1" applyAlignment="1">
      <alignment vertical="center" wrapText="1"/>
    </xf>
    <xf numFmtId="0" fontId="12" fillId="3" borderId="0" xfId="0" applyFont="1" applyFill="1" applyAlignment="1">
      <alignment vertical="center"/>
    </xf>
    <xf numFmtId="0" fontId="32" fillId="0" borderId="0" xfId="0" applyFont="1"/>
    <xf numFmtId="0" fontId="33" fillId="0" borderId="0" xfId="0" applyFont="1"/>
    <xf numFmtId="0" fontId="34" fillId="0" borderId="0" xfId="15"/>
    <xf numFmtId="0" fontId="35" fillId="0" borderId="0" xfId="0" applyFont="1" applyAlignment="1">
      <alignment vertical="center"/>
    </xf>
    <xf numFmtId="0" fontId="34" fillId="0" borderId="0" xfId="15" quotePrefix="1"/>
    <xf numFmtId="0" fontId="34" fillId="0" borderId="0" xfId="15" applyAlignment="1"/>
    <xf numFmtId="0" fontId="14" fillId="2" borderId="9" xfId="3" applyFont="1" applyFill="1" applyBorder="1" applyAlignment="1">
      <alignment horizontal="center" vertical="center" wrapText="1"/>
    </xf>
    <xf numFmtId="0" fontId="0" fillId="3" borderId="36" xfId="0" applyFont="1" applyFill="1" applyBorder="1" applyAlignment="1">
      <alignment horizontal="center" vertical="center"/>
    </xf>
    <xf numFmtId="0" fontId="14" fillId="2" borderId="15" xfId="3" applyFont="1" applyFill="1" applyBorder="1" applyAlignment="1">
      <alignment horizontal="center" vertical="center" wrapText="1"/>
    </xf>
    <xf numFmtId="1" fontId="0" fillId="3" borderId="13" xfId="0" applyNumberFormat="1" applyFill="1" applyBorder="1" applyAlignment="1">
      <alignment horizontal="center" vertical="center"/>
    </xf>
    <xf numFmtId="3" fontId="1" fillId="3" borderId="30" xfId="0" applyNumberFormat="1" applyFont="1" applyFill="1" applyBorder="1" applyAlignment="1">
      <alignment horizontal="right" indent="1"/>
    </xf>
    <xf numFmtId="3" fontId="1" fillId="3" borderId="28" xfId="0" applyNumberFormat="1" applyFont="1" applyFill="1" applyBorder="1" applyAlignment="1">
      <alignment horizontal="right" indent="1"/>
    </xf>
    <xf numFmtId="3" fontId="1" fillId="3" borderId="26" xfId="0" applyNumberFormat="1" applyFont="1" applyFill="1" applyBorder="1" applyAlignment="1">
      <alignment horizontal="right" indent="1"/>
    </xf>
    <xf numFmtId="0" fontId="11" fillId="2" borderId="1" xfId="4" applyFont="1" applyFill="1" applyBorder="1" applyAlignment="1">
      <alignment horizontal="center" vertical="center" wrapText="1"/>
    </xf>
    <xf numFmtId="0" fontId="11" fillId="2" borderId="5" xfId="0" applyFont="1" applyFill="1" applyBorder="1" applyAlignment="1">
      <alignment horizontal="center" vertical="center" wrapText="1"/>
    </xf>
    <xf numFmtId="0" fontId="14" fillId="2" borderId="4" xfId="3" applyFont="1" applyFill="1" applyBorder="1" applyAlignment="1">
      <alignment horizontal="center" vertical="center" wrapText="1"/>
    </xf>
    <xf numFmtId="0" fontId="14" fillId="2" borderId="5" xfId="3" applyFont="1" applyFill="1" applyBorder="1" applyAlignment="1">
      <alignment horizontal="center" vertical="center" wrapText="1" readingOrder="1"/>
    </xf>
    <xf numFmtId="0" fontId="14" fillId="2" borderId="15" xfId="3" applyFont="1" applyFill="1" applyBorder="1" applyAlignment="1">
      <alignment horizontal="center" vertical="center" wrapText="1" readingOrder="1"/>
    </xf>
    <xf numFmtId="0" fontId="14" fillId="2" borderId="1" xfId="3" applyFont="1" applyFill="1" applyBorder="1" applyAlignment="1">
      <alignment horizontal="center" vertical="center" wrapText="1" readingOrder="1"/>
    </xf>
    <xf numFmtId="0" fontId="14" fillId="2" borderId="6" xfId="3" applyFont="1" applyFill="1" applyBorder="1" applyAlignment="1">
      <alignment horizontal="center" vertical="center" wrapText="1" readingOrder="1"/>
    </xf>
    <xf numFmtId="3" fontId="11" fillId="2" borderId="15" xfId="0" applyNumberFormat="1" applyFont="1" applyFill="1" applyBorder="1" applyAlignment="1">
      <alignment horizontal="center" vertical="center" wrapText="1" readingOrder="1"/>
    </xf>
    <xf numFmtId="0" fontId="12" fillId="2" borderId="15" xfId="0" applyFont="1" applyFill="1" applyBorder="1" applyAlignment="1">
      <alignment horizontal="center" vertical="center" wrapText="1" readingOrder="1"/>
    </xf>
    <xf numFmtId="3" fontId="11" fillId="2" borderId="9" xfId="0" applyNumberFormat="1" applyFont="1" applyFill="1" applyBorder="1" applyAlignment="1">
      <alignment horizontal="center" vertical="center" wrapText="1" readingOrder="1"/>
    </xf>
    <xf numFmtId="3" fontId="11" fillId="2" borderId="0" xfId="0" applyNumberFormat="1" applyFont="1" applyFill="1" applyBorder="1" applyAlignment="1">
      <alignment horizontal="center" vertical="center" wrapText="1" readingOrder="1"/>
    </xf>
    <xf numFmtId="3" fontId="11" fillId="2" borderId="6" xfId="0" applyNumberFormat="1" applyFont="1" applyFill="1" applyBorder="1" applyAlignment="1">
      <alignment horizontal="center" vertical="center" wrapText="1" readingOrder="1"/>
    </xf>
    <xf numFmtId="0" fontId="11" fillId="2" borderId="1" xfId="4" applyFont="1" applyFill="1" applyBorder="1" applyAlignment="1">
      <alignment horizontal="center" vertical="center" wrapText="1"/>
    </xf>
    <xf numFmtId="0" fontId="11" fillId="2" borderId="6" xfId="4" applyFont="1" applyFill="1" applyBorder="1" applyAlignment="1">
      <alignment horizontal="center" vertical="center" wrapText="1"/>
    </xf>
    <xf numFmtId="0" fontId="11" fillId="2" borderId="7" xfId="4" applyFont="1" applyFill="1" applyBorder="1" applyAlignment="1">
      <alignment horizontal="center" vertical="center" wrapText="1"/>
    </xf>
    <xf numFmtId="0" fontId="11" fillId="2" borderId="14"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4" xfId="4"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2" xfId="4" applyFont="1" applyFill="1" applyBorder="1" applyAlignment="1">
      <alignment horizontal="center" vertical="center" wrapText="1"/>
    </xf>
    <xf numFmtId="165" fontId="5" fillId="3" borderId="0" xfId="0" applyNumberFormat="1" applyFont="1" applyFill="1" applyBorder="1" applyAlignment="1">
      <alignment horizontal="center" vertical="center" wrapText="1"/>
    </xf>
    <xf numFmtId="3" fontId="11" fillId="2" borderId="9" xfId="0" applyNumberFormat="1" applyFont="1" applyFill="1" applyBorder="1" applyAlignment="1">
      <alignment horizontal="center" vertical="center" wrapText="1"/>
    </xf>
    <xf numFmtId="3" fontId="11" fillId="2" borderId="3" xfId="0" applyNumberFormat="1" applyFont="1" applyFill="1" applyBorder="1" applyAlignment="1">
      <alignment horizontal="center" vertical="center" wrapText="1"/>
    </xf>
    <xf numFmtId="3" fontId="11" fillId="2" borderId="4" xfId="0" applyNumberFormat="1" applyFont="1" applyFill="1" applyBorder="1" applyAlignment="1">
      <alignment horizontal="center" vertical="center" wrapText="1"/>
    </xf>
    <xf numFmtId="3" fontId="11" fillId="2" borderId="2" xfId="0" applyNumberFormat="1" applyFont="1" applyFill="1" applyBorder="1" applyAlignment="1">
      <alignment horizontal="center" vertical="center" wrapText="1"/>
    </xf>
    <xf numFmtId="0" fontId="13" fillId="3" borderId="0" xfId="0" applyFont="1" applyFill="1" applyAlignment="1">
      <alignment horizontal="center" vertical="center" wrapText="1"/>
    </xf>
    <xf numFmtId="0" fontId="5" fillId="3" borderId="9"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29" xfId="0" applyFill="1" applyBorder="1" applyAlignment="1">
      <alignment horizontal="center" vertical="center"/>
    </xf>
    <xf numFmtId="0" fontId="0" fillId="3" borderId="25" xfId="0" applyFill="1" applyBorder="1" applyAlignment="1">
      <alignment horizontal="center" vertical="center"/>
    </xf>
    <xf numFmtId="0" fontId="14" fillId="2" borderId="9" xfId="3" applyFont="1" applyFill="1" applyBorder="1" applyAlignment="1">
      <alignment horizontal="center" vertical="center" wrapText="1"/>
    </xf>
    <xf numFmtId="0" fontId="14" fillId="2" borderId="0" xfId="3"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0" fillId="3" borderId="0" xfId="0" applyFont="1" applyFill="1" applyAlignment="1">
      <alignment horizontal="left" vertical="center" wrapText="1"/>
    </xf>
    <xf numFmtId="0" fontId="16" fillId="4" borderId="16" xfId="0" applyFont="1" applyFill="1" applyBorder="1" applyAlignment="1">
      <alignment horizontal="left" vertical="center" wrapText="1"/>
    </xf>
    <xf numFmtId="0" fontId="16" fillId="4" borderId="34" xfId="0" applyFont="1" applyFill="1" applyBorder="1" applyAlignment="1">
      <alignment horizontal="center" vertical="center" wrapText="1"/>
    </xf>
    <xf numFmtId="0" fontId="16" fillId="4" borderId="17" xfId="0" applyFont="1" applyFill="1" applyBorder="1" applyAlignment="1">
      <alignment horizontal="center" vertical="center" wrapText="1"/>
    </xf>
    <xf numFmtId="1" fontId="13" fillId="3" borderId="33" xfId="0" applyNumberFormat="1" applyFont="1" applyFill="1" applyBorder="1" applyAlignment="1">
      <alignment horizontal="center" vertical="top" wrapText="1"/>
    </xf>
    <xf numFmtId="0" fontId="5" fillId="3" borderId="33" xfId="0" applyFont="1" applyFill="1" applyBorder="1" applyAlignment="1">
      <alignment vertical="top" wrapText="1"/>
    </xf>
    <xf numFmtId="0" fontId="5" fillId="3" borderId="32" xfId="0" applyFont="1" applyFill="1" applyBorder="1" applyAlignment="1">
      <alignment vertical="top" wrapText="1"/>
    </xf>
    <xf numFmtId="0" fontId="29" fillId="3" borderId="0" xfId="0" applyFont="1" applyFill="1" applyAlignment="1">
      <alignment horizontal="left" readingOrder="1"/>
    </xf>
    <xf numFmtId="0" fontId="20" fillId="3" borderId="0" xfId="0" applyFont="1" applyFill="1"/>
    <xf numFmtId="0" fontId="36" fillId="3" borderId="0" xfId="0" applyFont="1" applyFill="1" applyAlignment="1">
      <alignment horizontal="left" vertical="center"/>
    </xf>
    <xf numFmtId="3" fontId="1" fillId="3" borderId="0" xfId="0" applyNumberFormat="1" applyFont="1" applyFill="1" applyBorder="1" applyAlignment="1">
      <alignment horizontal="right" indent="1"/>
    </xf>
    <xf numFmtId="1" fontId="0" fillId="3" borderId="0" xfId="0" applyNumberFormat="1" applyFill="1" applyBorder="1" applyAlignment="1">
      <alignment horizontal="center" vertical="center"/>
    </xf>
    <xf numFmtId="165" fontId="0" fillId="3" borderId="0" xfId="0" applyNumberFormat="1" applyFill="1" applyBorder="1" applyAlignment="1">
      <alignment horizontal="center"/>
    </xf>
    <xf numFmtId="0" fontId="14" fillId="3" borderId="0" xfId="3" applyFont="1" applyFill="1" applyBorder="1" applyAlignment="1">
      <alignment horizontal="center" vertical="center" wrapText="1"/>
    </xf>
    <xf numFmtId="0" fontId="15" fillId="3" borderId="35" xfId="0" applyFont="1" applyFill="1" applyBorder="1" applyAlignment="1">
      <alignment horizontal="center" vertical="center" wrapText="1"/>
    </xf>
    <xf numFmtId="0" fontId="20" fillId="0" borderId="0" xfId="0" applyFont="1" applyAlignment="1">
      <alignment horizontal="center" vertical="center"/>
    </xf>
    <xf numFmtId="9" fontId="10" fillId="3" borderId="0" xfId="2" applyNumberFormat="1" applyFont="1" applyFill="1" applyBorder="1" applyAlignment="1">
      <alignment horizontal="right" vertical="center"/>
    </xf>
    <xf numFmtId="167" fontId="0" fillId="3" borderId="0" xfId="2" applyNumberFormat="1" applyFont="1" applyFill="1" applyBorder="1" applyAlignment="1">
      <alignment horizontal="right" vertical="center"/>
    </xf>
    <xf numFmtId="2" fontId="0" fillId="0" borderId="13" xfId="0" applyNumberFormat="1" applyFont="1" applyBorder="1" applyAlignment="1">
      <alignment vertical="center"/>
    </xf>
    <xf numFmtId="2" fontId="5" fillId="0" borderId="13" xfId="0" applyNumberFormat="1" applyFont="1" applyBorder="1" applyAlignment="1">
      <alignment vertical="center" wrapText="1"/>
    </xf>
    <xf numFmtId="1" fontId="5" fillId="3" borderId="32" xfId="0" applyNumberFormat="1" applyFont="1" applyFill="1" applyBorder="1" applyAlignment="1">
      <alignment vertical="top" wrapText="1"/>
    </xf>
    <xf numFmtId="1" fontId="10" fillId="3" borderId="31" xfId="0" applyNumberFormat="1" applyFont="1" applyFill="1" applyBorder="1"/>
    <xf numFmtId="1" fontId="5" fillId="3" borderId="31" xfId="0" applyNumberFormat="1" applyFont="1" applyFill="1" applyBorder="1" applyAlignment="1">
      <alignment vertical="top" wrapText="1"/>
    </xf>
  </cellXfs>
  <cellStyles count="16">
    <cellStyle name="Lien hypertexte" xfId="15" builtinId="8"/>
    <cellStyle name="Lien hypertexte 2" xfId="5"/>
    <cellStyle name="Milliers" xfId="1" builtinId="3"/>
    <cellStyle name="Milliers 2" xfId="6"/>
    <cellStyle name="Milliers 3" xfId="7"/>
    <cellStyle name="Motif" xfId="3"/>
    <cellStyle name="Normal" xfId="0" builtinId="0"/>
    <cellStyle name="Normal 2" xfId="8"/>
    <cellStyle name="Normal 2 2" xfId="14"/>
    <cellStyle name="Normal 3" xfId="4"/>
    <cellStyle name="Normal 3 2" xfId="9"/>
    <cellStyle name="Normal 4" xfId="10"/>
    <cellStyle name="Normal 5" xfId="11"/>
    <cellStyle name="Pourcentage" xfId="2" builtinId="5"/>
    <cellStyle name="Pourcentage 2" xfId="12"/>
    <cellStyle name="Pourcentage 2 2"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Arial Narrow" panose="020B0606020202030204" pitchFamily="34" charset="0"/>
                <a:ea typeface="+mn-ea"/>
                <a:cs typeface="+mn-cs"/>
              </a:defRPr>
            </a:pPr>
            <a:r>
              <a:rPr lang="fr-FR" sz="1600" b="1">
                <a:solidFill>
                  <a:sysClr val="windowText" lastClr="000000"/>
                </a:solidFill>
                <a:latin typeface="+mn-lt"/>
              </a:rPr>
              <a:t> Age moyen et âges réglementant le départ en retraite, selon la</a:t>
            </a:r>
            <a:r>
              <a:rPr lang="fr-FR" sz="1600" b="1" baseline="0">
                <a:solidFill>
                  <a:sysClr val="windowText" lastClr="000000"/>
                </a:solidFill>
                <a:latin typeface="+mn-lt"/>
              </a:rPr>
              <a:t> date de départ</a:t>
            </a:r>
            <a:endParaRPr lang="fr-FR" sz="1600" b="1">
              <a:solidFill>
                <a:sysClr val="windowText" lastClr="000000"/>
              </a:solidFill>
              <a:latin typeface="+mn-lt"/>
            </a:endParaRPr>
          </a:p>
        </c:rich>
      </c:tx>
      <c:layout>
        <c:manualLayout>
          <c:xMode val="edge"/>
          <c:yMode val="edge"/>
          <c:x val="0.15334736111111111"/>
          <c:y val="0"/>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4.3710781754978285E-2"/>
          <c:y val="8.0564470822509865E-2"/>
          <c:w val="0.91371069986823306"/>
          <c:h val="0.71234104094471551"/>
        </c:manualLayout>
      </c:layout>
      <c:lineChart>
        <c:grouping val="standard"/>
        <c:varyColors val="0"/>
        <c:ser>
          <c:idx val="2"/>
          <c:order val="0"/>
          <c:tx>
            <c:strRef>
              <c:f>'Ages réglementaires'!$D$3</c:f>
              <c:strCache>
                <c:ptCount val="1"/>
                <c:pt idx="0">
                  <c:v>Age limite + 3 ans</c:v>
                </c:pt>
              </c:strCache>
            </c:strRef>
          </c:tx>
          <c:spPr>
            <a:ln w="28575" cap="rnd">
              <a:solidFill>
                <a:schemeClr val="accent3"/>
              </a:solidFill>
              <a:round/>
            </a:ln>
            <a:effectLst/>
          </c:spPr>
          <c:marker>
            <c:symbol val="none"/>
          </c:marker>
          <c:cat>
            <c:numRef>
              <c:f>'Ages réglementaires'!$A$4:$A$232</c:f>
              <c:numCache>
                <c:formatCode>0</c:formatCode>
                <c:ptCount val="229"/>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numCache>
            </c:numRef>
          </c:cat>
          <c:val>
            <c:numRef>
              <c:f>'Ages réglementaires'!$D$4:$D$232</c:f>
              <c:numCache>
                <c:formatCode>General</c:formatCode>
                <c:ptCount val="229"/>
                <c:pt idx="0">
                  <c:v>68</c:v>
                </c:pt>
                <c:pt idx="1">
                  <c:v>68</c:v>
                </c:pt>
                <c:pt idx="2">
                  <c:v>68</c:v>
                </c:pt>
                <c:pt idx="3">
                  <c:v>68</c:v>
                </c:pt>
                <c:pt idx="4">
                  <c:v>68</c:v>
                </c:pt>
                <c:pt idx="5">
                  <c:v>68</c:v>
                </c:pt>
                <c:pt idx="6">
                  <c:v>68</c:v>
                </c:pt>
                <c:pt idx="7">
                  <c:v>68</c:v>
                </c:pt>
                <c:pt idx="8">
                  <c:v>68</c:v>
                </c:pt>
                <c:pt idx="9">
                  <c:v>68</c:v>
                </c:pt>
                <c:pt idx="10">
                  <c:v>68</c:v>
                </c:pt>
                <c:pt idx="11">
                  <c:v>68</c:v>
                </c:pt>
                <c:pt idx="12">
                  <c:v>68</c:v>
                </c:pt>
                <c:pt idx="13">
                  <c:v>68</c:v>
                </c:pt>
                <c:pt idx="14">
                  <c:v>68</c:v>
                </c:pt>
                <c:pt idx="15">
                  <c:v>68</c:v>
                </c:pt>
                <c:pt idx="16">
                  <c:v>68</c:v>
                </c:pt>
                <c:pt idx="17">
                  <c:v>68</c:v>
                </c:pt>
                <c:pt idx="18">
                  <c:v>68</c:v>
                </c:pt>
                <c:pt idx="19">
                  <c:v>68</c:v>
                </c:pt>
                <c:pt idx="20">
                  <c:v>68</c:v>
                </c:pt>
                <c:pt idx="21">
                  <c:v>68</c:v>
                </c:pt>
                <c:pt idx="22">
                  <c:v>68</c:v>
                </c:pt>
                <c:pt idx="23">
                  <c:v>68</c:v>
                </c:pt>
                <c:pt idx="24">
                  <c:v>68</c:v>
                </c:pt>
                <c:pt idx="25">
                  <c:v>68</c:v>
                </c:pt>
                <c:pt idx="26">
                  <c:v>68</c:v>
                </c:pt>
                <c:pt idx="27">
                  <c:v>68</c:v>
                </c:pt>
                <c:pt idx="28">
                  <c:v>68</c:v>
                </c:pt>
                <c:pt idx="29">
                  <c:v>68</c:v>
                </c:pt>
                <c:pt idx="30">
                  <c:v>68</c:v>
                </c:pt>
                <c:pt idx="31">
                  <c:v>68</c:v>
                </c:pt>
                <c:pt idx="32">
                  <c:v>68</c:v>
                </c:pt>
                <c:pt idx="33">
                  <c:v>68</c:v>
                </c:pt>
                <c:pt idx="34">
                  <c:v>68</c:v>
                </c:pt>
                <c:pt idx="35">
                  <c:v>68</c:v>
                </c:pt>
                <c:pt idx="36">
                  <c:v>68</c:v>
                </c:pt>
                <c:pt idx="37">
                  <c:v>68</c:v>
                </c:pt>
                <c:pt idx="38">
                  <c:v>68</c:v>
                </c:pt>
                <c:pt idx="39">
                  <c:v>68</c:v>
                </c:pt>
                <c:pt idx="40">
                  <c:v>68</c:v>
                </c:pt>
                <c:pt idx="41">
                  <c:v>68</c:v>
                </c:pt>
                <c:pt idx="42">
                  <c:v>68</c:v>
                </c:pt>
                <c:pt idx="43">
                  <c:v>68</c:v>
                </c:pt>
                <c:pt idx="44">
                  <c:v>68</c:v>
                </c:pt>
                <c:pt idx="45">
                  <c:v>68</c:v>
                </c:pt>
                <c:pt idx="46">
                  <c:v>68</c:v>
                </c:pt>
                <c:pt idx="47">
                  <c:v>68</c:v>
                </c:pt>
                <c:pt idx="48">
                  <c:v>68</c:v>
                </c:pt>
                <c:pt idx="49">
                  <c:v>68</c:v>
                </c:pt>
                <c:pt idx="50">
                  <c:v>68</c:v>
                </c:pt>
                <c:pt idx="51">
                  <c:v>68</c:v>
                </c:pt>
                <c:pt idx="52">
                  <c:v>68</c:v>
                </c:pt>
                <c:pt idx="53">
                  <c:v>68</c:v>
                </c:pt>
                <c:pt idx="54">
                  <c:v>68</c:v>
                </c:pt>
                <c:pt idx="55">
                  <c:v>68</c:v>
                </c:pt>
                <c:pt idx="56">
                  <c:v>68</c:v>
                </c:pt>
                <c:pt idx="57">
                  <c:v>68</c:v>
                </c:pt>
                <c:pt idx="58">
                  <c:v>68</c:v>
                </c:pt>
                <c:pt idx="59">
                  <c:v>68</c:v>
                </c:pt>
                <c:pt idx="60">
                  <c:v>68</c:v>
                </c:pt>
                <c:pt idx="61">
                  <c:v>68</c:v>
                </c:pt>
                <c:pt idx="62">
                  <c:v>68</c:v>
                </c:pt>
                <c:pt idx="63">
                  <c:v>68</c:v>
                </c:pt>
                <c:pt idx="64">
                  <c:v>68</c:v>
                </c:pt>
                <c:pt idx="65">
                  <c:v>68</c:v>
                </c:pt>
                <c:pt idx="66">
                  <c:v>68</c:v>
                </c:pt>
                <c:pt idx="67">
                  <c:v>68</c:v>
                </c:pt>
                <c:pt idx="68">
                  <c:v>68</c:v>
                </c:pt>
                <c:pt idx="69">
                  <c:v>68</c:v>
                </c:pt>
                <c:pt idx="70">
                  <c:v>68</c:v>
                </c:pt>
                <c:pt idx="71">
                  <c:v>68</c:v>
                </c:pt>
                <c:pt idx="72">
                  <c:v>68</c:v>
                </c:pt>
                <c:pt idx="73">
                  <c:v>68</c:v>
                </c:pt>
                <c:pt idx="74">
                  <c:v>68</c:v>
                </c:pt>
                <c:pt idx="75">
                  <c:v>68</c:v>
                </c:pt>
                <c:pt idx="76">
                  <c:v>68</c:v>
                </c:pt>
                <c:pt idx="77">
                  <c:v>68</c:v>
                </c:pt>
                <c:pt idx="78">
                  <c:v>68</c:v>
                </c:pt>
                <c:pt idx="79">
                  <c:v>68</c:v>
                </c:pt>
                <c:pt idx="80">
                  <c:v>68</c:v>
                </c:pt>
                <c:pt idx="81">
                  <c:v>68</c:v>
                </c:pt>
                <c:pt idx="82">
                  <c:v>68</c:v>
                </c:pt>
                <c:pt idx="83">
                  <c:v>68</c:v>
                </c:pt>
                <c:pt idx="84">
                  <c:v>68</c:v>
                </c:pt>
                <c:pt idx="85">
                  <c:v>68</c:v>
                </c:pt>
                <c:pt idx="86">
                  <c:v>68</c:v>
                </c:pt>
                <c:pt idx="87">
                  <c:v>68</c:v>
                </c:pt>
                <c:pt idx="88">
                  <c:v>68</c:v>
                </c:pt>
                <c:pt idx="89">
                  <c:v>68</c:v>
                </c:pt>
                <c:pt idx="90">
                  <c:v>68</c:v>
                </c:pt>
                <c:pt idx="91">
                  <c:v>68</c:v>
                </c:pt>
                <c:pt idx="92">
                  <c:v>68</c:v>
                </c:pt>
                <c:pt idx="93">
                  <c:v>68</c:v>
                </c:pt>
                <c:pt idx="94">
                  <c:v>68</c:v>
                </c:pt>
                <c:pt idx="95">
                  <c:v>68</c:v>
                </c:pt>
                <c:pt idx="96">
                  <c:v>68</c:v>
                </c:pt>
                <c:pt idx="97">
                  <c:v>68</c:v>
                </c:pt>
                <c:pt idx="98">
                  <c:v>68</c:v>
                </c:pt>
                <c:pt idx="99">
                  <c:v>68</c:v>
                </c:pt>
                <c:pt idx="100">
                  <c:v>68</c:v>
                </c:pt>
                <c:pt idx="101">
                  <c:v>68</c:v>
                </c:pt>
                <c:pt idx="102">
                  <c:v>68</c:v>
                </c:pt>
                <c:pt idx="103">
                  <c:v>68</c:v>
                </c:pt>
                <c:pt idx="104">
                  <c:v>68</c:v>
                </c:pt>
                <c:pt idx="105">
                  <c:v>68</c:v>
                </c:pt>
                <c:pt idx="106">
                  <c:v>68</c:v>
                </c:pt>
                <c:pt idx="107">
                  <c:v>68</c:v>
                </c:pt>
                <c:pt idx="108">
                  <c:v>68</c:v>
                </c:pt>
                <c:pt idx="109">
                  <c:v>68</c:v>
                </c:pt>
                <c:pt idx="110">
                  <c:v>68</c:v>
                </c:pt>
                <c:pt idx="111">
                  <c:v>68</c:v>
                </c:pt>
                <c:pt idx="112">
                  <c:v>68</c:v>
                </c:pt>
                <c:pt idx="113">
                  <c:v>68</c:v>
                </c:pt>
                <c:pt idx="114">
                  <c:v>#N/A</c:v>
                </c:pt>
                <c:pt idx="115">
                  <c:v>#N/A</c:v>
                </c:pt>
                <c:pt idx="116">
                  <c:v>#N/A</c:v>
                </c:pt>
                <c:pt idx="117">
                  <c:v>#N/A</c:v>
                </c:pt>
                <c:pt idx="118" formatCode="0.00">
                  <c:v>68.333299999999994</c:v>
                </c:pt>
                <c:pt idx="119" formatCode="0.00">
                  <c:v>68.333299999999994</c:v>
                </c:pt>
                <c:pt idx="120" formatCode="0.00">
                  <c:v>68.333299999999994</c:v>
                </c:pt>
                <c:pt idx="121" formatCode="0.00">
                  <c:v>68.333299999999994</c:v>
                </c:pt>
                <c:pt idx="122" formatCode="0.00">
                  <c:v>68.333299999999994</c:v>
                </c:pt>
                <c:pt idx="123" formatCode="0.00">
                  <c:v>68.333299999999994</c:v>
                </c:pt>
                <c:pt idx="124" formatCode="0.00">
                  <c:v>68.333299999999994</c:v>
                </c:pt>
                <c:pt idx="125">
                  <c:v>#N/A</c:v>
                </c:pt>
                <c:pt idx="126">
                  <c:v>#N/A</c:v>
                </c:pt>
                <c:pt idx="127">
                  <c:v>#N/A</c:v>
                </c:pt>
                <c:pt idx="128">
                  <c:v>#N/A</c:v>
                </c:pt>
                <c:pt idx="129">
                  <c:v>68.75</c:v>
                </c:pt>
                <c:pt idx="130">
                  <c:v>68.75</c:v>
                </c:pt>
                <c:pt idx="131">
                  <c:v>68.75</c:v>
                </c:pt>
                <c:pt idx="132">
                  <c:v>68.75</c:v>
                </c:pt>
                <c:pt idx="133">
                  <c:v>68.75</c:v>
                </c:pt>
                <c:pt idx="134">
                  <c:v>68.75</c:v>
                </c:pt>
                <c:pt idx="135">
                  <c:v>68.75</c:v>
                </c:pt>
                <c:pt idx="136">
                  <c:v>68.75</c:v>
                </c:pt>
                <c:pt idx="137">
                  <c:v>68.75</c:v>
                </c:pt>
                <c:pt idx="138">
                  <c:v>68.75</c:v>
                </c:pt>
                <c:pt idx="139">
                  <c:v>68.75</c:v>
                </c:pt>
                <c:pt idx="140">
                  <c:v>68.75</c:v>
                </c:pt>
                <c:pt idx="141">
                  <c:v>68.75</c:v>
                </c:pt>
                <c:pt idx="142">
                  <c:v>#N/A</c:v>
                </c:pt>
                <c:pt idx="143">
                  <c:v>#N/A</c:v>
                </c:pt>
                <c:pt idx="144">
                  <c:v>#N/A</c:v>
                </c:pt>
                <c:pt idx="145">
                  <c:v>#N/A</c:v>
                </c:pt>
                <c:pt idx="146" formatCode="0.00">
                  <c:v>69.166700000000006</c:v>
                </c:pt>
                <c:pt idx="147" formatCode="0.00">
                  <c:v>69.166700000000006</c:v>
                </c:pt>
                <c:pt idx="148" formatCode="0.00">
                  <c:v>69.166700000000006</c:v>
                </c:pt>
                <c:pt idx="149" formatCode="0.00">
                  <c:v>69.166700000000006</c:v>
                </c:pt>
                <c:pt idx="150" formatCode="0.00">
                  <c:v>69.166700000000006</c:v>
                </c:pt>
                <c:pt idx="151" formatCode="0.00">
                  <c:v>69.166700000000006</c:v>
                </c:pt>
                <c:pt idx="152" formatCode="0.00">
                  <c:v>69.166700000000006</c:v>
                </c:pt>
                <c:pt idx="153" formatCode="0.00">
                  <c:v>69.166700000000006</c:v>
                </c:pt>
                <c:pt idx="154" formatCode="0.00">
                  <c:v>69.166700000000006</c:v>
                </c:pt>
                <c:pt idx="155" formatCode="0.00">
                  <c:v>69.166700000000006</c:v>
                </c:pt>
                <c:pt idx="156" formatCode="0.00">
                  <c:v>69.166700000000006</c:v>
                </c:pt>
                <c:pt idx="157" formatCode="0.00">
                  <c:v>69.166700000000006</c:v>
                </c:pt>
                <c:pt idx="158" formatCode="0.00">
                  <c:v>69.166700000000006</c:v>
                </c:pt>
                <c:pt idx="159">
                  <c:v>#N/A</c:v>
                </c:pt>
                <c:pt idx="160">
                  <c:v>#N/A</c:v>
                </c:pt>
                <c:pt idx="161">
                  <c:v>#N/A</c:v>
                </c:pt>
                <c:pt idx="162">
                  <c:v>#N/A</c:v>
                </c:pt>
                <c:pt idx="163" formatCode="0.00">
                  <c:v>69.583299999999994</c:v>
                </c:pt>
                <c:pt idx="164" formatCode="0.00">
                  <c:v>69.583299999999994</c:v>
                </c:pt>
                <c:pt idx="165" formatCode="0.00">
                  <c:v>69.583299999999994</c:v>
                </c:pt>
                <c:pt idx="166" formatCode="0.00">
                  <c:v>69.583299999999994</c:v>
                </c:pt>
                <c:pt idx="167" formatCode="0.00">
                  <c:v>69.583299999999994</c:v>
                </c:pt>
                <c:pt idx="168" formatCode="0.00">
                  <c:v>69.583299999999994</c:v>
                </c:pt>
                <c:pt idx="169" formatCode="0.00">
                  <c:v>69.583299999999994</c:v>
                </c:pt>
                <c:pt idx="170" formatCode="0.00">
                  <c:v>69.583299999999994</c:v>
                </c:pt>
                <c:pt idx="171" formatCode="0.00">
                  <c:v>69.583299999999994</c:v>
                </c:pt>
                <c:pt idx="172" formatCode="0.00">
                  <c:v>69.583299999999994</c:v>
                </c:pt>
                <c:pt idx="173" formatCode="0.00">
                  <c:v>69.583299999999994</c:v>
                </c:pt>
                <c:pt idx="174" formatCode="0.00">
                  <c:v>69.583299999999994</c:v>
                </c:pt>
                <c:pt idx="175">
                  <c:v>#N/A</c:v>
                </c:pt>
                <c:pt idx="176">
                  <c:v>#N/A</c:v>
                </c:pt>
                <c:pt idx="177">
                  <c:v>#N/A</c:v>
                </c:pt>
                <c:pt idx="178">
                  <c:v>#N/A</c:v>
                </c:pt>
                <c:pt idx="179">
                  <c:v>#N/A</c:v>
                </c:pt>
                <c:pt idx="180">
                  <c:v>70</c:v>
                </c:pt>
                <c:pt idx="181">
                  <c:v>70</c:v>
                </c:pt>
                <c:pt idx="182">
                  <c:v>70</c:v>
                </c:pt>
                <c:pt idx="183">
                  <c:v>70</c:v>
                </c:pt>
                <c:pt idx="184">
                  <c:v>70</c:v>
                </c:pt>
                <c:pt idx="185">
                  <c:v>70</c:v>
                </c:pt>
                <c:pt idx="186">
                  <c:v>70</c:v>
                </c:pt>
                <c:pt idx="187">
                  <c:v>70</c:v>
                </c:pt>
                <c:pt idx="188">
                  <c:v>70</c:v>
                </c:pt>
                <c:pt idx="189">
                  <c:v>70</c:v>
                </c:pt>
                <c:pt idx="190">
                  <c:v>70</c:v>
                </c:pt>
                <c:pt idx="191">
                  <c:v>70</c:v>
                </c:pt>
                <c:pt idx="192">
                  <c:v>70</c:v>
                </c:pt>
                <c:pt idx="193">
                  <c:v>70</c:v>
                </c:pt>
                <c:pt idx="194">
                  <c:v>70</c:v>
                </c:pt>
                <c:pt idx="195">
                  <c:v>70</c:v>
                </c:pt>
                <c:pt idx="196">
                  <c:v>70</c:v>
                </c:pt>
                <c:pt idx="197">
                  <c:v>70</c:v>
                </c:pt>
                <c:pt idx="198">
                  <c:v>70</c:v>
                </c:pt>
                <c:pt idx="199">
                  <c:v>70</c:v>
                </c:pt>
                <c:pt idx="200">
                  <c:v>70</c:v>
                </c:pt>
                <c:pt idx="201">
                  <c:v>70</c:v>
                </c:pt>
                <c:pt idx="202">
                  <c:v>70</c:v>
                </c:pt>
                <c:pt idx="203">
                  <c:v>70</c:v>
                </c:pt>
                <c:pt idx="204">
                  <c:v>70</c:v>
                </c:pt>
                <c:pt idx="205">
                  <c:v>70</c:v>
                </c:pt>
                <c:pt idx="206">
                  <c:v>70</c:v>
                </c:pt>
                <c:pt idx="207">
                  <c:v>70</c:v>
                </c:pt>
                <c:pt idx="208">
                  <c:v>70</c:v>
                </c:pt>
                <c:pt idx="209">
                  <c:v>70</c:v>
                </c:pt>
                <c:pt idx="210">
                  <c:v>70</c:v>
                </c:pt>
                <c:pt idx="211">
                  <c:v>70</c:v>
                </c:pt>
                <c:pt idx="212">
                  <c:v>70</c:v>
                </c:pt>
                <c:pt idx="213">
                  <c:v>70</c:v>
                </c:pt>
                <c:pt idx="214">
                  <c:v>70</c:v>
                </c:pt>
                <c:pt idx="215">
                  <c:v>70</c:v>
                </c:pt>
                <c:pt idx="216">
                  <c:v>70</c:v>
                </c:pt>
                <c:pt idx="217">
                  <c:v>70</c:v>
                </c:pt>
                <c:pt idx="218">
                  <c:v>70</c:v>
                </c:pt>
                <c:pt idx="219">
                  <c:v>70</c:v>
                </c:pt>
                <c:pt idx="220">
                  <c:v>70</c:v>
                </c:pt>
                <c:pt idx="221">
                  <c:v>70</c:v>
                </c:pt>
                <c:pt idx="222">
                  <c:v>70</c:v>
                </c:pt>
                <c:pt idx="223">
                  <c:v>70</c:v>
                </c:pt>
                <c:pt idx="224">
                  <c:v>70</c:v>
                </c:pt>
                <c:pt idx="225">
                  <c:v>70</c:v>
                </c:pt>
                <c:pt idx="226">
                  <c:v>70</c:v>
                </c:pt>
                <c:pt idx="227">
                  <c:v>70</c:v>
                </c:pt>
                <c:pt idx="228">
                  <c:v>70</c:v>
                </c:pt>
              </c:numCache>
            </c:numRef>
          </c:val>
          <c:smooth val="0"/>
          <c:extLst>
            <c:ext xmlns:c16="http://schemas.microsoft.com/office/drawing/2014/chart" uri="{C3380CC4-5D6E-409C-BE32-E72D297353CC}">
              <c16:uniqueId val="{00000000-539B-4760-99C6-4470A96C42BF}"/>
            </c:ext>
          </c:extLst>
        </c:ser>
        <c:ser>
          <c:idx val="1"/>
          <c:order val="1"/>
          <c:tx>
            <c:strRef>
              <c:f>'Ages réglementaires'!$C$3</c:f>
              <c:strCache>
                <c:ptCount val="1"/>
                <c:pt idx="0">
                  <c:v>Age limite</c:v>
                </c:pt>
              </c:strCache>
            </c:strRef>
          </c:tx>
          <c:spPr>
            <a:ln w="28575" cap="rnd">
              <a:solidFill>
                <a:schemeClr val="accent2"/>
              </a:solidFill>
              <a:round/>
            </a:ln>
            <a:effectLst/>
          </c:spPr>
          <c:marker>
            <c:symbol val="none"/>
          </c:marker>
          <c:cat>
            <c:numRef>
              <c:f>'Ages réglementaires'!$A$4:$A$232</c:f>
              <c:numCache>
                <c:formatCode>0</c:formatCode>
                <c:ptCount val="229"/>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numCache>
            </c:numRef>
          </c:cat>
          <c:val>
            <c:numRef>
              <c:f>'Ages réglementaires'!$C$4:$C$232</c:f>
              <c:numCache>
                <c:formatCode>General</c:formatCode>
                <c:ptCount val="229"/>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#N/A</c:v>
                </c:pt>
                <c:pt idx="79">
                  <c:v>#N/A</c:v>
                </c:pt>
                <c:pt idx="80">
                  <c:v>#N/A</c:v>
                </c:pt>
                <c:pt idx="81">
                  <c:v>#N/A</c:v>
                </c:pt>
                <c:pt idx="82" formatCode="0.00">
                  <c:v>65.333299999999994</c:v>
                </c:pt>
                <c:pt idx="83" formatCode="0.00">
                  <c:v>65.333299999999994</c:v>
                </c:pt>
                <c:pt idx="84" formatCode="0.00">
                  <c:v>65.333299999999994</c:v>
                </c:pt>
                <c:pt idx="85" formatCode="0.00">
                  <c:v>65.333299999999994</c:v>
                </c:pt>
                <c:pt idx="86" formatCode="0.00">
                  <c:v>65.333299999999994</c:v>
                </c:pt>
                <c:pt idx="87" formatCode="0.00">
                  <c:v>65.333299999999994</c:v>
                </c:pt>
                <c:pt idx="88" formatCode="0.00">
                  <c:v>65.333299999999994</c:v>
                </c:pt>
                <c:pt idx="89">
                  <c:v>#N/A</c:v>
                </c:pt>
                <c:pt idx="90">
                  <c:v>#N/A</c:v>
                </c:pt>
                <c:pt idx="91">
                  <c:v>#N/A</c:v>
                </c:pt>
                <c:pt idx="92">
                  <c:v>#N/A</c:v>
                </c:pt>
                <c:pt idx="93">
                  <c:v>65.75</c:v>
                </c:pt>
                <c:pt idx="94">
                  <c:v>65.75</c:v>
                </c:pt>
                <c:pt idx="95">
                  <c:v>65.75</c:v>
                </c:pt>
                <c:pt idx="96">
                  <c:v>65.75</c:v>
                </c:pt>
                <c:pt idx="97">
                  <c:v>65.75</c:v>
                </c:pt>
                <c:pt idx="98">
                  <c:v>65.75</c:v>
                </c:pt>
                <c:pt idx="99">
                  <c:v>65.75</c:v>
                </c:pt>
                <c:pt idx="100">
                  <c:v>65.75</c:v>
                </c:pt>
                <c:pt idx="101">
                  <c:v>65.75</c:v>
                </c:pt>
                <c:pt idx="102">
                  <c:v>65.75</c:v>
                </c:pt>
                <c:pt idx="103">
                  <c:v>65.75</c:v>
                </c:pt>
                <c:pt idx="104">
                  <c:v>65.75</c:v>
                </c:pt>
                <c:pt idx="105">
                  <c:v>65.75</c:v>
                </c:pt>
                <c:pt idx="106">
                  <c:v>#N/A</c:v>
                </c:pt>
                <c:pt idx="107">
                  <c:v>#N/A</c:v>
                </c:pt>
                <c:pt idx="108">
                  <c:v>#N/A</c:v>
                </c:pt>
                <c:pt idx="109">
                  <c:v>#N/A</c:v>
                </c:pt>
                <c:pt idx="110" formatCode="0.00">
                  <c:v>66.166700000000006</c:v>
                </c:pt>
                <c:pt idx="111" formatCode="0.00">
                  <c:v>66.166700000000006</c:v>
                </c:pt>
                <c:pt idx="112" formatCode="0.00">
                  <c:v>66.166700000000006</c:v>
                </c:pt>
                <c:pt idx="113" formatCode="0.00">
                  <c:v>66.166700000000006</c:v>
                </c:pt>
                <c:pt idx="114" formatCode="0.00">
                  <c:v>66.166700000000006</c:v>
                </c:pt>
                <c:pt idx="115" formatCode="0.00">
                  <c:v>66.166700000000006</c:v>
                </c:pt>
                <c:pt idx="116" formatCode="0.00">
                  <c:v>66.166700000000006</c:v>
                </c:pt>
                <c:pt idx="117" formatCode="0.00">
                  <c:v>66.166700000000006</c:v>
                </c:pt>
                <c:pt idx="118" formatCode="0.00">
                  <c:v>66.166700000000006</c:v>
                </c:pt>
                <c:pt idx="119" formatCode="0.00">
                  <c:v>66.166700000000006</c:v>
                </c:pt>
                <c:pt idx="120" formatCode="0.00">
                  <c:v>66.166700000000006</c:v>
                </c:pt>
                <c:pt idx="121" formatCode="0.00">
                  <c:v>66.166700000000006</c:v>
                </c:pt>
                <c:pt idx="122" formatCode="0.00">
                  <c:v>66.166700000000006</c:v>
                </c:pt>
                <c:pt idx="123">
                  <c:v>#N/A</c:v>
                </c:pt>
                <c:pt idx="124">
                  <c:v>#N/A</c:v>
                </c:pt>
                <c:pt idx="125">
                  <c:v>#N/A</c:v>
                </c:pt>
                <c:pt idx="126">
                  <c:v>#N/A</c:v>
                </c:pt>
                <c:pt idx="127" formatCode="0.00">
                  <c:v>66.583299999999994</c:v>
                </c:pt>
                <c:pt idx="128" formatCode="0.00">
                  <c:v>66.583299999999994</c:v>
                </c:pt>
                <c:pt idx="129" formatCode="0.00">
                  <c:v>66.583299999999994</c:v>
                </c:pt>
                <c:pt idx="130" formatCode="0.00">
                  <c:v>66.583299999999994</c:v>
                </c:pt>
                <c:pt idx="131" formatCode="0.00">
                  <c:v>66.583299999999994</c:v>
                </c:pt>
                <c:pt idx="132" formatCode="0.00">
                  <c:v>66.583299999999994</c:v>
                </c:pt>
                <c:pt idx="133" formatCode="0.00">
                  <c:v>66.583299999999994</c:v>
                </c:pt>
                <c:pt idx="134" formatCode="0.00">
                  <c:v>66.583299999999994</c:v>
                </c:pt>
                <c:pt idx="135" formatCode="0.00">
                  <c:v>66.583299999999994</c:v>
                </c:pt>
                <c:pt idx="136" formatCode="0.00">
                  <c:v>66.583299999999994</c:v>
                </c:pt>
                <c:pt idx="137" formatCode="0.00">
                  <c:v>66.583299999999994</c:v>
                </c:pt>
                <c:pt idx="138" formatCode="0.00">
                  <c:v>66.583299999999994</c:v>
                </c:pt>
                <c:pt idx="139">
                  <c:v>#N/A</c:v>
                </c:pt>
                <c:pt idx="140">
                  <c:v>#N/A</c:v>
                </c:pt>
                <c:pt idx="141">
                  <c:v>#N/A</c:v>
                </c:pt>
                <c:pt idx="142">
                  <c:v>#N/A</c:v>
                </c:pt>
                <c:pt idx="143">
                  <c:v>#N/A</c:v>
                </c:pt>
                <c:pt idx="144">
                  <c:v>67</c:v>
                </c:pt>
                <c:pt idx="145">
                  <c:v>67</c:v>
                </c:pt>
                <c:pt idx="146">
                  <c:v>67</c:v>
                </c:pt>
                <c:pt idx="147">
                  <c:v>67</c:v>
                </c:pt>
                <c:pt idx="148">
                  <c:v>67</c:v>
                </c:pt>
                <c:pt idx="149">
                  <c:v>67</c:v>
                </c:pt>
                <c:pt idx="150">
                  <c:v>67</c:v>
                </c:pt>
                <c:pt idx="151">
                  <c:v>67</c:v>
                </c:pt>
                <c:pt idx="152">
                  <c:v>67</c:v>
                </c:pt>
                <c:pt idx="153">
                  <c:v>67</c:v>
                </c:pt>
                <c:pt idx="154">
                  <c:v>67</c:v>
                </c:pt>
                <c:pt idx="155">
                  <c:v>67</c:v>
                </c:pt>
                <c:pt idx="156">
                  <c:v>67</c:v>
                </c:pt>
                <c:pt idx="157">
                  <c:v>67</c:v>
                </c:pt>
                <c:pt idx="158">
                  <c:v>67</c:v>
                </c:pt>
                <c:pt idx="159">
                  <c:v>67</c:v>
                </c:pt>
                <c:pt idx="160">
                  <c:v>67</c:v>
                </c:pt>
                <c:pt idx="161">
                  <c:v>67</c:v>
                </c:pt>
                <c:pt idx="162">
                  <c:v>67</c:v>
                </c:pt>
                <c:pt idx="163">
                  <c:v>67</c:v>
                </c:pt>
                <c:pt idx="164">
                  <c:v>67</c:v>
                </c:pt>
                <c:pt idx="165">
                  <c:v>67</c:v>
                </c:pt>
                <c:pt idx="166">
                  <c:v>67</c:v>
                </c:pt>
                <c:pt idx="167">
                  <c:v>67</c:v>
                </c:pt>
                <c:pt idx="168">
                  <c:v>67</c:v>
                </c:pt>
                <c:pt idx="169">
                  <c:v>67</c:v>
                </c:pt>
                <c:pt idx="170">
                  <c:v>67</c:v>
                </c:pt>
                <c:pt idx="171">
                  <c:v>67</c:v>
                </c:pt>
                <c:pt idx="172">
                  <c:v>67</c:v>
                </c:pt>
                <c:pt idx="173">
                  <c:v>67</c:v>
                </c:pt>
                <c:pt idx="174">
                  <c:v>67</c:v>
                </c:pt>
                <c:pt idx="175">
                  <c:v>67</c:v>
                </c:pt>
                <c:pt idx="176">
                  <c:v>67</c:v>
                </c:pt>
                <c:pt idx="177">
                  <c:v>67</c:v>
                </c:pt>
                <c:pt idx="178">
                  <c:v>67</c:v>
                </c:pt>
                <c:pt idx="179">
                  <c:v>67</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numCache>
            </c:numRef>
          </c:val>
          <c:smooth val="0"/>
          <c:extLst>
            <c:ext xmlns:c16="http://schemas.microsoft.com/office/drawing/2014/chart" uri="{C3380CC4-5D6E-409C-BE32-E72D297353CC}">
              <c16:uniqueId val="{00000001-539B-4760-99C6-4470A96C42BF}"/>
            </c:ext>
          </c:extLst>
        </c:ser>
        <c:ser>
          <c:idx val="4"/>
          <c:order val="2"/>
          <c:tx>
            <c:strRef>
              <c:f>'Ages réglementaires'!$E$3</c:f>
              <c:strCache>
                <c:ptCount val="1"/>
                <c:pt idx="0">
                  <c:v>AAD</c:v>
                </c:pt>
              </c:strCache>
            </c:strRef>
          </c:tx>
          <c:spPr>
            <a:ln w="28575" cap="rnd">
              <a:solidFill>
                <a:schemeClr val="accent5"/>
              </a:solidFill>
              <a:round/>
            </a:ln>
            <a:effectLst/>
          </c:spPr>
          <c:marker>
            <c:symbol val="none"/>
          </c:marker>
          <c:cat>
            <c:numRef>
              <c:f>'Ages réglementaires'!$A$4:$A$232</c:f>
              <c:numCache>
                <c:formatCode>0</c:formatCode>
                <c:ptCount val="229"/>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numCache>
            </c:numRef>
          </c:cat>
          <c:val>
            <c:numRef>
              <c:f>'Ages réglementaires'!$E$4:$E$232</c:f>
              <c:numCache>
                <c:formatCode>General</c:formatCode>
                <c:ptCount val="229"/>
                <c:pt idx="0">
                  <c:v>62</c:v>
                </c:pt>
                <c:pt idx="1">
                  <c:v>62</c:v>
                </c:pt>
                <c:pt idx="2">
                  <c:v>62</c:v>
                </c:pt>
                <c:pt idx="3">
                  <c:v>62</c:v>
                </c:pt>
                <c:pt idx="4">
                  <c:v>62</c:v>
                </c:pt>
                <c:pt idx="5">
                  <c:v>62</c:v>
                </c:pt>
                <c:pt idx="6">
                  <c:v>62</c:v>
                </c:pt>
                <c:pt idx="7">
                  <c:v>62</c:v>
                </c:pt>
                <c:pt idx="8">
                  <c:v>62</c:v>
                </c:pt>
                <c:pt idx="9">
                  <c:v>62</c:v>
                </c:pt>
                <c:pt idx="10">
                  <c:v>62</c:v>
                </c:pt>
                <c:pt idx="11">
                  <c:v>62</c:v>
                </c:pt>
                <c:pt idx="12">
                  <c:v>#N/A</c:v>
                </c:pt>
                <c:pt idx="13">
                  <c:v>#N/A</c:v>
                </c:pt>
                <c:pt idx="14">
                  <c:v>#N/A</c:v>
                </c:pt>
                <c:pt idx="15">
                  <c:v>62.25</c:v>
                </c:pt>
                <c:pt idx="16">
                  <c:v>62.25</c:v>
                </c:pt>
                <c:pt idx="17">
                  <c:v>62.25</c:v>
                </c:pt>
                <c:pt idx="18">
                  <c:v>62.25</c:v>
                </c:pt>
                <c:pt idx="19">
                  <c:v>62.25</c:v>
                </c:pt>
                <c:pt idx="20">
                  <c:v>62.25</c:v>
                </c:pt>
                <c:pt idx="21">
                  <c:v>62.25</c:v>
                </c:pt>
                <c:pt idx="22">
                  <c:v>62.25</c:v>
                </c:pt>
                <c:pt idx="23">
                  <c:v>62.25</c:v>
                </c:pt>
                <c:pt idx="24">
                  <c:v>62.25</c:v>
                </c:pt>
                <c:pt idx="25">
                  <c:v>62.25</c:v>
                </c:pt>
                <c:pt idx="26">
                  <c:v>62.25</c:v>
                </c:pt>
                <c:pt idx="27">
                  <c:v>#N/A</c:v>
                </c:pt>
                <c:pt idx="28">
                  <c:v>#N/A</c:v>
                </c:pt>
                <c:pt idx="29">
                  <c:v>#N/A</c:v>
                </c:pt>
                <c:pt idx="30">
                  <c:v>62.5</c:v>
                </c:pt>
                <c:pt idx="31">
                  <c:v>62.5</c:v>
                </c:pt>
                <c:pt idx="32">
                  <c:v>62.5</c:v>
                </c:pt>
                <c:pt idx="33">
                  <c:v>62.5</c:v>
                </c:pt>
                <c:pt idx="34">
                  <c:v>62.5</c:v>
                </c:pt>
                <c:pt idx="35">
                  <c:v>62.5</c:v>
                </c:pt>
                <c:pt idx="36">
                  <c:v>62.5</c:v>
                </c:pt>
                <c:pt idx="37">
                  <c:v>62.5</c:v>
                </c:pt>
                <c:pt idx="38">
                  <c:v>62.5</c:v>
                </c:pt>
                <c:pt idx="39">
                  <c:v>62.5</c:v>
                </c:pt>
                <c:pt idx="40">
                  <c:v>62.5</c:v>
                </c:pt>
                <c:pt idx="41">
                  <c:v>62.5</c:v>
                </c:pt>
                <c:pt idx="42">
                  <c:v>#N/A</c:v>
                </c:pt>
                <c:pt idx="43">
                  <c:v>#N/A</c:v>
                </c:pt>
                <c:pt idx="44">
                  <c:v>#N/A</c:v>
                </c:pt>
                <c:pt idx="45">
                  <c:v>62.75</c:v>
                </c:pt>
                <c:pt idx="46">
                  <c:v>62.75</c:v>
                </c:pt>
                <c:pt idx="47">
                  <c:v>62.75</c:v>
                </c:pt>
                <c:pt idx="48">
                  <c:v>62.75</c:v>
                </c:pt>
                <c:pt idx="49">
                  <c:v>62.75</c:v>
                </c:pt>
                <c:pt idx="50">
                  <c:v>62.75</c:v>
                </c:pt>
                <c:pt idx="51">
                  <c:v>#N/A</c:v>
                </c:pt>
                <c:pt idx="52">
                  <c:v>#N/A</c:v>
                </c:pt>
                <c:pt idx="53">
                  <c:v>#N/A</c:v>
                </c:pt>
                <c:pt idx="54" formatCode="0.00">
                  <c:v>63.083300000000001</c:v>
                </c:pt>
                <c:pt idx="55" formatCode="0.00">
                  <c:v>63.083300000000001</c:v>
                </c:pt>
                <c:pt idx="56" formatCode="0.00">
                  <c:v>#N/A</c:v>
                </c:pt>
                <c:pt idx="57" formatCode="0.00">
                  <c:v>#N/A</c:v>
                </c:pt>
                <c:pt idx="58" formatCode="0.00">
                  <c:v>#N/A</c:v>
                </c:pt>
                <c:pt idx="59" formatCode="0.00">
                  <c:v>63.333300000000001</c:v>
                </c:pt>
                <c:pt idx="60" formatCode="0.00">
                  <c:v>63.333300000000001</c:v>
                </c:pt>
                <c:pt idx="61" formatCode="0.00">
                  <c:v>63.333300000000001</c:v>
                </c:pt>
                <c:pt idx="62" formatCode="0.00">
                  <c:v>63.333300000000001</c:v>
                </c:pt>
                <c:pt idx="63">
                  <c:v>#N/A</c:v>
                </c:pt>
                <c:pt idx="64">
                  <c:v>#N/A</c:v>
                </c:pt>
                <c:pt idx="65">
                  <c:v>#N/A</c:v>
                </c:pt>
                <c:pt idx="66">
                  <c:v>#N/A</c:v>
                </c:pt>
                <c:pt idx="67">
                  <c:v>#N/A</c:v>
                </c:pt>
                <c:pt idx="68">
                  <c:v>#N/A</c:v>
                </c:pt>
                <c:pt idx="69">
                  <c:v>63.75</c:v>
                </c:pt>
                <c:pt idx="70">
                  <c:v>63.75</c:v>
                </c:pt>
                <c:pt idx="71">
                  <c:v>63.75</c:v>
                </c:pt>
                <c:pt idx="72">
                  <c:v>#N/A</c:v>
                </c:pt>
                <c:pt idx="73">
                  <c:v>#N/A</c:v>
                </c:pt>
                <c:pt idx="74">
                  <c:v>#N/A</c:v>
                </c:pt>
                <c:pt idx="75">
                  <c:v>64</c:v>
                </c:pt>
                <c:pt idx="76">
                  <c:v>64</c:v>
                </c:pt>
                <c:pt idx="77">
                  <c:v>64</c:v>
                </c:pt>
                <c:pt idx="78">
                  <c:v>64</c:v>
                </c:pt>
                <c:pt idx="79">
                  <c:v>64</c:v>
                </c:pt>
                <c:pt idx="80">
                  <c:v>64</c:v>
                </c:pt>
                <c:pt idx="81">
                  <c:v>64</c:v>
                </c:pt>
                <c:pt idx="82">
                  <c:v>64</c:v>
                </c:pt>
                <c:pt idx="83">
                  <c:v>64</c:v>
                </c:pt>
                <c:pt idx="84">
                  <c:v>#N/A</c:v>
                </c:pt>
                <c:pt idx="85">
                  <c:v>#N/A</c:v>
                </c:pt>
                <c:pt idx="86">
                  <c:v>#N/A</c:v>
                </c:pt>
                <c:pt idx="87">
                  <c:v>#N/A</c:v>
                </c:pt>
                <c:pt idx="88">
                  <c:v>#N/A</c:v>
                </c:pt>
                <c:pt idx="89">
                  <c:v>#N/A</c:v>
                </c:pt>
                <c:pt idx="90">
                  <c:v>#N/A</c:v>
                </c:pt>
                <c:pt idx="91">
                  <c:v>#N/A</c:v>
                </c:pt>
                <c:pt idx="92" formatCode="0.00">
                  <c:v>64.666700000000006</c:v>
                </c:pt>
                <c:pt idx="93" formatCode="0.00">
                  <c:v>64.666700000000006</c:v>
                </c:pt>
                <c:pt idx="94" formatCode="0.00">
                  <c:v>64.666700000000006</c:v>
                </c:pt>
                <c:pt idx="95" formatCode="0.00">
                  <c:v>64.666700000000006</c:v>
                </c:pt>
                <c:pt idx="96" formatCode="0.00">
                  <c:v>64.666700000000006</c:v>
                </c:pt>
                <c:pt idx="97" formatCode="0.00">
                  <c:v>64.666700000000006</c:v>
                </c:pt>
                <c:pt idx="98" formatCode="0.00">
                  <c:v>64.666700000000006</c:v>
                </c:pt>
                <c:pt idx="99" formatCode="0.00">
                  <c:v>64.666700000000006</c:v>
                </c:pt>
                <c:pt idx="100" formatCode="0.00">
                  <c:v>64.666700000000006</c:v>
                </c:pt>
                <c:pt idx="101" formatCode="0.00">
                  <c:v>64.666700000000006</c:v>
                </c:pt>
                <c:pt idx="102">
                  <c:v>#N/A</c:v>
                </c:pt>
                <c:pt idx="103">
                  <c:v>#N/A</c:v>
                </c:pt>
                <c:pt idx="104">
                  <c:v>#N/A</c:v>
                </c:pt>
                <c:pt idx="105" formatCode="0.00">
                  <c:v>64.916700000000006</c:v>
                </c:pt>
                <c:pt idx="106" formatCode="0.00">
                  <c:v>64.916700000000006</c:v>
                </c:pt>
                <c:pt idx="107">
                  <c:v>#N/A</c:v>
                </c:pt>
                <c:pt idx="108">
                  <c:v>#N/A</c:v>
                </c:pt>
                <c:pt idx="109">
                  <c:v>#N/A</c:v>
                </c:pt>
                <c:pt idx="110">
                  <c:v>#N/A</c:v>
                </c:pt>
                <c:pt idx="111" formatCode="0.00">
                  <c:v>65.333299999999994</c:v>
                </c:pt>
                <c:pt idx="112" formatCode="0.00">
                  <c:v>65.333299999999994</c:v>
                </c:pt>
                <c:pt idx="113" formatCode="0.00">
                  <c:v>65.333299999999994</c:v>
                </c:pt>
                <c:pt idx="114" formatCode="0.00">
                  <c:v>65.333299999999994</c:v>
                </c:pt>
                <c:pt idx="115" formatCode="0.00">
                  <c:v>65.333299999999994</c:v>
                </c:pt>
                <c:pt idx="116">
                  <c:v>#N/A</c:v>
                </c:pt>
                <c:pt idx="117">
                  <c:v>#N/A</c:v>
                </c:pt>
                <c:pt idx="118">
                  <c:v>#N/A</c:v>
                </c:pt>
                <c:pt idx="119" formatCode="0.00">
                  <c:v>65.583299999999994</c:v>
                </c:pt>
                <c:pt idx="120" formatCode="0.00">
                  <c:v>65.583299999999994</c:v>
                </c:pt>
                <c:pt idx="121" formatCode="0.00">
                  <c:v>65.583299999999994</c:v>
                </c:pt>
                <c:pt idx="122" formatCode="0.00">
                  <c:v>65.583299999999994</c:v>
                </c:pt>
                <c:pt idx="123" formatCode="0.00">
                  <c:v>65.583299999999994</c:v>
                </c:pt>
                <c:pt idx="124" formatCode="0.00">
                  <c:v>65.583299999999994</c:v>
                </c:pt>
                <c:pt idx="125" formatCode="0.00">
                  <c:v>65.583299999999994</c:v>
                </c:pt>
                <c:pt idx="126">
                  <c:v>#N/A</c:v>
                </c:pt>
                <c:pt idx="127">
                  <c:v>#N/A</c:v>
                </c:pt>
                <c:pt idx="128">
                  <c:v>#N/A</c:v>
                </c:pt>
                <c:pt idx="129">
                  <c:v>#N/A</c:v>
                </c:pt>
                <c:pt idx="130">
                  <c:v>#N/A</c:v>
                </c:pt>
                <c:pt idx="131">
                  <c:v>#N/A</c:v>
                </c:pt>
                <c:pt idx="132">
                  <c:v>#N/A</c:v>
                </c:pt>
                <c:pt idx="133">
                  <c:v>#N/A</c:v>
                </c:pt>
                <c:pt idx="134">
                  <c:v>#N/A</c:v>
                </c:pt>
                <c:pt idx="135">
                  <c:v>66.25</c:v>
                </c:pt>
                <c:pt idx="136">
                  <c:v>66.25</c:v>
                </c:pt>
                <c:pt idx="137">
                  <c:v>66.25</c:v>
                </c:pt>
                <c:pt idx="138">
                  <c:v>66.25</c:v>
                </c:pt>
                <c:pt idx="139">
                  <c:v>66.25</c:v>
                </c:pt>
                <c:pt idx="140">
                  <c:v>66.25</c:v>
                </c:pt>
                <c:pt idx="141">
                  <c:v>66.25</c:v>
                </c:pt>
                <c:pt idx="142">
                  <c:v>66.25</c:v>
                </c:pt>
                <c:pt idx="143">
                  <c:v>66.25</c:v>
                </c:pt>
                <c:pt idx="144">
                  <c:v>66.25</c:v>
                </c:pt>
                <c:pt idx="145">
                  <c:v>66.25</c:v>
                </c:pt>
                <c:pt idx="146">
                  <c:v>66.25</c:v>
                </c:pt>
                <c:pt idx="147">
                  <c:v>#N/A</c:v>
                </c:pt>
                <c:pt idx="148">
                  <c:v>#N/A</c:v>
                </c:pt>
                <c:pt idx="149">
                  <c:v>#N/A</c:v>
                </c:pt>
                <c:pt idx="150">
                  <c:v>66.5</c:v>
                </c:pt>
                <c:pt idx="151">
                  <c:v>66.5</c:v>
                </c:pt>
                <c:pt idx="152">
                  <c:v>66.5</c:v>
                </c:pt>
                <c:pt idx="153">
                  <c:v>66.5</c:v>
                </c:pt>
                <c:pt idx="154">
                  <c:v>66.5</c:v>
                </c:pt>
                <c:pt idx="155">
                  <c:v>66.5</c:v>
                </c:pt>
                <c:pt idx="156">
                  <c:v>66.5</c:v>
                </c:pt>
                <c:pt idx="157">
                  <c:v>66.5</c:v>
                </c:pt>
                <c:pt idx="158">
                  <c:v>66.5</c:v>
                </c:pt>
                <c:pt idx="159">
                  <c:v>66.5</c:v>
                </c:pt>
                <c:pt idx="160">
                  <c:v>66.5</c:v>
                </c:pt>
                <c:pt idx="161">
                  <c:v>66.5</c:v>
                </c:pt>
                <c:pt idx="162">
                  <c:v>#N/A</c:v>
                </c:pt>
                <c:pt idx="163">
                  <c:v>#N/A</c:v>
                </c:pt>
                <c:pt idx="164">
                  <c:v>#N/A</c:v>
                </c:pt>
                <c:pt idx="165">
                  <c:v>66.75</c:v>
                </c:pt>
                <c:pt idx="166">
                  <c:v>66.75</c:v>
                </c:pt>
                <c:pt idx="167">
                  <c:v>66.75</c:v>
                </c:pt>
                <c:pt idx="168">
                  <c:v>66.75</c:v>
                </c:pt>
                <c:pt idx="169">
                  <c:v>66.75</c:v>
                </c:pt>
                <c:pt idx="170">
                  <c:v>66.75</c:v>
                </c:pt>
                <c:pt idx="171">
                  <c:v>66.75</c:v>
                </c:pt>
                <c:pt idx="172">
                  <c:v>66.75</c:v>
                </c:pt>
                <c:pt idx="173">
                  <c:v>66.75</c:v>
                </c:pt>
                <c:pt idx="174">
                  <c:v>66.75</c:v>
                </c:pt>
                <c:pt idx="175">
                  <c:v>66.75</c:v>
                </c:pt>
                <c:pt idx="176">
                  <c:v>66.75</c:v>
                </c:pt>
                <c:pt idx="177">
                  <c:v>#N/A</c:v>
                </c:pt>
                <c:pt idx="178">
                  <c:v>#N/A</c:v>
                </c:pt>
                <c:pt idx="179">
                  <c:v>#N/A</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numCache>
            </c:numRef>
          </c:val>
          <c:smooth val="0"/>
          <c:extLst>
            <c:ext xmlns:c16="http://schemas.microsoft.com/office/drawing/2014/chart" uri="{C3380CC4-5D6E-409C-BE32-E72D297353CC}">
              <c16:uniqueId val="{00000002-539B-4760-99C6-4470A96C42BF}"/>
            </c:ext>
          </c:extLst>
        </c:ser>
        <c:ser>
          <c:idx val="3"/>
          <c:order val="3"/>
          <c:tx>
            <c:strRef>
              <c:f>'Ages réglementaires'!$F$3</c:f>
              <c:strCache>
                <c:ptCount val="1"/>
                <c:pt idx="0">
                  <c:v>Âge moyen au départ en retraite des EC</c:v>
                </c:pt>
              </c:strCache>
            </c:strRef>
          </c:tx>
          <c:spPr>
            <a:ln w="28575" cap="rnd">
              <a:solidFill>
                <a:schemeClr val="accent4"/>
              </a:solidFill>
              <a:round/>
            </a:ln>
            <a:effectLst/>
          </c:spPr>
          <c:marker>
            <c:symbol val="none"/>
          </c:marker>
          <c:cat>
            <c:numRef>
              <c:f>'Ages réglementaires'!$A$4:$A$232</c:f>
              <c:numCache>
                <c:formatCode>0</c:formatCode>
                <c:ptCount val="229"/>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numCache>
            </c:numRef>
          </c:cat>
          <c:val>
            <c:numRef>
              <c:f>'Ages réglementaires'!$F$4:$F$232</c:f>
              <c:numCache>
                <c:formatCode>General</c:formatCode>
                <c:ptCount val="229"/>
                <c:pt idx="0">
                  <c:v>64.3</c:v>
                </c:pt>
                <c:pt idx="1">
                  <c:v>#N/A</c:v>
                </c:pt>
                <c:pt idx="2">
                  <c:v>#N/A</c:v>
                </c:pt>
                <c:pt idx="3">
                  <c:v>#N/A</c:v>
                </c:pt>
                <c:pt idx="4">
                  <c:v>#N/A</c:v>
                </c:pt>
                <c:pt idx="5">
                  <c:v>#N/A</c:v>
                </c:pt>
                <c:pt idx="6">
                  <c:v>#N/A</c:v>
                </c:pt>
                <c:pt idx="7">
                  <c:v>#N/A</c:v>
                </c:pt>
                <c:pt idx="8">
                  <c:v>#N/A</c:v>
                </c:pt>
                <c:pt idx="9">
                  <c:v>#N/A</c:v>
                </c:pt>
                <c:pt idx="10">
                  <c:v>#N/A</c:v>
                </c:pt>
                <c:pt idx="11">
                  <c:v>#N/A</c:v>
                </c:pt>
                <c:pt idx="12">
                  <c:v>64.53</c:v>
                </c:pt>
                <c:pt idx="13">
                  <c:v>#N/A</c:v>
                </c:pt>
                <c:pt idx="14">
                  <c:v>#N/A</c:v>
                </c:pt>
                <c:pt idx="15">
                  <c:v>#N/A</c:v>
                </c:pt>
                <c:pt idx="16">
                  <c:v>#N/A</c:v>
                </c:pt>
                <c:pt idx="17">
                  <c:v>#N/A</c:v>
                </c:pt>
                <c:pt idx="18">
                  <c:v>#N/A</c:v>
                </c:pt>
                <c:pt idx="19">
                  <c:v>#N/A</c:v>
                </c:pt>
                <c:pt idx="20">
                  <c:v>#N/A</c:v>
                </c:pt>
                <c:pt idx="21">
                  <c:v>#N/A</c:v>
                </c:pt>
                <c:pt idx="22">
                  <c:v>#N/A</c:v>
                </c:pt>
                <c:pt idx="23">
                  <c:v>#N/A</c:v>
                </c:pt>
                <c:pt idx="24">
                  <c:v>65.349999999999994</c:v>
                </c:pt>
                <c:pt idx="25">
                  <c:v>#N/A</c:v>
                </c:pt>
                <c:pt idx="26">
                  <c:v>#N/A</c:v>
                </c:pt>
                <c:pt idx="27">
                  <c:v>#N/A</c:v>
                </c:pt>
                <c:pt idx="28">
                  <c:v>#N/A</c:v>
                </c:pt>
                <c:pt idx="29">
                  <c:v>#N/A</c:v>
                </c:pt>
                <c:pt idx="30">
                  <c:v>#N/A</c:v>
                </c:pt>
                <c:pt idx="31">
                  <c:v>#N/A</c:v>
                </c:pt>
                <c:pt idx="32">
                  <c:v>#N/A</c:v>
                </c:pt>
                <c:pt idx="33">
                  <c:v>#N/A</c:v>
                </c:pt>
                <c:pt idx="34">
                  <c:v>#N/A</c:v>
                </c:pt>
                <c:pt idx="35">
                  <c:v>#N/A</c:v>
                </c:pt>
                <c:pt idx="36">
                  <c:v>65.47</c:v>
                </c:pt>
                <c:pt idx="37">
                  <c:v>#N/A</c:v>
                </c:pt>
                <c:pt idx="38">
                  <c:v>#N/A</c:v>
                </c:pt>
                <c:pt idx="39">
                  <c:v>#N/A</c:v>
                </c:pt>
                <c:pt idx="40">
                  <c:v>#N/A</c:v>
                </c:pt>
                <c:pt idx="41">
                  <c:v>#N/A</c:v>
                </c:pt>
                <c:pt idx="42">
                  <c:v>#N/A</c:v>
                </c:pt>
                <c:pt idx="43">
                  <c:v>#N/A</c:v>
                </c:pt>
                <c:pt idx="44">
                  <c:v>#N/A</c:v>
                </c:pt>
                <c:pt idx="45">
                  <c:v>#N/A</c:v>
                </c:pt>
                <c:pt idx="46">
                  <c:v>#N/A</c:v>
                </c:pt>
                <c:pt idx="47">
                  <c:v>#N/A</c:v>
                </c:pt>
                <c:pt idx="48">
                  <c:v>65.819999999999993</c:v>
                </c:pt>
                <c:pt idx="49">
                  <c:v>#N/A</c:v>
                </c:pt>
                <c:pt idx="50">
                  <c:v>#N/A</c:v>
                </c:pt>
                <c:pt idx="51">
                  <c:v>#N/A</c:v>
                </c:pt>
                <c:pt idx="52">
                  <c:v>#N/A</c:v>
                </c:pt>
                <c:pt idx="53">
                  <c:v>#N/A</c:v>
                </c:pt>
                <c:pt idx="54">
                  <c:v>#N/A</c:v>
                </c:pt>
                <c:pt idx="55">
                  <c:v>#N/A</c:v>
                </c:pt>
                <c:pt idx="56">
                  <c:v>#N/A</c:v>
                </c:pt>
                <c:pt idx="57">
                  <c:v>#N/A</c:v>
                </c:pt>
                <c:pt idx="58">
                  <c:v>#N/A</c:v>
                </c:pt>
                <c:pt idx="59">
                  <c:v>#N/A</c:v>
                </c:pt>
                <c:pt idx="60">
                  <c:v>65.819999999999993</c:v>
                </c:pt>
                <c:pt idx="61">
                  <c:v>#N/A</c:v>
                </c:pt>
                <c:pt idx="62">
                  <c:v>#N/A</c:v>
                </c:pt>
                <c:pt idx="63">
                  <c:v>#N/A</c:v>
                </c:pt>
                <c:pt idx="64">
                  <c:v>#N/A</c:v>
                </c:pt>
                <c:pt idx="65">
                  <c:v>#N/A</c:v>
                </c:pt>
                <c:pt idx="66">
                  <c:v>#N/A</c:v>
                </c:pt>
                <c:pt idx="67">
                  <c:v>#N/A</c:v>
                </c:pt>
                <c:pt idx="68">
                  <c:v>#N/A</c:v>
                </c:pt>
                <c:pt idx="69">
                  <c:v>#N/A</c:v>
                </c:pt>
                <c:pt idx="70">
                  <c:v>#N/A</c:v>
                </c:pt>
                <c:pt idx="71">
                  <c:v>#N/A</c:v>
                </c:pt>
                <c:pt idx="72">
                  <c:v>66.05</c:v>
                </c:pt>
                <c:pt idx="73">
                  <c:v>#N/A</c:v>
                </c:pt>
                <c:pt idx="74">
                  <c:v>#N/A</c:v>
                </c:pt>
                <c:pt idx="75">
                  <c:v>#N/A</c:v>
                </c:pt>
                <c:pt idx="76">
                  <c:v>#N/A</c:v>
                </c:pt>
                <c:pt idx="77">
                  <c:v>#N/A</c:v>
                </c:pt>
                <c:pt idx="78">
                  <c:v>#N/A</c:v>
                </c:pt>
                <c:pt idx="79">
                  <c:v>#N/A</c:v>
                </c:pt>
                <c:pt idx="80">
                  <c:v>#N/A</c:v>
                </c:pt>
                <c:pt idx="81">
                  <c:v>#N/A</c:v>
                </c:pt>
                <c:pt idx="82">
                  <c:v>#N/A</c:v>
                </c:pt>
                <c:pt idx="83">
                  <c:v>#N/A</c:v>
                </c:pt>
                <c:pt idx="84">
                  <c:v>65.900000000000006</c:v>
                </c:pt>
                <c:pt idx="85">
                  <c:v>#N/A</c:v>
                </c:pt>
                <c:pt idx="86">
                  <c:v>#N/A</c:v>
                </c:pt>
                <c:pt idx="87">
                  <c:v>#N/A</c:v>
                </c:pt>
                <c:pt idx="88">
                  <c:v>#N/A</c:v>
                </c:pt>
                <c:pt idx="89">
                  <c:v>#N/A</c:v>
                </c:pt>
                <c:pt idx="90">
                  <c:v>#N/A</c:v>
                </c:pt>
                <c:pt idx="91">
                  <c:v>#N/A</c:v>
                </c:pt>
                <c:pt idx="92">
                  <c:v>#N/A</c:v>
                </c:pt>
                <c:pt idx="93">
                  <c:v>#N/A</c:v>
                </c:pt>
                <c:pt idx="94">
                  <c:v>#N/A</c:v>
                </c:pt>
                <c:pt idx="95">
                  <c:v>#N/A</c:v>
                </c:pt>
                <c:pt idx="96">
                  <c:v>65.959999999999994</c:v>
                </c:pt>
                <c:pt idx="97">
                  <c:v>#N/A</c:v>
                </c:pt>
                <c:pt idx="98">
                  <c:v>#N/A</c:v>
                </c:pt>
                <c:pt idx="99">
                  <c:v>#N/A</c:v>
                </c:pt>
                <c:pt idx="100">
                  <c:v>#N/A</c:v>
                </c:pt>
                <c:pt idx="101">
                  <c:v>#N/A</c:v>
                </c:pt>
                <c:pt idx="102">
                  <c:v>#N/A</c:v>
                </c:pt>
                <c:pt idx="103">
                  <c:v>#N/A</c:v>
                </c:pt>
                <c:pt idx="104">
                  <c:v>#N/A</c:v>
                </c:pt>
                <c:pt idx="105">
                  <c:v>#N/A</c:v>
                </c:pt>
                <c:pt idx="106">
                  <c:v>#N/A</c:v>
                </c:pt>
                <c:pt idx="107">
                  <c:v>#N/A</c:v>
                </c:pt>
                <c:pt idx="108">
                  <c:v>65.98</c:v>
                </c:pt>
                <c:pt idx="109">
                  <c:v>#N/A</c:v>
                </c:pt>
                <c:pt idx="110">
                  <c:v>#N/A</c:v>
                </c:pt>
                <c:pt idx="111">
                  <c:v>#N/A</c:v>
                </c:pt>
                <c:pt idx="112">
                  <c:v>#N/A</c:v>
                </c:pt>
                <c:pt idx="113">
                  <c:v>#N/A</c:v>
                </c:pt>
                <c:pt idx="114">
                  <c:v>#N/A</c:v>
                </c:pt>
                <c:pt idx="115">
                  <c:v>#N/A</c:v>
                </c:pt>
                <c:pt idx="116">
                  <c:v>#N/A</c:v>
                </c:pt>
                <c:pt idx="117">
                  <c:v>#N/A</c:v>
                </c:pt>
                <c:pt idx="118">
                  <c:v>#N/A</c:v>
                </c:pt>
                <c:pt idx="119">
                  <c:v>#N/A</c:v>
                </c:pt>
                <c:pt idx="120">
                  <c:v>65.900000000000006</c:v>
                </c:pt>
                <c:pt idx="121">
                  <c:v>#N/A</c:v>
                </c:pt>
                <c:pt idx="122">
                  <c:v>#N/A</c:v>
                </c:pt>
                <c:pt idx="123">
                  <c:v>#N/A</c:v>
                </c:pt>
                <c:pt idx="124">
                  <c:v>#N/A</c:v>
                </c:pt>
                <c:pt idx="125">
                  <c:v>#N/A</c:v>
                </c:pt>
                <c:pt idx="126">
                  <c:v>#N/A</c:v>
                </c:pt>
                <c:pt idx="127">
                  <c:v>#N/A</c:v>
                </c:pt>
                <c:pt idx="128">
                  <c:v>#N/A</c:v>
                </c:pt>
                <c:pt idx="129">
                  <c:v>#N/A</c:v>
                </c:pt>
                <c:pt idx="130">
                  <c:v>#N/A</c:v>
                </c:pt>
                <c:pt idx="131">
                  <c:v>#N/A</c:v>
                </c:pt>
                <c:pt idx="132">
                  <c:v>65.78</c:v>
                </c:pt>
                <c:pt idx="133">
                  <c:v>#N/A</c:v>
                </c:pt>
                <c:pt idx="134">
                  <c:v>#N/A</c:v>
                </c:pt>
                <c:pt idx="135">
                  <c:v>#N/A</c:v>
                </c:pt>
                <c:pt idx="136">
                  <c:v>#N/A</c:v>
                </c:pt>
                <c:pt idx="137">
                  <c:v>#N/A</c:v>
                </c:pt>
                <c:pt idx="138">
                  <c:v>#N/A</c:v>
                </c:pt>
                <c:pt idx="139">
                  <c:v>#N/A</c:v>
                </c:pt>
                <c:pt idx="140">
                  <c:v>#N/A</c:v>
                </c:pt>
                <c:pt idx="141">
                  <c:v>#N/A</c:v>
                </c:pt>
                <c:pt idx="142">
                  <c:v>#N/A</c:v>
                </c:pt>
                <c:pt idx="143">
                  <c:v>#N/A</c:v>
                </c:pt>
                <c:pt idx="144">
                  <c:v>65.61</c:v>
                </c:pt>
                <c:pt idx="145">
                  <c:v>#N/A</c:v>
                </c:pt>
                <c:pt idx="146">
                  <c:v>#N/A</c:v>
                </c:pt>
                <c:pt idx="147">
                  <c:v>#N/A</c:v>
                </c:pt>
                <c:pt idx="148">
                  <c:v>#N/A</c:v>
                </c:pt>
                <c:pt idx="149">
                  <c:v>#N/A</c:v>
                </c:pt>
                <c:pt idx="150">
                  <c:v>#N/A</c:v>
                </c:pt>
                <c:pt idx="151">
                  <c:v>#N/A</c:v>
                </c:pt>
                <c:pt idx="152">
                  <c:v>#N/A</c:v>
                </c:pt>
                <c:pt idx="153">
                  <c:v>#N/A</c:v>
                </c:pt>
                <c:pt idx="154">
                  <c:v>#N/A</c:v>
                </c:pt>
                <c:pt idx="155">
                  <c:v>#N/A</c:v>
                </c:pt>
                <c:pt idx="156">
                  <c:v>65.8</c:v>
                </c:pt>
                <c:pt idx="157">
                  <c:v>#N/A</c:v>
                </c:pt>
                <c:pt idx="158">
                  <c:v>#N/A</c:v>
                </c:pt>
                <c:pt idx="159">
                  <c:v>#N/A</c:v>
                </c:pt>
                <c:pt idx="160">
                  <c:v>#N/A</c:v>
                </c:pt>
                <c:pt idx="161">
                  <c:v>#N/A</c:v>
                </c:pt>
                <c:pt idx="162">
                  <c:v>#N/A</c:v>
                </c:pt>
                <c:pt idx="163">
                  <c:v>#N/A</c:v>
                </c:pt>
                <c:pt idx="164">
                  <c:v>#N/A</c:v>
                </c:pt>
                <c:pt idx="165">
                  <c:v>#N/A</c:v>
                </c:pt>
                <c:pt idx="166">
                  <c:v>#N/A</c:v>
                </c:pt>
                <c:pt idx="167">
                  <c:v>#N/A</c:v>
                </c:pt>
                <c:pt idx="168">
                  <c:v>65.92</c:v>
                </c:pt>
                <c:pt idx="169">
                  <c:v>#N/A</c:v>
                </c:pt>
                <c:pt idx="170">
                  <c:v>#N/A</c:v>
                </c:pt>
                <c:pt idx="171">
                  <c:v>#N/A</c:v>
                </c:pt>
                <c:pt idx="172">
                  <c:v>#N/A</c:v>
                </c:pt>
                <c:pt idx="173">
                  <c:v>#N/A</c:v>
                </c:pt>
                <c:pt idx="174">
                  <c:v>#N/A</c:v>
                </c:pt>
                <c:pt idx="175">
                  <c:v>#N/A</c:v>
                </c:pt>
                <c:pt idx="176">
                  <c:v>#N/A</c:v>
                </c:pt>
                <c:pt idx="177">
                  <c:v>#N/A</c:v>
                </c:pt>
                <c:pt idx="178">
                  <c:v>#N/A</c:v>
                </c:pt>
                <c:pt idx="179">
                  <c:v>#N/A</c:v>
                </c:pt>
                <c:pt idx="180">
                  <c:v>65.989999999999995</c:v>
                </c:pt>
                <c:pt idx="181">
                  <c:v>#N/A</c:v>
                </c:pt>
                <c:pt idx="182">
                  <c:v>#N/A</c:v>
                </c:pt>
                <c:pt idx="183">
                  <c:v>#N/A</c:v>
                </c:pt>
                <c:pt idx="184">
                  <c:v>#N/A</c:v>
                </c:pt>
                <c:pt idx="185">
                  <c:v>#N/A</c:v>
                </c:pt>
                <c:pt idx="186">
                  <c:v>#N/A</c:v>
                </c:pt>
                <c:pt idx="187">
                  <c:v>#N/A</c:v>
                </c:pt>
                <c:pt idx="188">
                  <c:v>#N/A</c:v>
                </c:pt>
                <c:pt idx="189">
                  <c:v>#N/A</c:v>
                </c:pt>
                <c:pt idx="190">
                  <c:v>#N/A</c:v>
                </c:pt>
                <c:pt idx="191">
                  <c:v>#N/A</c:v>
                </c:pt>
                <c:pt idx="192">
                  <c:v>66.06</c:v>
                </c:pt>
                <c:pt idx="193">
                  <c:v>#N/A</c:v>
                </c:pt>
                <c:pt idx="194">
                  <c:v>#N/A</c:v>
                </c:pt>
                <c:pt idx="195">
                  <c:v>#N/A</c:v>
                </c:pt>
                <c:pt idx="196">
                  <c:v>#N/A</c:v>
                </c:pt>
                <c:pt idx="197">
                  <c:v>#N/A</c:v>
                </c:pt>
                <c:pt idx="198">
                  <c:v>#N/A</c:v>
                </c:pt>
                <c:pt idx="199">
                  <c:v>#N/A</c:v>
                </c:pt>
                <c:pt idx="200">
                  <c:v>#N/A</c:v>
                </c:pt>
                <c:pt idx="201">
                  <c:v>#N/A</c:v>
                </c:pt>
                <c:pt idx="202">
                  <c:v>#N/A</c:v>
                </c:pt>
                <c:pt idx="203">
                  <c:v>#N/A</c:v>
                </c:pt>
                <c:pt idx="204">
                  <c:v>66.03</c:v>
                </c:pt>
                <c:pt idx="205">
                  <c:v>#N/A</c:v>
                </c:pt>
                <c:pt idx="206">
                  <c:v>#N/A</c:v>
                </c:pt>
                <c:pt idx="207">
                  <c:v>#N/A</c:v>
                </c:pt>
                <c:pt idx="208">
                  <c:v>#N/A</c:v>
                </c:pt>
                <c:pt idx="209">
                  <c:v>#N/A</c:v>
                </c:pt>
                <c:pt idx="210">
                  <c:v>#N/A</c:v>
                </c:pt>
                <c:pt idx="211">
                  <c:v>#N/A</c:v>
                </c:pt>
                <c:pt idx="212">
                  <c:v>#N/A</c:v>
                </c:pt>
                <c:pt idx="213">
                  <c:v>#N/A</c:v>
                </c:pt>
                <c:pt idx="214">
                  <c:v>#N/A</c:v>
                </c:pt>
                <c:pt idx="215">
                  <c:v>#N/A</c:v>
                </c:pt>
                <c:pt idx="216">
                  <c:v>66.05</c:v>
                </c:pt>
                <c:pt idx="217">
                  <c:v>#N/A</c:v>
                </c:pt>
                <c:pt idx="218">
                  <c:v>#N/A</c:v>
                </c:pt>
                <c:pt idx="219">
                  <c:v>#N/A</c:v>
                </c:pt>
                <c:pt idx="220">
                  <c:v>#N/A</c:v>
                </c:pt>
                <c:pt idx="221">
                  <c:v>#N/A</c:v>
                </c:pt>
                <c:pt idx="222">
                  <c:v>#N/A</c:v>
                </c:pt>
                <c:pt idx="223">
                  <c:v>#N/A</c:v>
                </c:pt>
                <c:pt idx="224">
                  <c:v>#N/A</c:v>
                </c:pt>
                <c:pt idx="225">
                  <c:v>#N/A</c:v>
                </c:pt>
                <c:pt idx="226">
                  <c:v>#N/A</c:v>
                </c:pt>
                <c:pt idx="227">
                  <c:v>#N/A</c:v>
                </c:pt>
                <c:pt idx="228">
                  <c:v>66.08</c:v>
                </c:pt>
              </c:numCache>
            </c:numRef>
          </c:val>
          <c:smooth val="0"/>
          <c:extLst>
            <c:ext xmlns:c16="http://schemas.microsoft.com/office/drawing/2014/chart" uri="{C3380CC4-5D6E-409C-BE32-E72D297353CC}">
              <c16:uniqueId val="{00000003-539B-4760-99C6-4470A96C42BF}"/>
            </c:ext>
          </c:extLst>
        </c:ser>
        <c:ser>
          <c:idx val="0"/>
          <c:order val="4"/>
          <c:tx>
            <c:strRef>
              <c:f>'Ages réglementaires'!$B$3</c:f>
              <c:strCache>
                <c:ptCount val="1"/>
                <c:pt idx="0">
                  <c:v>AOD</c:v>
                </c:pt>
              </c:strCache>
            </c:strRef>
          </c:tx>
          <c:spPr>
            <a:ln w="28575" cap="rnd">
              <a:solidFill>
                <a:schemeClr val="accent1"/>
              </a:solidFill>
              <a:round/>
            </a:ln>
            <a:effectLst/>
          </c:spPr>
          <c:marker>
            <c:symbol val="none"/>
          </c:marker>
          <c:cat>
            <c:numRef>
              <c:f>'Ages réglementaires'!$A$4:$A$232</c:f>
              <c:numCache>
                <c:formatCode>0</c:formatCode>
                <c:ptCount val="229"/>
                <c:pt idx="0">
                  <c:v>2010</c:v>
                </c:pt>
                <c:pt idx="1">
                  <c:v>2010.0833333333301</c:v>
                </c:pt>
                <c:pt idx="2">
                  <c:v>2010.1666666666599</c:v>
                </c:pt>
                <c:pt idx="3">
                  <c:v>2010.24999999999</c:v>
                </c:pt>
                <c:pt idx="4">
                  <c:v>2010.3333333333301</c:v>
                </c:pt>
                <c:pt idx="5">
                  <c:v>2010.4166666666599</c:v>
                </c:pt>
                <c:pt idx="6">
                  <c:v>2010.49999999999</c:v>
                </c:pt>
                <c:pt idx="7">
                  <c:v>2010.5833333333301</c:v>
                </c:pt>
                <c:pt idx="8">
                  <c:v>2010.6666666666599</c:v>
                </c:pt>
                <c:pt idx="9">
                  <c:v>2010.74999999999</c:v>
                </c:pt>
                <c:pt idx="10">
                  <c:v>2010.8333333333301</c:v>
                </c:pt>
                <c:pt idx="11">
                  <c:v>2010.9166666666599</c:v>
                </c:pt>
                <c:pt idx="12">
                  <c:v>2011</c:v>
                </c:pt>
                <c:pt idx="13">
                  <c:v>2011.0833333333301</c:v>
                </c:pt>
                <c:pt idx="14">
                  <c:v>2011.1666666666599</c:v>
                </c:pt>
                <c:pt idx="15">
                  <c:v>2011.25</c:v>
                </c:pt>
                <c:pt idx="16">
                  <c:v>2011.3333333333301</c:v>
                </c:pt>
                <c:pt idx="17">
                  <c:v>2011.4166666666599</c:v>
                </c:pt>
                <c:pt idx="18">
                  <c:v>2011.5</c:v>
                </c:pt>
                <c:pt idx="19">
                  <c:v>2011.5833333333301</c:v>
                </c:pt>
                <c:pt idx="20">
                  <c:v>2011.6666666666599</c:v>
                </c:pt>
                <c:pt idx="21">
                  <c:v>2011.75</c:v>
                </c:pt>
                <c:pt idx="22">
                  <c:v>2011.8333333333301</c:v>
                </c:pt>
                <c:pt idx="23">
                  <c:v>2011.9166666666599</c:v>
                </c:pt>
                <c:pt idx="24">
                  <c:v>2012</c:v>
                </c:pt>
                <c:pt idx="25">
                  <c:v>2012.0833333333301</c:v>
                </c:pt>
                <c:pt idx="26">
                  <c:v>2012.1666666666599</c:v>
                </c:pt>
                <c:pt idx="27">
                  <c:v>2012.25</c:v>
                </c:pt>
                <c:pt idx="28">
                  <c:v>2012.3333333333301</c:v>
                </c:pt>
                <c:pt idx="29">
                  <c:v>2012.4166666666599</c:v>
                </c:pt>
                <c:pt idx="30">
                  <c:v>2012.5</c:v>
                </c:pt>
                <c:pt idx="31">
                  <c:v>2012.5833333333301</c:v>
                </c:pt>
                <c:pt idx="32">
                  <c:v>2012.6666666666699</c:v>
                </c:pt>
                <c:pt idx="33">
                  <c:v>2012.75</c:v>
                </c:pt>
                <c:pt idx="34">
                  <c:v>2012.8333333333301</c:v>
                </c:pt>
                <c:pt idx="35">
                  <c:v>2012.9166666666699</c:v>
                </c:pt>
                <c:pt idx="36">
                  <c:v>2013</c:v>
                </c:pt>
                <c:pt idx="37">
                  <c:v>2013.0833333333301</c:v>
                </c:pt>
                <c:pt idx="38">
                  <c:v>2013.1666666666699</c:v>
                </c:pt>
                <c:pt idx="39">
                  <c:v>2013.25</c:v>
                </c:pt>
                <c:pt idx="40">
                  <c:v>2013.3333333333301</c:v>
                </c:pt>
                <c:pt idx="41">
                  <c:v>2013.4166666666699</c:v>
                </c:pt>
                <c:pt idx="42">
                  <c:v>2013.5</c:v>
                </c:pt>
                <c:pt idx="43">
                  <c:v>2013.5833333333335</c:v>
                </c:pt>
                <c:pt idx="44">
                  <c:v>2013.6666666666667</c:v>
                </c:pt>
                <c:pt idx="45">
                  <c:v>2013.75</c:v>
                </c:pt>
                <c:pt idx="46">
                  <c:v>2013.8333333333335</c:v>
                </c:pt>
                <c:pt idx="47">
                  <c:v>2013.9166666666667</c:v>
                </c:pt>
                <c:pt idx="48">
                  <c:v>2014</c:v>
                </c:pt>
                <c:pt idx="49">
                  <c:v>2014.0833333333335</c:v>
                </c:pt>
                <c:pt idx="50">
                  <c:v>2014.1666666666667</c:v>
                </c:pt>
                <c:pt idx="51">
                  <c:v>2014.25</c:v>
                </c:pt>
                <c:pt idx="52">
                  <c:v>2014.3333333333335</c:v>
                </c:pt>
                <c:pt idx="53">
                  <c:v>2014.4166666666667</c:v>
                </c:pt>
                <c:pt idx="54">
                  <c:v>2014.5</c:v>
                </c:pt>
                <c:pt idx="55">
                  <c:v>2014.5833333333335</c:v>
                </c:pt>
                <c:pt idx="56">
                  <c:v>2014.6666666666667</c:v>
                </c:pt>
                <c:pt idx="57">
                  <c:v>2014.75</c:v>
                </c:pt>
                <c:pt idx="58">
                  <c:v>2014.8333333333335</c:v>
                </c:pt>
                <c:pt idx="59">
                  <c:v>2014.9166666666667</c:v>
                </c:pt>
                <c:pt idx="60">
                  <c:v>2015</c:v>
                </c:pt>
                <c:pt idx="61">
                  <c:v>2015.0833333333335</c:v>
                </c:pt>
                <c:pt idx="62">
                  <c:v>2015.1666666666667</c:v>
                </c:pt>
                <c:pt idx="63">
                  <c:v>2015.25</c:v>
                </c:pt>
                <c:pt idx="64">
                  <c:v>2015.3333333333335</c:v>
                </c:pt>
                <c:pt idx="65">
                  <c:v>2015.4166666666667</c:v>
                </c:pt>
                <c:pt idx="66">
                  <c:v>2015.5</c:v>
                </c:pt>
                <c:pt idx="67">
                  <c:v>2015.5833333333335</c:v>
                </c:pt>
                <c:pt idx="68">
                  <c:v>2015.6666666666667</c:v>
                </c:pt>
                <c:pt idx="69">
                  <c:v>2015.75</c:v>
                </c:pt>
                <c:pt idx="70">
                  <c:v>2015.8333333333335</c:v>
                </c:pt>
                <c:pt idx="71">
                  <c:v>2015.9166666666667</c:v>
                </c:pt>
                <c:pt idx="72">
                  <c:v>2016</c:v>
                </c:pt>
                <c:pt idx="73">
                  <c:v>2016.0833333333335</c:v>
                </c:pt>
                <c:pt idx="74">
                  <c:v>2016.1666666666667</c:v>
                </c:pt>
                <c:pt idx="75">
                  <c:v>2016.25</c:v>
                </c:pt>
                <c:pt idx="76">
                  <c:v>2016.3333333333335</c:v>
                </c:pt>
                <c:pt idx="77">
                  <c:v>2016.4166666666667</c:v>
                </c:pt>
                <c:pt idx="78">
                  <c:v>2016.5</c:v>
                </c:pt>
                <c:pt idx="79">
                  <c:v>2016.5833333333335</c:v>
                </c:pt>
                <c:pt idx="80">
                  <c:v>2016.6666666666667</c:v>
                </c:pt>
                <c:pt idx="81">
                  <c:v>2016.75</c:v>
                </c:pt>
                <c:pt idx="82">
                  <c:v>2016.8333333333335</c:v>
                </c:pt>
                <c:pt idx="83">
                  <c:v>2016.9166666666667</c:v>
                </c:pt>
                <c:pt idx="84">
                  <c:v>2017</c:v>
                </c:pt>
                <c:pt idx="85">
                  <c:v>2017.0833333333335</c:v>
                </c:pt>
                <c:pt idx="86">
                  <c:v>2017.1666666666667</c:v>
                </c:pt>
                <c:pt idx="87">
                  <c:v>2017.25</c:v>
                </c:pt>
                <c:pt idx="88">
                  <c:v>2017.3333333333335</c:v>
                </c:pt>
                <c:pt idx="89">
                  <c:v>2017.4166666666667</c:v>
                </c:pt>
                <c:pt idx="90">
                  <c:v>2017.5</c:v>
                </c:pt>
                <c:pt idx="91">
                  <c:v>2017.5833333333335</c:v>
                </c:pt>
                <c:pt idx="92">
                  <c:v>2017.6666666666667</c:v>
                </c:pt>
                <c:pt idx="93">
                  <c:v>2017.75</c:v>
                </c:pt>
                <c:pt idx="94">
                  <c:v>2017.8333333333335</c:v>
                </c:pt>
                <c:pt idx="95">
                  <c:v>2017.9166666666667</c:v>
                </c:pt>
                <c:pt idx="96">
                  <c:v>2018</c:v>
                </c:pt>
                <c:pt idx="97">
                  <c:v>2018.0833333333335</c:v>
                </c:pt>
                <c:pt idx="98">
                  <c:v>2018.1666666666667</c:v>
                </c:pt>
                <c:pt idx="99">
                  <c:v>2018.25</c:v>
                </c:pt>
                <c:pt idx="100">
                  <c:v>2018.3333333333335</c:v>
                </c:pt>
                <c:pt idx="101">
                  <c:v>2018.4166666666667</c:v>
                </c:pt>
                <c:pt idx="102">
                  <c:v>2018.5</c:v>
                </c:pt>
                <c:pt idx="103">
                  <c:v>2018.5833333333335</c:v>
                </c:pt>
                <c:pt idx="104">
                  <c:v>2018.6666666666667</c:v>
                </c:pt>
                <c:pt idx="105">
                  <c:v>2018.75</c:v>
                </c:pt>
                <c:pt idx="106">
                  <c:v>2018.8333333333335</c:v>
                </c:pt>
                <c:pt idx="107">
                  <c:v>2018.9166666666667</c:v>
                </c:pt>
                <c:pt idx="108">
                  <c:v>2019</c:v>
                </c:pt>
                <c:pt idx="109">
                  <c:v>2019.0833333333335</c:v>
                </c:pt>
                <c:pt idx="110">
                  <c:v>2019.1666666666667</c:v>
                </c:pt>
                <c:pt idx="111">
                  <c:v>2019.25</c:v>
                </c:pt>
                <c:pt idx="112">
                  <c:v>2019.3333333333335</c:v>
                </c:pt>
                <c:pt idx="113">
                  <c:v>2019.4166666666667</c:v>
                </c:pt>
                <c:pt idx="114">
                  <c:v>2019.5</c:v>
                </c:pt>
                <c:pt idx="115">
                  <c:v>2019.5833333333335</c:v>
                </c:pt>
                <c:pt idx="116">
                  <c:v>2019.6666666666667</c:v>
                </c:pt>
                <c:pt idx="117">
                  <c:v>2019.75</c:v>
                </c:pt>
                <c:pt idx="118">
                  <c:v>2019.8333333333335</c:v>
                </c:pt>
                <c:pt idx="119">
                  <c:v>2019.9166666666667</c:v>
                </c:pt>
                <c:pt idx="120">
                  <c:v>2020</c:v>
                </c:pt>
                <c:pt idx="121">
                  <c:v>2020.0833333333335</c:v>
                </c:pt>
                <c:pt idx="122">
                  <c:v>2020.1666666666667</c:v>
                </c:pt>
                <c:pt idx="123">
                  <c:v>2020.25</c:v>
                </c:pt>
                <c:pt idx="124">
                  <c:v>2020.3333333333335</c:v>
                </c:pt>
                <c:pt idx="125">
                  <c:v>2020.4166666666667</c:v>
                </c:pt>
                <c:pt idx="126">
                  <c:v>2020.5</c:v>
                </c:pt>
                <c:pt idx="127">
                  <c:v>2020.5833333333335</c:v>
                </c:pt>
                <c:pt idx="128">
                  <c:v>2020.6666666666667</c:v>
                </c:pt>
                <c:pt idx="129">
                  <c:v>2020.75</c:v>
                </c:pt>
                <c:pt idx="130">
                  <c:v>2020.8333333333335</c:v>
                </c:pt>
                <c:pt idx="131">
                  <c:v>2020.9166666666667</c:v>
                </c:pt>
                <c:pt idx="132">
                  <c:v>2021</c:v>
                </c:pt>
                <c:pt idx="133">
                  <c:v>2021.0833333333335</c:v>
                </c:pt>
                <c:pt idx="134">
                  <c:v>2021.1666666666667</c:v>
                </c:pt>
                <c:pt idx="135">
                  <c:v>2021.25</c:v>
                </c:pt>
                <c:pt idx="136">
                  <c:v>2021.3333333333335</c:v>
                </c:pt>
                <c:pt idx="137">
                  <c:v>2021.4166666666667</c:v>
                </c:pt>
                <c:pt idx="138">
                  <c:v>2021.5</c:v>
                </c:pt>
                <c:pt idx="139">
                  <c:v>2021.5833333333335</c:v>
                </c:pt>
                <c:pt idx="140">
                  <c:v>2021.6666666666667</c:v>
                </c:pt>
                <c:pt idx="141">
                  <c:v>2021.75</c:v>
                </c:pt>
                <c:pt idx="142">
                  <c:v>2021.8333333333335</c:v>
                </c:pt>
                <c:pt idx="143">
                  <c:v>2021.9166666666667</c:v>
                </c:pt>
                <c:pt idx="144">
                  <c:v>2022</c:v>
                </c:pt>
                <c:pt idx="145">
                  <c:v>2022.0833333333335</c:v>
                </c:pt>
                <c:pt idx="146">
                  <c:v>2022.1666666666667</c:v>
                </c:pt>
                <c:pt idx="147">
                  <c:v>2022.25</c:v>
                </c:pt>
                <c:pt idx="148">
                  <c:v>2022.3333333333335</c:v>
                </c:pt>
                <c:pt idx="149">
                  <c:v>2022.4166666666667</c:v>
                </c:pt>
                <c:pt idx="150">
                  <c:v>2022.5</c:v>
                </c:pt>
                <c:pt idx="151">
                  <c:v>2022.5833333333335</c:v>
                </c:pt>
                <c:pt idx="152">
                  <c:v>2022.6666666666667</c:v>
                </c:pt>
                <c:pt idx="153">
                  <c:v>2022.75</c:v>
                </c:pt>
                <c:pt idx="154">
                  <c:v>2022.8333333333335</c:v>
                </c:pt>
                <c:pt idx="155">
                  <c:v>2022.9166666666667</c:v>
                </c:pt>
                <c:pt idx="156">
                  <c:v>2023</c:v>
                </c:pt>
                <c:pt idx="157">
                  <c:v>2023.0833333333335</c:v>
                </c:pt>
                <c:pt idx="158">
                  <c:v>2023.1666666666667</c:v>
                </c:pt>
                <c:pt idx="159">
                  <c:v>2023.25</c:v>
                </c:pt>
                <c:pt idx="160">
                  <c:v>2023.3333333333335</c:v>
                </c:pt>
                <c:pt idx="161">
                  <c:v>2023.4166666666667</c:v>
                </c:pt>
                <c:pt idx="162">
                  <c:v>2023.5</c:v>
                </c:pt>
                <c:pt idx="163">
                  <c:v>2023.5833333333335</c:v>
                </c:pt>
                <c:pt idx="164">
                  <c:v>2023.6666666666667</c:v>
                </c:pt>
                <c:pt idx="165">
                  <c:v>2023.75</c:v>
                </c:pt>
                <c:pt idx="166">
                  <c:v>2023.8333333333335</c:v>
                </c:pt>
                <c:pt idx="167">
                  <c:v>2023.9166666666667</c:v>
                </c:pt>
                <c:pt idx="168">
                  <c:v>2024</c:v>
                </c:pt>
                <c:pt idx="169">
                  <c:v>2024.0833333333335</c:v>
                </c:pt>
                <c:pt idx="170">
                  <c:v>2024.1666666666667</c:v>
                </c:pt>
                <c:pt idx="171">
                  <c:v>2024.25</c:v>
                </c:pt>
                <c:pt idx="172">
                  <c:v>2024.3333333333335</c:v>
                </c:pt>
                <c:pt idx="173">
                  <c:v>2024.4166666666667</c:v>
                </c:pt>
                <c:pt idx="174">
                  <c:v>2024.5</c:v>
                </c:pt>
                <c:pt idx="175">
                  <c:v>2024.5833333333335</c:v>
                </c:pt>
                <c:pt idx="176">
                  <c:v>2024.6666666666667</c:v>
                </c:pt>
                <c:pt idx="177">
                  <c:v>2024.75</c:v>
                </c:pt>
                <c:pt idx="178">
                  <c:v>2024.8333333333335</c:v>
                </c:pt>
                <c:pt idx="179">
                  <c:v>2024.9166666666667</c:v>
                </c:pt>
                <c:pt idx="180">
                  <c:v>2025</c:v>
                </c:pt>
                <c:pt idx="181">
                  <c:v>2025.0833333333335</c:v>
                </c:pt>
                <c:pt idx="182">
                  <c:v>2025.1666666666667</c:v>
                </c:pt>
                <c:pt idx="183">
                  <c:v>2025.25</c:v>
                </c:pt>
                <c:pt idx="184">
                  <c:v>2025.3333333333335</c:v>
                </c:pt>
                <c:pt idx="185">
                  <c:v>2025.4166666666667</c:v>
                </c:pt>
                <c:pt idx="186">
                  <c:v>2025.5</c:v>
                </c:pt>
                <c:pt idx="187">
                  <c:v>2025.5833333333335</c:v>
                </c:pt>
                <c:pt idx="188">
                  <c:v>2025.6666666666667</c:v>
                </c:pt>
                <c:pt idx="189">
                  <c:v>2025.75</c:v>
                </c:pt>
                <c:pt idx="190">
                  <c:v>2025.8333333333335</c:v>
                </c:pt>
                <c:pt idx="191">
                  <c:v>2025.9166666666667</c:v>
                </c:pt>
                <c:pt idx="192">
                  <c:v>2026</c:v>
                </c:pt>
                <c:pt idx="193">
                  <c:v>2026.0833333333335</c:v>
                </c:pt>
                <c:pt idx="194">
                  <c:v>2026.1666666666667</c:v>
                </c:pt>
                <c:pt idx="195">
                  <c:v>2026.25</c:v>
                </c:pt>
                <c:pt idx="196">
                  <c:v>2026.3333333333335</c:v>
                </c:pt>
                <c:pt idx="197">
                  <c:v>2026.4166666666667</c:v>
                </c:pt>
                <c:pt idx="198">
                  <c:v>2026.5</c:v>
                </c:pt>
                <c:pt idx="199">
                  <c:v>2026.5833333333335</c:v>
                </c:pt>
                <c:pt idx="200">
                  <c:v>2026.6666666666667</c:v>
                </c:pt>
                <c:pt idx="201">
                  <c:v>2026.75</c:v>
                </c:pt>
                <c:pt idx="202">
                  <c:v>2026.8333333333335</c:v>
                </c:pt>
                <c:pt idx="203">
                  <c:v>2026.9166666666667</c:v>
                </c:pt>
                <c:pt idx="204">
                  <c:v>2027</c:v>
                </c:pt>
                <c:pt idx="205">
                  <c:v>2027.0833333333335</c:v>
                </c:pt>
                <c:pt idx="206">
                  <c:v>2027.1666666666667</c:v>
                </c:pt>
                <c:pt idx="207">
                  <c:v>2027.25</c:v>
                </c:pt>
                <c:pt idx="208">
                  <c:v>2027.3333333333335</c:v>
                </c:pt>
                <c:pt idx="209">
                  <c:v>2027.4166666666667</c:v>
                </c:pt>
                <c:pt idx="210">
                  <c:v>2027.5</c:v>
                </c:pt>
                <c:pt idx="211">
                  <c:v>2027.5833333333335</c:v>
                </c:pt>
                <c:pt idx="212">
                  <c:v>2027.6666666666667</c:v>
                </c:pt>
                <c:pt idx="213">
                  <c:v>2027.75</c:v>
                </c:pt>
                <c:pt idx="214">
                  <c:v>2027.8333333333335</c:v>
                </c:pt>
                <c:pt idx="215">
                  <c:v>2027.9166666666667</c:v>
                </c:pt>
                <c:pt idx="216">
                  <c:v>2028</c:v>
                </c:pt>
                <c:pt idx="217">
                  <c:v>2028.0833333333335</c:v>
                </c:pt>
                <c:pt idx="218">
                  <c:v>2028.1666666666667</c:v>
                </c:pt>
                <c:pt idx="219">
                  <c:v>2028.25</c:v>
                </c:pt>
                <c:pt idx="220">
                  <c:v>2028.3333333333335</c:v>
                </c:pt>
                <c:pt idx="221">
                  <c:v>2028.4166666666667</c:v>
                </c:pt>
                <c:pt idx="222">
                  <c:v>2028.5</c:v>
                </c:pt>
                <c:pt idx="223">
                  <c:v>2028.5833333333335</c:v>
                </c:pt>
                <c:pt idx="224">
                  <c:v>2028.6666666666667</c:v>
                </c:pt>
                <c:pt idx="225">
                  <c:v>2028.75</c:v>
                </c:pt>
                <c:pt idx="226">
                  <c:v>2028.8333333333335</c:v>
                </c:pt>
                <c:pt idx="227">
                  <c:v>2028.9166666666667</c:v>
                </c:pt>
                <c:pt idx="228">
                  <c:v>2029</c:v>
                </c:pt>
              </c:numCache>
            </c:numRef>
          </c:cat>
          <c:val>
            <c:numRef>
              <c:f>'Ages réglementaires'!$B$4:$B$232</c:f>
              <c:numCache>
                <c:formatCode>General</c:formatCode>
                <c:ptCount val="229"/>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#N/A</c:v>
                </c:pt>
                <c:pt idx="19">
                  <c:v>#N/A</c:v>
                </c:pt>
                <c:pt idx="20">
                  <c:v>#N/A</c:v>
                </c:pt>
                <c:pt idx="21">
                  <c:v>#N/A</c:v>
                </c:pt>
                <c:pt idx="22" formatCode="0.00">
                  <c:v>60.333299999999994</c:v>
                </c:pt>
                <c:pt idx="23" formatCode="0.00">
                  <c:v>60.333299999999994</c:v>
                </c:pt>
                <c:pt idx="24" formatCode="0.00">
                  <c:v>60.333299999999994</c:v>
                </c:pt>
                <c:pt idx="25" formatCode="0.00">
                  <c:v>60.333299999999994</c:v>
                </c:pt>
                <c:pt idx="26" formatCode="0.00">
                  <c:v>60.333299999999994</c:v>
                </c:pt>
                <c:pt idx="27" formatCode="0.00">
                  <c:v>60.333299999999994</c:v>
                </c:pt>
                <c:pt idx="28" formatCode="0.00">
                  <c:v>60.333299999999994</c:v>
                </c:pt>
                <c:pt idx="29">
                  <c:v>#N/A</c:v>
                </c:pt>
                <c:pt idx="30">
                  <c:v>#N/A</c:v>
                </c:pt>
                <c:pt idx="31">
                  <c:v>#N/A</c:v>
                </c:pt>
                <c:pt idx="32">
                  <c:v>#N/A</c:v>
                </c:pt>
                <c:pt idx="33">
                  <c:v>60.75</c:v>
                </c:pt>
                <c:pt idx="34">
                  <c:v>60.75</c:v>
                </c:pt>
                <c:pt idx="35">
                  <c:v>60.75</c:v>
                </c:pt>
                <c:pt idx="36">
                  <c:v>60.75</c:v>
                </c:pt>
                <c:pt idx="37">
                  <c:v>60.75</c:v>
                </c:pt>
                <c:pt idx="38">
                  <c:v>60.75</c:v>
                </c:pt>
                <c:pt idx="39">
                  <c:v>60.75</c:v>
                </c:pt>
                <c:pt idx="40">
                  <c:v>60.75</c:v>
                </c:pt>
                <c:pt idx="41">
                  <c:v>60.75</c:v>
                </c:pt>
                <c:pt idx="42">
                  <c:v>60.75</c:v>
                </c:pt>
                <c:pt idx="43">
                  <c:v>60.75</c:v>
                </c:pt>
                <c:pt idx="44">
                  <c:v>60.75</c:v>
                </c:pt>
                <c:pt idx="45">
                  <c:v>60.75</c:v>
                </c:pt>
                <c:pt idx="46">
                  <c:v>#N/A</c:v>
                </c:pt>
                <c:pt idx="47">
                  <c:v>#N/A</c:v>
                </c:pt>
                <c:pt idx="48">
                  <c:v>#N/A</c:v>
                </c:pt>
                <c:pt idx="49">
                  <c:v>#N/A</c:v>
                </c:pt>
                <c:pt idx="50" formatCode="0.00">
                  <c:v>61.166700000000006</c:v>
                </c:pt>
                <c:pt idx="51" formatCode="0.00">
                  <c:v>61.166700000000006</c:v>
                </c:pt>
                <c:pt idx="52" formatCode="0.00">
                  <c:v>61.166700000000006</c:v>
                </c:pt>
                <c:pt idx="53" formatCode="0.00">
                  <c:v>61.166700000000006</c:v>
                </c:pt>
                <c:pt idx="54" formatCode="0.00">
                  <c:v>61.166700000000006</c:v>
                </c:pt>
                <c:pt idx="55" formatCode="0.00">
                  <c:v>61.166700000000006</c:v>
                </c:pt>
                <c:pt idx="56" formatCode="0.00">
                  <c:v>61.166700000000006</c:v>
                </c:pt>
                <c:pt idx="57" formatCode="0.00">
                  <c:v>61.166700000000006</c:v>
                </c:pt>
                <c:pt idx="58" formatCode="0.00">
                  <c:v>61.166700000000006</c:v>
                </c:pt>
                <c:pt idx="59" formatCode="0.00">
                  <c:v>61.166700000000006</c:v>
                </c:pt>
                <c:pt idx="60" formatCode="0.00">
                  <c:v>61.166700000000006</c:v>
                </c:pt>
                <c:pt idx="61" formatCode="0.00">
                  <c:v>61.166700000000006</c:v>
                </c:pt>
                <c:pt idx="62" formatCode="0.00">
                  <c:v>61.166700000000006</c:v>
                </c:pt>
                <c:pt idx="63">
                  <c:v>#N/A</c:v>
                </c:pt>
                <c:pt idx="64">
                  <c:v>#N/A</c:v>
                </c:pt>
                <c:pt idx="65">
                  <c:v>#N/A</c:v>
                </c:pt>
                <c:pt idx="66">
                  <c:v>#N/A</c:v>
                </c:pt>
                <c:pt idx="67" formatCode="0.00">
                  <c:v>61.583299999999994</c:v>
                </c:pt>
                <c:pt idx="68" formatCode="0.00">
                  <c:v>61.583299999999994</c:v>
                </c:pt>
                <c:pt idx="69" formatCode="0.00">
                  <c:v>61.583299999999994</c:v>
                </c:pt>
                <c:pt idx="70" formatCode="0.00">
                  <c:v>61.583299999999994</c:v>
                </c:pt>
                <c:pt idx="71" formatCode="0.00">
                  <c:v>61.583299999999994</c:v>
                </c:pt>
                <c:pt idx="72" formatCode="0.00">
                  <c:v>61.583299999999994</c:v>
                </c:pt>
                <c:pt idx="73" formatCode="0.00">
                  <c:v>61.583299999999994</c:v>
                </c:pt>
                <c:pt idx="74" formatCode="0.00">
                  <c:v>61.583299999999994</c:v>
                </c:pt>
                <c:pt idx="75" formatCode="0.00">
                  <c:v>61.583299999999994</c:v>
                </c:pt>
                <c:pt idx="76" formatCode="0.00">
                  <c:v>61.583299999999994</c:v>
                </c:pt>
                <c:pt idx="77" formatCode="0.00">
                  <c:v>61.583299999999994</c:v>
                </c:pt>
                <c:pt idx="78" formatCode="0.00">
                  <c:v>61.583299999999994</c:v>
                </c:pt>
                <c:pt idx="79">
                  <c:v>#N/A</c:v>
                </c:pt>
                <c:pt idx="80">
                  <c:v>#N/A</c:v>
                </c:pt>
                <c:pt idx="81">
                  <c:v>#N/A</c:v>
                </c:pt>
                <c:pt idx="82">
                  <c:v>#N/A</c:v>
                </c:pt>
                <c:pt idx="83">
                  <c:v>#N/A</c:v>
                </c:pt>
                <c:pt idx="84">
                  <c:v>62</c:v>
                </c:pt>
                <c:pt idx="85">
                  <c:v>62</c:v>
                </c:pt>
                <c:pt idx="86">
                  <c:v>62</c:v>
                </c:pt>
                <c:pt idx="87">
                  <c:v>62</c:v>
                </c:pt>
                <c:pt idx="88">
                  <c:v>62</c:v>
                </c:pt>
                <c:pt idx="89">
                  <c:v>62</c:v>
                </c:pt>
                <c:pt idx="90">
                  <c:v>62</c:v>
                </c:pt>
                <c:pt idx="91">
                  <c:v>62</c:v>
                </c:pt>
                <c:pt idx="92">
                  <c:v>62</c:v>
                </c:pt>
                <c:pt idx="93">
                  <c:v>62</c:v>
                </c:pt>
                <c:pt idx="94">
                  <c:v>62</c:v>
                </c:pt>
                <c:pt idx="95">
                  <c:v>62</c:v>
                </c:pt>
                <c:pt idx="96">
                  <c:v>62</c:v>
                </c:pt>
                <c:pt idx="97">
                  <c:v>62</c:v>
                </c:pt>
                <c:pt idx="98">
                  <c:v>62</c:v>
                </c:pt>
                <c:pt idx="99">
                  <c:v>62</c:v>
                </c:pt>
                <c:pt idx="100">
                  <c:v>62</c:v>
                </c:pt>
                <c:pt idx="101">
                  <c:v>62</c:v>
                </c:pt>
                <c:pt idx="102">
                  <c:v>62</c:v>
                </c:pt>
                <c:pt idx="103">
                  <c:v>62</c:v>
                </c:pt>
                <c:pt idx="104">
                  <c:v>62</c:v>
                </c:pt>
                <c:pt idx="105">
                  <c:v>62</c:v>
                </c:pt>
                <c:pt idx="106">
                  <c:v>62</c:v>
                </c:pt>
                <c:pt idx="107">
                  <c:v>62</c:v>
                </c:pt>
                <c:pt idx="108">
                  <c:v>62</c:v>
                </c:pt>
                <c:pt idx="109">
                  <c:v>62</c:v>
                </c:pt>
                <c:pt idx="110">
                  <c:v>62</c:v>
                </c:pt>
                <c:pt idx="111">
                  <c:v>62</c:v>
                </c:pt>
                <c:pt idx="112">
                  <c:v>62</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62</c:v>
                </c:pt>
                <c:pt idx="133">
                  <c:v>62</c:v>
                </c:pt>
                <c:pt idx="134">
                  <c:v>62</c:v>
                </c:pt>
                <c:pt idx="135">
                  <c:v>62</c:v>
                </c:pt>
                <c:pt idx="136">
                  <c:v>62</c:v>
                </c:pt>
                <c:pt idx="137">
                  <c:v>62</c:v>
                </c:pt>
                <c:pt idx="138">
                  <c:v>62</c:v>
                </c:pt>
                <c:pt idx="139">
                  <c:v>62</c:v>
                </c:pt>
                <c:pt idx="140">
                  <c:v>62</c:v>
                </c:pt>
                <c:pt idx="141">
                  <c:v>62</c:v>
                </c:pt>
                <c:pt idx="142">
                  <c:v>62</c:v>
                </c:pt>
                <c:pt idx="143">
                  <c:v>62</c:v>
                </c:pt>
                <c:pt idx="144">
                  <c:v>62</c:v>
                </c:pt>
                <c:pt idx="145">
                  <c:v>62</c:v>
                </c:pt>
                <c:pt idx="146">
                  <c:v>62</c:v>
                </c:pt>
                <c:pt idx="147">
                  <c:v>62</c:v>
                </c:pt>
                <c:pt idx="148">
                  <c:v>62</c:v>
                </c:pt>
                <c:pt idx="149">
                  <c:v>62</c:v>
                </c:pt>
                <c:pt idx="150">
                  <c:v>62</c:v>
                </c:pt>
                <c:pt idx="151">
                  <c:v>62</c:v>
                </c:pt>
                <c:pt idx="152">
                  <c:v>62</c:v>
                </c:pt>
                <c:pt idx="153">
                  <c:v>62</c:v>
                </c:pt>
                <c:pt idx="154">
                  <c:v>62</c:v>
                </c:pt>
                <c:pt idx="155">
                  <c:v>62</c:v>
                </c:pt>
                <c:pt idx="156">
                  <c:v>62</c:v>
                </c:pt>
                <c:pt idx="157">
                  <c:v>62</c:v>
                </c:pt>
                <c:pt idx="158">
                  <c:v>62</c:v>
                </c:pt>
                <c:pt idx="159">
                  <c:v>62</c:v>
                </c:pt>
                <c:pt idx="160">
                  <c:v>62</c:v>
                </c:pt>
                <c:pt idx="161">
                  <c:v>62</c:v>
                </c:pt>
                <c:pt idx="162">
                  <c:v>62</c:v>
                </c:pt>
                <c:pt idx="163">
                  <c:v>62</c:v>
                </c:pt>
                <c:pt idx="164">
                  <c:v>62</c:v>
                </c:pt>
                <c:pt idx="165">
                  <c:v>62</c:v>
                </c:pt>
                <c:pt idx="166">
                  <c:v>62</c:v>
                </c:pt>
                <c:pt idx="167">
                  <c:v>62</c:v>
                </c:pt>
                <c:pt idx="168">
                  <c:v>62</c:v>
                </c:pt>
                <c:pt idx="169">
                  <c:v>62</c:v>
                </c:pt>
                <c:pt idx="170">
                  <c:v>62</c:v>
                </c:pt>
                <c:pt idx="171">
                  <c:v>62</c:v>
                </c:pt>
                <c:pt idx="172">
                  <c:v>62</c:v>
                </c:pt>
                <c:pt idx="173">
                  <c:v>62</c:v>
                </c:pt>
                <c:pt idx="174">
                  <c:v>62</c:v>
                </c:pt>
                <c:pt idx="175">
                  <c:v>62</c:v>
                </c:pt>
                <c:pt idx="176">
                  <c:v>62</c:v>
                </c:pt>
                <c:pt idx="177">
                  <c:v>62</c:v>
                </c:pt>
                <c:pt idx="178">
                  <c:v>62</c:v>
                </c:pt>
                <c:pt idx="179">
                  <c:v>62</c:v>
                </c:pt>
                <c:pt idx="180">
                  <c:v>62</c:v>
                </c:pt>
                <c:pt idx="181">
                  <c:v>62</c:v>
                </c:pt>
                <c:pt idx="182">
                  <c:v>62</c:v>
                </c:pt>
                <c:pt idx="183">
                  <c:v>62</c:v>
                </c:pt>
                <c:pt idx="184">
                  <c:v>62</c:v>
                </c:pt>
                <c:pt idx="185">
                  <c:v>62</c:v>
                </c:pt>
                <c:pt idx="186">
                  <c:v>62</c:v>
                </c:pt>
                <c:pt idx="187">
                  <c:v>62</c:v>
                </c:pt>
                <c:pt idx="188">
                  <c:v>62</c:v>
                </c:pt>
                <c:pt idx="189">
                  <c:v>62</c:v>
                </c:pt>
                <c:pt idx="190">
                  <c:v>62</c:v>
                </c:pt>
                <c:pt idx="191">
                  <c:v>62</c:v>
                </c:pt>
                <c:pt idx="192">
                  <c:v>62</c:v>
                </c:pt>
                <c:pt idx="193">
                  <c:v>62</c:v>
                </c:pt>
                <c:pt idx="194">
                  <c:v>62</c:v>
                </c:pt>
                <c:pt idx="195">
                  <c:v>62</c:v>
                </c:pt>
                <c:pt idx="196">
                  <c:v>62</c:v>
                </c:pt>
                <c:pt idx="197">
                  <c:v>62</c:v>
                </c:pt>
                <c:pt idx="198">
                  <c:v>62</c:v>
                </c:pt>
                <c:pt idx="199">
                  <c:v>62</c:v>
                </c:pt>
                <c:pt idx="200">
                  <c:v>62</c:v>
                </c:pt>
                <c:pt idx="201">
                  <c:v>62</c:v>
                </c:pt>
                <c:pt idx="202">
                  <c:v>62</c:v>
                </c:pt>
                <c:pt idx="203">
                  <c:v>62</c:v>
                </c:pt>
                <c:pt idx="204">
                  <c:v>62</c:v>
                </c:pt>
                <c:pt idx="205">
                  <c:v>62</c:v>
                </c:pt>
                <c:pt idx="206">
                  <c:v>62</c:v>
                </c:pt>
                <c:pt idx="207">
                  <c:v>62</c:v>
                </c:pt>
                <c:pt idx="208">
                  <c:v>62</c:v>
                </c:pt>
                <c:pt idx="209">
                  <c:v>62</c:v>
                </c:pt>
                <c:pt idx="210">
                  <c:v>62</c:v>
                </c:pt>
                <c:pt idx="211">
                  <c:v>62</c:v>
                </c:pt>
                <c:pt idx="212">
                  <c:v>62</c:v>
                </c:pt>
                <c:pt idx="213">
                  <c:v>62</c:v>
                </c:pt>
                <c:pt idx="214">
                  <c:v>62</c:v>
                </c:pt>
                <c:pt idx="215">
                  <c:v>62</c:v>
                </c:pt>
                <c:pt idx="216">
                  <c:v>62</c:v>
                </c:pt>
                <c:pt idx="217">
                  <c:v>62</c:v>
                </c:pt>
                <c:pt idx="218">
                  <c:v>62</c:v>
                </c:pt>
                <c:pt idx="219">
                  <c:v>62</c:v>
                </c:pt>
                <c:pt idx="220">
                  <c:v>62</c:v>
                </c:pt>
                <c:pt idx="221">
                  <c:v>62</c:v>
                </c:pt>
                <c:pt idx="222">
                  <c:v>62</c:v>
                </c:pt>
                <c:pt idx="223">
                  <c:v>62</c:v>
                </c:pt>
                <c:pt idx="224">
                  <c:v>62</c:v>
                </c:pt>
                <c:pt idx="225">
                  <c:v>62</c:v>
                </c:pt>
                <c:pt idx="226">
                  <c:v>62</c:v>
                </c:pt>
                <c:pt idx="227">
                  <c:v>62</c:v>
                </c:pt>
                <c:pt idx="228">
                  <c:v>62</c:v>
                </c:pt>
              </c:numCache>
            </c:numRef>
          </c:val>
          <c:smooth val="0"/>
          <c:extLst>
            <c:ext xmlns:c16="http://schemas.microsoft.com/office/drawing/2014/chart" uri="{C3380CC4-5D6E-409C-BE32-E72D297353CC}">
              <c16:uniqueId val="{00000004-539B-4760-99C6-4470A96C42BF}"/>
            </c:ext>
          </c:extLst>
        </c:ser>
        <c:dLbls>
          <c:showLegendKey val="0"/>
          <c:showVal val="0"/>
          <c:showCatName val="0"/>
          <c:showSerName val="0"/>
          <c:showPercent val="0"/>
          <c:showBubbleSize val="0"/>
        </c:dLbls>
        <c:smooth val="0"/>
        <c:axId val="618691640"/>
        <c:axId val="618694592"/>
      </c:lineChart>
      <c:catAx>
        <c:axId val="61869164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18694592"/>
        <c:crosses val="autoZero"/>
        <c:auto val="1"/>
        <c:lblAlgn val="ctr"/>
        <c:lblOffset val="100"/>
        <c:tickLblSkip val="12"/>
        <c:tickMarkSkip val="12"/>
        <c:noMultiLvlLbl val="0"/>
      </c:catAx>
      <c:valAx>
        <c:axId val="618694592"/>
        <c:scaling>
          <c:orientation val="minMax"/>
          <c:max val="7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18691640"/>
        <c:crosses val="autoZero"/>
        <c:crossBetween val="between"/>
        <c:majorUnit val="2"/>
      </c:valAx>
      <c:spPr>
        <a:noFill/>
        <a:ln>
          <a:noFill/>
        </a:ln>
        <a:effectLst/>
      </c:spPr>
    </c:plotArea>
    <c:legend>
      <c:legendPos val="b"/>
      <c:layout>
        <c:manualLayout>
          <c:xMode val="edge"/>
          <c:yMode val="edge"/>
          <c:x val="0.68197266856089755"/>
          <c:y val="0.41557855118512921"/>
          <c:w val="0.28570757407063802"/>
          <c:h val="0.379429911854969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sz="1600" b="1"/>
              <a:t>Départs définitifs des EC par corps</a:t>
            </a:r>
          </a:p>
        </c:rich>
      </c:tx>
      <c:layout>
        <c:manualLayout>
          <c:xMode val="edge"/>
          <c:yMode val="edge"/>
          <c:x val="0.27249753086419753"/>
          <c:y val="1.41111111111111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0.10177361111111111"/>
          <c:y val="0.10612993274725938"/>
          <c:w val="0.86263500000000004"/>
          <c:h val="0.78950061824268281"/>
        </c:manualLayout>
      </c:layout>
      <c:lineChart>
        <c:grouping val="standard"/>
        <c:varyColors val="0"/>
        <c:ser>
          <c:idx val="3"/>
          <c:order val="0"/>
          <c:tx>
            <c:strRef>
              <c:f>Corps!$C$2</c:f>
              <c:strCache>
                <c:ptCount val="1"/>
                <c:pt idx="0">
                  <c:v>Professeurs et assimilés</c:v>
                </c:pt>
              </c:strCache>
            </c:strRef>
          </c:tx>
          <c:spPr>
            <a:ln w="28575" cap="rnd">
              <a:solidFill>
                <a:schemeClr val="accent2"/>
              </a:solidFill>
              <a:round/>
            </a:ln>
            <a:effectLst/>
          </c:spPr>
          <c:marker>
            <c:symbol val="none"/>
          </c:marker>
          <c:cat>
            <c:numRef>
              <c:f>Corps!$A$3:$A$22</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Corps!$C$3:$C$22</c:f>
              <c:numCache>
                <c:formatCode>_-* #\ ##0\ _€_-;\-* #\ ##0\ _€_-;_-* "-"??\ _€_-;_-@_-</c:formatCode>
                <c:ptCount val="20"/>
                <c:pt idx="0">
                  <c:v>906</c:v>
                </c:pt>
                <c:pt idx="1">
                  <c:v>972</c:v>
                </c:pt>
                <c:pt idx="2">
                  <c:v>899</c:v>
                </c:pt>
                <c:pt idx="3">
                  <c:v>882</c:v>
                </c:pt>
                <c:pt idx="4">
                  <c:v>890</c:v>
                </c:pt>
                <c:pt idx="5">
                  <c:v>868</c:v>
                </c:pt>
                <c:pt idx="6">
                  <c:v>790</c:v>
                </c:pt>
                <c:pt idx="7">
                  <c:v>775</c:v>
                </c:pt>
                <c:pt idx="8">
                  <c:v>801</c:v>
                </c:pt>
                <c:pt idx="9">
                  <c:v>711</c:v>
                </c:pt>
                <c:pt idx="10">
                  <c:v>660</c:v>
                </c:pt>
                <c:pt idx="11">
                  <c:v>674</c:v>
                </c:pt>
                <c:pt idx="12">
                  <c:v>804</c:v>
                </c:pt>
                <c:pt idx="13">
                  <c:v>975</c:v>
                </c:pt>
                <c:pt idx="14">
                  <c:v>1034</c:v>
                </c:pt>
                <c:pt idx="15">
                  <c:v>1134</c:v>
                </c:pt>
                <c:pt idx="16">
                  <c:v>1246</c:v>
                </c:pt>
                <c:pt idx="17">
                  <c:v>1165</c:v>
                </c:pt>
                <c:pt idx="18">
                  <c:v>1175</c:v>
                </c:pt>
                <c:pt idx="19">
                  <c:v>1172</c:v>
                </c:pt>
              </c:numCache>
            </c:numRef>
          </c:val>
          <c:smooth val="0"/>
          <c:extLst>
            <c:ext xmlns:c16="http://schemas.microsoft.com/office/drawing/2014/chart" uri="{C3380CC4-5D6E-409C-BE32-E72D297353CC}">
              <c16:uniqueId val="{00000000-EBD2-4A2B-BEBA-742379012957}"/>
            </c:ext>
          </c:extLst>
        </c:ser>
        <c:ser>
          <c:idx val="2"/>
          <c:order val="1"/>
          <c:tx>
            <c:strRef>
              <c:f>Corps!$B$2</c:f>
              <c:strCache>
                <c:ptCount val="1"/>
                <c:pt idx="0">
                  <c:v>Maîtres de conférences et assimilés</c:v>
                </c:pt>
              </c:strCache>
            </c:strRef>
          </c:tx>
          <c:spPr>
            <a:ln w="28575" cap="rnd">
              <a:solidFill>
                <a:schemeClr val="accent3"/>
              </a:solidFill>
              <a:round/>
            </a:ln>
            <a:effectLst/>
          </c:spPr>
          <c:marker>
            <c:symbol val="none"/>
          </c:marker>
          <c:cat>
            <c:numRef>
              <c:f>Corps!$A$3:$A$22</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Corps!$B$3:$B$22</c:f>
              <c:numCache>
                <c:formatCode>_-* #\ ##0\ _€_-;\-* #\ ##0\ _€_-;_-* "-"??\ _€_-;_-@_-</c:formatCode>
                <c:ptCount val="20"/>
                <c:pt idx="0">
                  <c:v>904</c:v>
                </c:pt>
                <c:pt idx="1">
                  <c:v>867</c:v>
                </c:pt>
                <c:pt idx="2">
                  <c:v>830</c:v>
                </c:pt>
                <c:pt idx="3">
                  <c:v>734</c:v>
                </c:pt>
                <c:pt idx="4">
                  <c:v>708</c:v>
                </c:pt>
                <c:pt idx="5">
                  <c:v>681</c:v>
                </c:pt>
                <c:pt idx="6">
                  <c:v>596</c:v>
                </c:pt>
                <c:pt idx="7">
                  <c:v>592</c:v>
                </c:pt>
                <c:pt idx="8">
                  <c:v>563</c:v>
                </c:pt>
                <c:pt idx="9">
                  <c:v>526</c:v>
                </c:pt>
                <c:pt idx="10">
                  <c:v>527</c:v>
                </c:pt>
                <c:pt idx="11">
                  <c:v>613</c:v>
                </c:pt>
                <c:pt idx="12">
                  <c:v>392</c:v>
                </c:pt>
                <c:pt idx="13">
                  <c:v>406</c:v>
                </c:pt>
                <c:pt idx="14">
                  <c:v>419</c:v>
                </c:pt>
                <c:pt idx="15">
                  <c:v>440</c:v>
                </c:pt>
                <c:pt idx="16">
                  <c:v>533</c:v>
                </c:pt>
                <c:pt idx="17">
                  <c:v>641</c:v>
                </c:pt>
                <c:pt idx="18">
                  <c:v>736</c:v>
                </c:pt>
                <c:pt idx="19">
                  <c:v>801</c:v>
                </c:pt>
              </c:numCache>
            </c:numRef>
          </c:val>
          <c:smooth val="0"/>
          <c:extLst>
            <c:ext xmlns:c16="http://schemas.microsoft.com/office/drawing/2014/chart" uri="{C3380CC4-5D6E-409C-BE32-E72D297353CC}">
              <c16:uniqueId val="{00000001-EBD2-4A2B-BEBA-742379012957}"/>
            </c:ext>
          </c:extLst>
        </c:ser>
        <c:dLbls>
          <c:showLegendKey val="0"/>
          <c:showVal val="0"/>
          <c:showCatName val="0"/>
          <c:showSerName val="0"/>
          <c:showPercent val="0"/>
          <c:showBubbleSize val="0"/>
        </c:dLbls>
        <c:smooth val="0"/>
        <c:axId val="471812760"/>
        <c:axId val="471813416"/>
      </c:lineChart>
      <c:catAx>
        <c:axId val="47181276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fr-FR"/>
          </a:p>
        </c:txPr>
        <c:crossAx val="471813416"/>
        <c:crosses val="autoZero"/>
        <c:auto val="1"/>
        <c:lblAlgn val="ctr"/>
        <c:lblOffset val="100"/>
        <c:tickLblSkip val="2"/>
        <c:noMultiLvlLbl val="0"/>
      </c:catAx>
      <c:valAx>
        <c:axId val="471813416"/>
        <c:scaling>
          <c:orientation val="minMax"/>
          <c:min val="300"/>
        </c:scaling>
        <c:delete val="0"/>
        <c:axPos val="l"/>
        <c:majorGridlines>
          <c:spPr>
            <a:ln w="9525" cap="flat" cmpd="sng" algn="ctr">
              <a:solidFill>
                <a:schemeClr val="bg1">
                  <a:lumMod val="85000"/>
                </a:schemeClr>
              </a:solidFill>
              <a:round/>
            </a:ln>
            <a:effectLst/>
          </c:spPr>
        </c:majorGridlines>
        <c:numFmt formatCode="_-* #\ ##0\ _€_-;\-* #\ ##0\ _€_-;_-* &quot;-&quot;??\ _€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fr-FR"/>
          </a:p>
        </c:txPr>
        <c:crossAx val="471812760"/>
        <c:crosses val="autoZero"/>
        <c:crossBetween val="midCat"/>
        <c:majorUnit val="200"/>
      </c:valAx>
      <c:spPr>
        <a:noFill/>
        <a:ln>
          <a:noFill/>
        </a:ln>
        <a:effectLst/>
      </c:spPr>
    </c:plotArea>
    <c:legend>
      <c:legendPos val="b"/>
      <c:layout>
        <c:manualLayout>
          <c:xMode val="edge"/>
          <c:yMode val="edge"/>
          <c:x val="0.11226466049382716"/>
          <c:y val="0.69593416666666663"/>
          <c:w val="0.2812339506172839"/>
          <c:h val="0.1815627777777777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mn-lt"/>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600"/>
            </a:pPr>
            <a:r>
              <a:rPr lang="fr-FR" sz="1600"/>
              <a:t>Age moyen de départ en retraite </a:t>
            </a:r>
          </a:p>
        </c:rich>
      </c:tx>
      <c:layout>
        <c:manualLayout>
          <c:xMode val="edge"/>
          <c:yMode val="edge"/>
          <c:x val="0.31494777777777777"/>
          <c:y val="1.2158333333333333E-2"/>
        </c:manualLayout>
      </c:layout>
      <c:overlay val="0"/>
    </c:title>
    <c:autoTitleDeleted val="0"/>
    <c:plotArea>
      <c:layout>
        <c:manualLayout>
          <c:layoutTarget val="inner"/>
          <c:xMode val="edge"/>
          <c:yMode val="edge"/>
          <c:x val="5.7843888888888889E-2"/>
          <c:y val="9.6960185185185191E-2"/>
          <c:w val="0.91012388888888884"/>
          <c:h val="0.80965138888888877"/>
        </c:manualLayout>
      </c:layout>
      <c:lineChart>
        <c:grouping val="standard"/>
        <c:varyColors val="0"/>
        <c:ser>
          <c:idx val="1"/>
          <c:order val="0"/>
          <c:tx>
            <c:strRef>
              <c:f>'Age et effectifs HF'!$B$28</c:f>
              <c:strCache>
                <c:ptCount val="1"/>
                <c:pt idx="0">
                  <c:v>Femmes</c:v>
                </c:pt>
              </c:strCache>
            </c:strRef>
          </c:tx>
          <c:marker>
            <c:symbol val="none"/>
          </c:marker>
          <c:dLbls>
            <c:delete val="1"/>
          </c:dLbls>
          <c:cat>
            <c:numRef>
              <c:f>'Age et effectifs HF'!$A$29:$A$48</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et effectifs HF'!$B$29:$B$48</c:f>
              <c:numCache>
                <c:formatCode>#\ ##0.0</c:formatCode>
                <c:ptCount val="20"/>
                <c:pt idx="0">
                  <c:v>63.19</c:v>
                </c:pt>
                <c:pt idx="1">
                  <c:v>62.9</c:v>
                </c:pt>
                <c:pt idx="2">
                  <c:v>64.61</c:v>
                </c:pt>
                <c:pt idx="3">
                  <c:v>64.489999999999995</c:v>
                </c:pt>
                <c:pt idx="4">
                  <c:v>64.89</c:v>
                </c:pt>
                <c:pt idx="5">
                  <c:v>64.930000000000007</c:v>
                </c:pt>
                <c:pt idx="6">
                  <c:v>65.239999999999995</c:v>
                </c:pt>
                <c:pt idx="7">
                  <c:v>64.94</c:v>
                </c:pt>
                <c:pt idx="8">
                  <c:v>65.319999999999993</c:v>
                </c:pt>
                <c:pt idx="9">
                  <c:v>65.14</c:v>
                </c:pt>
                <c:pt idx="10">
                  <c:v>65.22</c:v>
                </c:pt>
                <c:pt idx="11">
                  <c:v>64.959999999999994</c:v>
                </c:pt>
                <c:pt idx="12">
                  <c:v>64.930000000000007</c:v>
                </c:pt>
                <c:pt idx="13">
                  <c:v>65.16</c:v>
                </c:pt>
                <c:pt idx="14">
                  <c:v>65.2</c:v>
                </c:pt>
                <c:pt idx="15">
                  <c:v>65.22</c:v>
                </c:pt>
                <c:pt idx="16">
                  <c:v>65.27</c:v>
                </c:pt>
                <c:pt idx="17">
                  <c:v>65.17</c:v>
                </c:pt>
                <c:pt idx="18">
                  <c:v>65.260000000000005</c:v>
                </c:pt>
                <c:pt idx="19">
                  <c:v>65.31</c:v>
                </c:pt>
              </c:numCache>
            </c:numRef>
          </c:val>
          <c:smooth val="0"/>
          <c:extLst>
            <c:ext xmlns:c16="http://schemas.microsoft.com/office/drawing/2014/chart" uri="{C3380CC4-5D6E-409C-BE32-E72D297353CC}">
              <c16:uniqueId val="{00000000-7C17-46AD-B081-A87FC3FB95D6}"/>
            </c:ext>
          </c:extLst>
        </c:ser>
        <c:ser>
          <c:idx val="3"/>
          <c:order val="1"/>
          <c:tx>
            <c:strRef>
              <c:f>'Age et effectifs HF'!$C$28</c:f>
              <c:strCache>
                <c:ptCount val="1"/>
                <c:pt idx="0">
                  <c:v>Hommes</c:v>
                </c:pt>
              </c:strCache>
            </c:strRef>
          </c:tx>
          <c:marker>
            <c:symbol val="none"/>
          </c:marker>
          <c:dLbls>
            <c:delete val="1"/>
          </c:dLbls>
          <c:cat>
            <c:numRef>
              <c:f>'Age et effectifs HF'!$A$29:$A$48</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et effectifs HF'!$C$29:$C$48</c:f>
              <c:numCache>
                <c:formatCode>#\ ##0.0</c:formatCode>
                <c:ptCount val="20"/>
                <c:pt idx="0">
                  <c:v>64.72</c:v>
                </c:pt>
                <c:pt idx="1">
                  <c:v>65.19</c:v>
                </c:pt>
                <c:pt idx="2">
                  <c:v>65.62</c:v>
                </c:pt>
                <c:pt idx="3">
                  <c:v>65.83</c:v>
                </c:pt>
                <c:pt idx="4">
                  <c:v>66.16</c:v>
                </c:pt>
                <c:pt idx="5">
                  <c:v>66.16</c:v>
                </c:pt>
                <c:pt idx="6">
                  <c:v>66.36</c:v>
                </c:pt>
                <c:pt idx="7">
                  <c:v>66.319999999999993</c:v>
                </c:pt>
                <c:pt idx="8">
                  <c:v>66.23</c:v>
                </c:pt>
                <c:pt idx="9">
                  <c:v>66.33</c:v>
                </c:pt>
                <c:pt idx="10">
                  <c:v>66.180000000000007</c:v>
                </c:pt>
                <c:pt idx="11">
                  <c:v>66.16</c:v>
                </c:pt>
                <c:pt idx="12">
                  <c:v>65.930000000000007</c:v>
                </c:pt>
                <c:pt idx="13">
                  <c:v>66.13</c:v>
                </c:pt>
                <c:pt idx="14">
                  <c:v>66.28</c:v>
                </c:pt>
                <c:pt idx="15">
                  <c:v>66.39</c:v>
                </c:pt>
                <c:pt idx="16">
                  <c:v>66.48</c:v>
                </c:pt>
                <c:pt idx="17">
                  <c:v>66.489999999999995</c:v>
                </c:pt>
                <c:pt idx="18">
                  <c:v>66.5</c:v>
                </c:pt>
                <c:pt idx="19">
                  <c:v>66.53</c:v>
                </c:pt>
              </c:numCache>
            </c:numRef>
          </c:val>
          <c:smooth val="0"/>
          <c:extLst>
            <c:ext xmlns:c16="http://schemas.microsoft.com/office/drawing/2014/chart" uri="{C3380CC4-5D6E-409C-BE32-E72D297353CC}">
              <c16:uniqueId val="{00000001-7C17-46AD-B081-A87FC3FB95D6}"/>
            </c:ext>
          </c:extLst>
        </c:ser>
        <c:ser>
          <c:idx val="5"/>
          <c:order val="2"/>
          <c:tx>
            <c:strRef>
              <c:f>'Age et effectifs HF'!$D$28</c:f>
              <c:strCache>
                <c:ptCount val="1"/>
                <c:pt idx="0">
                  <c:v>Total</c:v>
                </c:pt>
              </c:strCache>
            </c:strRef>
          </c:tx>
          <c:marker>
            <c:symbol val="none"/>
          </c:marker>
          <c:dLbls>
            <c:delete val="1"/>
          </c:dLbls>
          <c:cat>
            <c:numRef>
              <c:f>'Age et effectifs HF'!$A$29:$A$48</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et effectifs HF'!$D$29:$D$48</c:f>
              <c:numCache>
                <c:formatCode>#\ ##0.0</c:formatCode>
                <c:ptCount val="20"/>
                <c:pt idx="0">
                  <c:v>64.3</c:v>
                </c:pt>
                <c:pt idx="1">
                  <c:v>64.53</c:v>
                </c:pt>
                <c:pt idx="2">
                  <c:v>65.349999999999994</c:v>
                </c:pt>
                <c:pt idx="3">
                  <c:v>65.47</c:v>
                </c:pt>
                <c:pt idx="4">
                  <c:v>65.819999999999993</c:v>
                </c:pt>
                <c:pt idx="5">
                  <c:v>65.819999999999993</c:v>
                </c:pt>
                <c:pt idx="6">
                  <c:v>66.05</c:v>
                </c:pt>
                <c:pt idx="7">
                  <c:v>65.900000000000006</c:v>
                </c:pt>
                <c:pt idx="8">
                  <c:v>65.959999999999994</c:v>
                </c:pt>
                <c:pt idx="9">
                  <c:v>65.98</c:v>
                </c:pt>
                <c:pt idx="10">
                  <c:v>65.900000000000006</c:v>
                </c:pt>
                <c:pt idx="11">
                  <c:v>65.78</c:v>
                </c:pt>
                <c:pt idx="12">
                  <c:v>65.61</c:v>
                </c:pt>
                <c:pt idx="13">
                  <c:v>65.8</c:v>
                </c:pt>
                <c:pt idx="14">
                  <c:v>65.92</c:v>
                </c:pt>
                <c:pt idx="15">
                  <c:v>65.989999999999995</c:v>
                </c:pt>
                <c:pt idx="16">
                  <c:v>66.06</c:v>
                </c:pt>
                <c:pt idx="17">
                  <c:v>66.03</c:v>
                </c:pt>
                <c:pt idx="18">
                  <c:v>66.05</c:v>
                </c:pt>
                <c:pt idx="19">
                  <c:v>66.08</c:v>
                </c:pt>
              </c:numCache>
            </c:numRef>
          </c:val>
          <c:smooth val="0"/>
          <c:extLst>
            <c:ext xmlns:c16="http://schemas.microsoft.com/office/drawing/2014/chart" uri="{C3380CC4-5D6E-409C-BE32-E72D297353CC}">
              <c16:uniqueId val="{00000002-7C17-46AD-B081-A87FC3FB95D6}"/>
            </c:ext>
          </c:extLst>
        </c:ser>
        <c:dLbls>
          <c:showLegendKey val="0"/>
          <c:showVal val="1"/>
          <c:showCatName val="0"/>
          <c:showSerName val="0"/>
          <c:showPercent val="0"/>
          <c:showBubbleSize val="0"/>
        </c:dLbls>
        <c:smooth val="0"/>
        <c:axId val="107333504"/>
        <c:axId val="107335040"/>
      </c:lineChart>
      <c:catAx>
        <c:axId val="107333504"/>
        <c:scaling>
          <c:orientation val="minMax"/>
        </c:scaling>
        <c:delete val="0"/>
        <c:axPos val="b"/>
        <c:numFmt formatCode="General" sourceLinked="1"/>
        <c:majorTickMark val="out"/>
        <c:minorTickMark val="none"/>
        <c:tickLblPos val="nextTo"/>
        <c:spPr>
          <a:ln>
            <a:solidFill>
              <a:schemeClr val="bg1">
                <a:lumMod val="85000"/>
              </a:schemeClr>
            </a:solidFill>
          </a:ln>
        </c:spPr>
        <c:txPr>
          <a:bodyPr rot="0" vert="horz"/>
          <a:lstStyle/>
          <a:p>
            <a:pPr>
              <a:defRPr sz="1200"/>
            </a:pPr>
            <a:endParaRPr lang="fr-FR"/>
          </a:p>
        </c:txPr>
        <c:crossAx val="107335040"/>
        <c:crosses val="autoZero"/>
        <c:auto val="1"/>
        <c:lblAlgn val="ctr"/>
        <c:lblOffset val="100"/>
        <c:tickLblSkip val="2"/>
        <c:noMultiLvlLbl val="0"/>
      </c:catAx>
      <c:valAx>
        <c:axId val="107335040"/>
        <c:scaling>
          <c:orientation val="minMax"/>
          <c:min val="62"/>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bg1">
                <a:lumMod val="85000"/>
              </a:schemeClr>
            </a:solidFill>
          </a:ln>
        </c:spPr>
        <c:txPr>
          <a:bodyPr/>
          <a:lstStyle/>
          <a:p>
            <a:pPr>
              <a:defRPr sz="1200"/>
            </a:pPr>
            <a:endParaRPr lang="fr-FR"/>
          </a:p>
        </c:txPr>
        <c:crossAx val="107333504"/>
        <c:crosses val="autoZero"/>
        <c:crossBetween val="midCat"/>
        <c:majorUnit val="1"/>
      </c:valAx>
    </c:plotArea>
    <c:legend>
      <c:legendPos val="b"/>
      <c:layout>
        <c:manualLayout>
          <c:xMode val="edge"/>
          <c:yMode val="edge"/>
          <c:x val="0.12952513888888886"/>
          <c:y val="0.74532175925925925"/>
          <c:w val="0.35869018963713933"/>
          <c:h val="6.0276634323294984E-2"/>
        </c:manualLayout>
      </c:layout>
      <c:overlay val="0"/>
      <c:txPr>
        <a:bodyPr/>
        <a:lstStyle/>
        <a:p>
          <a:pPr>
            <a:defRPr sz="1200"/>
          </a:pPr>
          <a:endParaRPr lang="fr-FR"/>
        </a:p>
      </c:txPr>
    </c:legend>
    <c:plotVisOnly val="1"/>
    <c:dispBlanksAs val="gap"/>
    <c:showDLblsOverMax val="0"/>
  </c:chart>
  <c:spPr>
    <a:ln>
      <a:solidFill>
        <a:schemeClr val="tx1"/>
      </a:solidFill>
    </a:ln>
  </c:spPr>
  <c:txPr>
    <a:bodyPr/>
    <a:lstStyle/>
    <a:p>
      <a:pPr>
        <a:defRPr sz="800">
          <a:latin typeface="+mn-lt"/>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600"/>
            </a:pPr>
            <a:r>
              <a:rPr lang="fr-FR" sz="1600"/>
              <a:t>Départs définitifs et effectifs des EC  de 62 ans et plus</a:t>
            </a:r>
          </a:p>
        </c:rich>
      </c:tx>
      <c:layout>
        <c:manualLayout>
          <c:xMode val="edge"/>
          <c:yMode val="edge"/>
          <c:x val="0.23118250000000001"/>
          <c:y val="9.701266694369143E-4"/>
        </c:manualLayout>
      </c:layout>
      <c:overlay val="0"/>
    </c:title>
    <c:autoTitleDeleted val="0"/>
    <c:plotArea>
      <c:layout>
        <c:manualLayout>
          <c:layoutTarget val="inner"/>
          <c:xMode val="edge"/>
          <c:yMode val="edge"/>
          <c:x val="8.9126805555555549E-2"/>
          <c:y val="6.8728604229965143E-2"/>
          <c:w val="0.83017805555555557"/>
          <c:h val="0.86688163853075673"/>
        </c:manualLayout>
      </c:layout>
      <c:lineChart>
        <c:grouping val="standard"/>
        <c:varyColors val="0"/>
        <c:ser>
          <c:idx val="1"/>
          <c:order val="0"/>
          <c:tx>
            <c:strRef>
              <c:f>'Age et effectifs HF'!$Q$27</c:f>
              <c:strCache>
                <c:ptCount val="1"/>
                <c:pt idx="0">
                  <c:v>Effectifs des départs 
(échelle de gauche)</c:v>
                </c:pt>
              </c:strCache>
            </c:strRef>
          </c:tx>
          <c:spPr>
            <a:ln>
              <a:solidFill>
                <a:schemeClr val="accent1">
                  <a:lumMod val="40000"/>
                  <a:lumOff val="60000"/>
                </a:schemeClr>
              </a:solidFill>
            </a:ln>
          </c:spPr>
          <c:marker>
            <c:symbol val="none"/>
          </c:marker>
          <c:cat>
            <c:numRef>
              <c:f>'Age et effectifs HF'!$A$29:$A$48</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et effectifs HF'!$Q$29:$Q$48</c:f>
              <c:numCache>
                <c:formatCode>_-* #\ ##0\ _€_-;\-* #\ ##0\ _€_-;_-* "-"??\ _€_-;_-@_-</c:formatCode>
                <c:ptCount val="20"/>
                <c:pt idx="0">
                  <c:v>1810</c:v>
                </c:pt>
                <c:pt idx="1">
                  <c:v>1839</c:v>
                </c:pt>
                <c:pt idx="2">
                  <c:v>1729</c:v>
                </c:pt>
                <c:pt idx="3">
                  <c:v>1616</c:v>
                </c:pt>
                <c:pt idx="4">
                  <c:v>1598</c:v>
                </c:pt>
                <c:pt idx="5">
                  <c:v>1549</c:v>
                </c:pt>
                <c:pt idx="6">
                  <c:v>1386</c:v>
                </c:pt>
                <c:pt idx="7">
                  <c:v>1367</c:v>
                </c:pt>
                <c:pt idx="8">
                  <c:v>1364</c:v>
                </c:pt>
                <c:pt idx="9">
                  <c:v>1237</c:v>
                </c:pt>
                <c:pt idx="10">
                  <c:v>1187</c:v>
                </c:pt>
                <c:pt idx="11">
                  <c:v>1287</c:v>
                </c:pt>
                <c:pt idx="12">
                  <c:v>1196</c:v>
                </c:pt>
                <c:pt idx="13">
                  <c:v>1381</c:v>
                </c:pt>
                <c:pt idx="14">
                  <c:v>1454</c:v>
                </c:pt>
                <c:pt idx="15">
                  <c:v>1574</c:v>
                </c:pt>
                <c:pt idx="16">
                  <c:v>1779</c:v>
                </c:pt>
                <c:pt idx="17">
                  <c:v>1806</c:v>
                </c:pt>
                <c:pt idx="18">
                  <c:v>1912</c:v>
                </c:pt>
                <c:pt idx="19">
                  <c:v>1973</c:v>
                </c:pt>
              </c:numCache>
            </c:numRef>
          </c:val>
          <c:smooth val="0"/>
          <c:extLst>
            <c:ext xmlns:c16="http://schemas.microsoft.com/office/drawing/2014/chart" uri="{C3380CC4-5D6E-409C-BE32-E72D297353CC}">
              <c16:uniqueId val="{00000000-7A4D-4AC6-9454-86EE3AF44206}"/>
            </c:ext>
          </c:extLst>
        </c:ser>
        <c:dLbls>
          <c:showLegendKey val="0"/>
          <c:showVal val="0"/>
          <c:showCatName val="0"/>
          <c:showSerName val="0"/>
          <c:showPercent val="0"/>
          <c:showBubbleSize val="0"/>
        </c:dLbls>
        <c:marker val="1"/>
        <c:smooth val="0"/>
        <c:axId val="123622528"/>
        <c:axId val="123911552"/>
      </c:lineChart>
      <c:lineChart>
        <c:grouping val="standard"/>
        <c:varyColors val="0"/>
        <c:ser>
          <c:idx val="2"/>
          <c:order val="1"/>
          <c:tx>
            <c:strRef>
              <c:f>'Age et effectifs HF'!$M$27</c:f>
              <c:strCache>
                <c:ptCount val="1"/>
                <c:pt idx="0">
                  <c:v>Effectif de 62 ans et plus encore actifs (échelle de droite)</c:v>
                </c:pt>
              </c:strCache>
            </c:strRef>
          </c:tx>
          <c:spPr>
            <a:ln cmpd="sng">
              <a:solidFill>
                <a:schemeClr val="accent1">
                  <a:lumMod val="75000"/>
                </a:schemeClr>
              </a:solidFill>
            </a:ln>
          </c:spPr>
          <c:marker>
            <c:symbol val="none"/>
          </c:marker>
          <c:val>
            <c:numRef>
              <c:f>'Age et effectifs HF'!$O$29:$O$48</c:f>
              <c:numCache>
                <c:formatCode>#,##0</c:formatCode>
                <c:ptCount val="20"/>
                <c:pt idx="0">
                  <c:v>6025</c:v>
                </c:pt>
                <c:pt idx="1">
                  <c:v>5973</c:v>
                </c:pt>
                <c:pt idx="2">
                  <c:v>5735</c:v>
                </c:pt>
                <c:pt idx="3">
                  <c:v>5442</c:v>
                </c:pt>
                <c:pt idx="4">
                  <c:v>5167</c:v>
                </c:pt>
                <c:pt idx="5">
                  <c:v>4925</c:v>
                </c:pt>
                <c:pt idx="6">
                  <c:v>4815</c:v>
                </c:pt>
                <c:pt idx="7">
                  <c:v>4754</c:v>
                </c:pt>
                <c:pt idx="8">
                  <c:v>4848</c:v>
                </c:pt>
                <c:pt idx="9">
                  <c:v>5031</c:v>
                </c:pt>
                <c:pt idx="10">
                  <c:v>5425</c:v>
                </c:pt>
                <c:pt idx="11">
                  <c:v>5782</c:v>
                </c:pt>
                <c:pt idx="12">
                  <c:v>6262</c:v>
                </c:pt>
                <c:pt idx="13">
                  <c:v>6707</c:v>
                </c:pt>
                <c:pt idx="14">
                  <c:v>7085</c:v>
                </c:pt>
                <c:pt idx="15">
                  <c:v>7506</c:v>
                </c:pt>
                <c:pt idx="16">
                  <c:v>7920</c:v>
                </c:pt>
                <c:pt idx="17">
                  <c:v>8409</c:v>
                </c:pt>
                <c:pt idx="18">
                  <c:v>8773</c:v>
                </c:pt>
                <c:pt idx="19">
                  <c:v>9036</c:v>
                </c:pt>
              </c:numCache>
            </c:numRef>
          </c:val>
          <c:smooth val="0"/>
          <c:extLst>
            <c:ext xmlns:c16="http://schemas.microsoft.com/office/drawing/2014/chart" uri="{C3380CC4-5D6E-409C-BE32-E72D297353CC}">
              <c16:uniqueId val="{00000002-7A4D-4AC6-9454-86EE3AF44206}"/>
            </c:ext>
          </c:extLst>
        </c:ser>
        <c:dLbls>
          <c:showLegendKey val="0"/>
          <c:showVal val="0"/>
          <c:showCatName val="0"/>
          <c:showSerName val="0"/>
          <c:showPercent val="0"/>
          <c:showBubbleSize val="0"/>
        </c:dLbls>
        <c:marker val="1"/>
        <c:smooth val="0"/>
        <c:axId val="116274688"/>
        <c:axId val="116273152"/>
      </c:lineChart>
      <c:catAx>
        <c:axId val="123622528"/>
        <c:scaling>
          <c:orientation val="minMax"/>
        </c:scaling>
        <c:delete val="0"/>
        <c:axPos val="b"/>
        <c:numFmt formatCode="General" sourceLinked="1"/>
        <c:majorTickMark val="out"/>
        <c:minorTickMark val="none"/>
        <c:tickLblPos val="nextTo"/>
        <c:spPr>
          <a:ln>
            <a:solidFill>
              <a:schemeClr val="bg1">
                <a:lumMod val="85000"/>
              </a:schemeClr>
            </a:solidFill>
          </a:ln>
        </c:spPr>
        <c:txPr>
          <a:bodyPr/>
          <a:lstStyle/>
          <a:p>
            <a:pPr>
              <a:defRPr sz="1100"/>
            </a:pPr>
            <a:endParaRPr lang="fr-FR"/>
          </a:p>
        </c:txPr>
        <c:crossAx val="123911552"/>
        <c:crosses val="autoZero"/>
        <c:auto val="1"/>
        <c:lblAlgn val="ctr"/>
        <c:lblOffset val="100"/>
        <c:tickLblSkip val="2"/>
        <c:noMultiLvlLbl val="0"/>
      </c:catAx>
      <c:valAx>
        <c:axId val="123911552"/>
        <c:scaling>
          <c:orientation val="minMax"/>
          <c:min val="500"/>
        </c:scaling>
        <c:delete val="0"/>
        <c:axPos val="l"/>
        <c:majorGridlines>
          <c:spPr>
            <a:ln>
              <a:solidFill>
                <a:schemeClr val="bg1">
                  <a:lumMod val="85000"/>
                </a:schemeClr>
              </a:solidFill>
            </a:ln>
          </c:spPr>
        </c:majorGridlines>
        <c:numFmt formatCode="_-* #\ ##0\ _€_-;\-* #\ ##0\ _€_-;_-* &quot;-&quot;??\ _€_-;_-@_-" sourceLinked="1"/>
        <c:majorTickMark val="out"/>
        <c:minorTickMark val="none"/>
        <c:tickLblPos val="nextTo"/>
        <c:spPr>
          <a:ln>
            <a:solidFill>
              <a:schemeClr val="bg1">
                <a:lumMod val="85000"/>
              </a:schemeClr>
            </a:solidFill>
          </a:ln>
        </c:spPr>
        <c:txPr>
          <a:bodyPr/>
          <a:lstStyle/>
          <a:p>
            <a:pPr>
              <a:defRPr sz="1200"/>
            </a:pPr>
            <a:endParaRPr lang="fr-FR"/>
          </a:p>
        </c:txPr>
        <c:crossAx val="123622528"/>
        <c:crosses val="autoZero"/>
        <c:crossBetween val="midCat"/>
        <c:majorUnit val="500"/>
        <c:minorUnit val="100"/>
      </c:valAx>
      <c:valAx>
        <c:axId val="116273152"/>
        <c:scaling>
          <c:orientation val="minMax"/>
        </c:scaling>
        <c:delete val="0"/>
        <c:axPos val="r"/>
        <c:numFmt formatCode="#,##0" sourceLinked="1"/>
        <c:majorTickMark val="out"/>
        <c:minorTickMark val="none"/>
        <c:tickLblPos val="nextTo"/>
        <c:spPr>
          <a:ln>
            <a:solidFill>
              <a:schemeClr val="bg1">
                <a:lumMod val="85000"/>
              </a:schemeClr>
            </a:solidFill>
          </a:ln>
        </c:spPr>
        <c:txPr>
          <a:bodyPr/>
          <a:lstStyle/>
          <a:p>
            <a:pPr>
              <a:defRPr sz="1200"/>
            </a:pPr>
            <a:endParaRPr lang="fr-FR"/>
          </a:p>
        </c:txPr>
        <c:crossAx val="116274688"/>
        <c:crosses val="max"/>
        <c:crossBetween val="between"/>
        <c:majorUnit val="2500"/>
      </c:valAx>
      <c:catAx>
        <c:axId val="116274688"/>
        <c:scaling>
          <c:orientation val="minMax"/>
        </c:scaling>
        <c:delete val="1"/>
        <c:axPos val="b"/>
        <c:numFmt formatCode="General" sourceLinked="1"/>
        <c:majorTickMark val="out"/>
        <c:minorTickMark val="none"/>
        <c:tickLblPos val="nextTo"/>
        <c:crossAx val="116273152"/>
        <c:crosses val="autoZero"/>
        <c:auto val="1"/>
        <c:lblAlgn val="ctr"/>
        <c:lblOffset val="100"/>
        <c:noMultiLvlLbl val="0"/>
      </c:catAx>
    </c:plotArea>
    <c:legend>
      <c:legendPos val="b"/>
      <c:layout>
        <c:manualLayout>
          <c:xMode val="edge"/>
          <c:yMode val="edge"/>
          <c:x val="0.10230555555555555"/>
          <c:y val="0.67397090903363499"/>
          <c:w val="0.36323611111111109"/>
          <c:h val="0.21533096428970153"/>
        </c:manualLayout>
      </c:layout>
      <c:overlay val="0"/>
      <c:txPr>
        <a:bodyPr/>
        <a:lstStyle/>
        <a:p>
          <a:pPr>
            <a:defRPr sz="1200"/>
          </a:pPr>
          <a:endParaRPr lang="fr-FR"/>
        </a:p>
      </c:txPr>
    </c:legend>
    <c:plotVisOnly val="1"/>
    <c:dispBlanksAs val="gap"/>
    <c:showDLblsOverMax val="0"/>
  </c:chart>
  <c:spPr>
    <a:ln>
      <a:solidFill>
        <a:schemeClr val="tx1"/>
      </a:solidFill>
    </a:ln>
  </c:spPr>
  <c:txPr>
    <a:bodyPr/>
    <a:lstStyle/>
    <a:p>
      <a:pPr>
        <a:defRPr sz="500">
          <a:latin typeface="+mn-lt"/>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82925319764393E-2"/>
          <c:y val="2.0510244058941248E-2"/>
          <c:w val="0.9135105555555556"/>
          <c:h val="0.9125580721943467"/>
        </c:manualLayout>
      </c:layout>
      <c:lineChart>
        <c:grouping val="standard"/>
        <c:varyColors val="0"/>
        <c:ser>
          <c:idx val="0"/>
          <c:order val="0"/>
          <c:tx>
            <c:strRef>
              <c:f>'Age et effectifs HF'!$B$2</c:f>
              <c:strCache>
                <c:ptCount val="1"/>
                <c:pt idx="0">
                  <c:v>Effectifs des 62 ans et plus </c:v>
                </c:pt>
              </c:strCache>
            </c:strRef>
          </c:tx>
          <c:spPr>
            <a:ln w="28575" cap="rnd">
              <a:solidFill>
                <a:schemeClr val="accent1"/>
              </a:solidFill>
              <a:round/>
            </a:ln>
            <a:effectLst/>
          </c:spPr>
          <c:marker>
            <c:symbol val="none"/>
          </c:marker>
          <c:cat>
            <c:numRef>
              <c:f>'Age et effectifs HF'!$A$3:$A$22</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et effectifs HF'!$B$3:$B$22</c:f>
              <c:numCache>
                <c:formatCode>0</c:formatCode>
                <c:ptCount val="20"/>
                <c:pt idx="0">
                  <c:v>104.20269802836388</c:v>
                </c:pt>
                <c:pt idx="1">
                  <c:v>103.30335524040125</c:v>
                </c:pt>
                <c:pt idx="2">
                  <c:v>99.187132480110691</c:v>
                </c:pt>
                <c:pt idx="3">
                  <c:v>94.119681771013489</c:v>
                </c:pt>
                <c:pt idx="4">
                  <c:v>89.363542026980284</c:v>
                </c:pt>
                <c:pt idx="5">
                  <c:v>85.17813905223106</c:v>
                </c:pt>
                <c:pt idx="6">
                  <c:v>83.275683154617781</c:v>
                </c:pt>
                <c:pt idx="7">
                  <c:v>82.220684884123145</c:v>
                </c:pt>
                <c:pt idx="8">
                  <c:v>83.846419923901763</c:v>
                </c:pt>
                <c:pt idx="9">
                  <c:v>87.011414735385685</c:v>
                </c:pt>
                <c:pt idx="10">
                  <c:v>93.825665859564168</c:v>
                </c:pt>
                <c:pt idx="11">
                  <c:v>100</c:v>
                </c:pt>
                <c:pt idx="12">
                  <c:v>108.30162573503979</c:v>
                </c:pt>
                <c:pt idx="13">
                  <c:v>115.99792459356624</c:v>
                </c:pt>
                <c:pt idx="14">
                  <c:v>122.53545485991006</c:v>
                </c:pt>
                <c:pt idx="15">
                  <c:v>129.81667243168454</c:v>
                </c:pt>
                <c:pt idx="16">
                  <c:v>136.97682462815635</c:v>
                </c:pt>
                <c:pt idx="17">
                  <c:v>145.43410584572811</c:v>
                </c:pt>
                <c:pt idx="18">
                  <c:v>151.72950536146661</c:v>
                </c:pt>
                <c:pt idx="19">
                  <c:v>156.27810446212382</c:v>
                </c:pt>
              </c:numCache>
            </c:numRef>
          </c:val>
          <c:smooth val="0"/>
          <c:extLst>
            <c:ext xmlns:c16="http://schemas.microsoft.com/office/drawing/2014/chart" uri="{C3380CC4-5D6E-409C-BE32-E72D297353CC}">
              <c16:uniqueId val="{00000000-1ACA-4908-A823-8460830775AB}"/>
            </c:ext>
          </c:extLst>
        </c:ser>
        <c:ser>
          <c:idx val="1"/>
          <c:order val="1"/>
          <c:tx>
            <c:strRef>
              <c:f>'Age et effectifs HF'!$C$2</c:f>
              <c:strCache>
                <c:ptCount val="1"/>
                <c:pt idx="0">
                  <c:v>Départs définitifs</c:v>
                </c:pt>
              </c:strCache>
            </c:strRef>
          </c:tx>
          <c:spPr>
            <a:ln w="28575" cap="rnd">
              <a:solidFill>
                <a:schemeClr val="accent2"/>
              </a:solidFill>
              <a:round/>
            </a:ln>
            <a:effectLst/>
          </c:spPr>
          <c:marker>
            <c:symbol val="none"/>
          </c:marker>
          <c:cat>
            <c:numRef>
              <c:f>'Age et effectifs HF'!$A$3:$A$22</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et effectifs HF'!$C$3:$C$22</c:f>
              <c:numCache>
                <c:formatCode>0</c:formatCode>
                <c:ptCount val="20"/>
                <c:pt idx="0">
                  <c:v>140.63714063714065</c:v>
                </c:pt>
                <c:pt idx="1">
                  <c:v>142.89044289044287</c:v>
                </c:pt>
                <c:pt idx="2">
                  <c:v>134.34343434343435</c:v>
                </c:pt>
                <c:pt idx="3">
                  <c:v>125.56332556332556</c:v>
                </c:pt>
                <c:pt idx="4">
                  <c:v>124.16472416472418</c:v>
                </c:pt>
                <c:pt idx="5">
                  <c:v>120.35742035742037</c:v>
                </c:pt>
                <c:pt idx="6">
                  <c:v>107.69230769230769</c:v>
                </c:pt>
                <c:pt idx="7">
                  <c:v>106.21600621600622</c:v>
                </c:pt>
                <c:pt idx="8">
                  <c:v>105.98290598290599</c:v>
                </c:pt>
                <c:pt idx="9">
                  <c:v>96.114996114996103</c:v>
                </c:pt>
                <c:pt idx="10">
                  <c:v>92.229992229992234</c:v>
                </c:pt>
                <c:pt idx="11">
                  <c:v>100</c:v>
                </c:pt>
                <c:pt idx="12">
                  <c:v>92.929292929292927</c:v>
                </c:pt>
                <c:pt idx="13">
                  <c:v>107.3038073038073</c:v>
                </c:pt>
                <c:pt idx="14">
                  <c:v>112.97591297591299</c:v>
                </c:pt>
                <c:pt idx="15">
                  <c:v>122.2999222999223</c:v>
                </c:pt>
                <c:pt idx="16">
                  <c:v>138.22843822843822</c:v>
                </c:pt>
                <c:pt idx="17">
                  <c:v>140.32634032634033</c:v>
                </c:pt>
                <c:pt idx="18">
                  <c:v>148.56254856254856</c:v>
                </c:pt>
                <c:pt idx="19">
                  <c:v>153.30225330225332</c:v>
                </c:pt>
              </c:numCache>
            </c:numRef>
          </c:val>
          <c:smooth val="0"/>
          <c:extLst>
            <c:ext xmlns:c16="http://schemas.microsoft.com/office/drawing/2014/chart" uri="{C3380CC4-5D6E-409C-BE32-E72D297353CC}">
              <c16:uniqueId val="{00000001-1ACA-4908-A823-8460830775AB}"/>
            </c:ext>
          </c:extLst>
        </c:ser>
        <c:ser>
          <c:idx val="2"/>
          <c:order val="2"/>
          <c:tx>
            <c:strRef>
              <c:f>'Age et effectifs HF'!$D$2</c:f>
              <c:strCache>
                <c:ptCount val="1"/>
                <c:pt idx="0">
                  <c:v>Taux de départ / 62 ans et plus</c:v>
                </c:pt>
              </c:strCache>
            </c:strRef>
          </c:tx>
          <c:spPr>
            <a:ln w="28575" cap="rnd">
              <a:solidFill>
                <a:schemeClr val="accent3"/>
              </a:solidFill>
              <a:round/>
            </a:ln>
            <a:effectLst/>
          </c:spPr>
          <c:marker>
            <c:symbol val="none"/>
          </c:marker>
          <c:cat>
            <c:numRef>
              <c:f>'Age et effectifs HF'!$A$3:$A$22</c:f>
              <c:numCache>
                <c:formatCode>General</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et effectifs HF'!$D$3:$D$22</c:f>
              <c:numCache>
                <c:formatCode>0</c:formatCode>
                <c:ptCount val="20"/>
                <c:pt idx="0">
                  <c:v>134.96497048364267</c:v>
                </c:pt>
                <c:pt idx="1">
                  <c:v>138.32120220869589</c:v>
                </c:pt>
                <c:pt idx="2">
                  <c:v>135.44441802506319</c:v>
                </c:pt>
                <c:pt idx="3">
                  <c:v>133.40814928466526</c:v>
                </c:pt>
                <c:pt idx="4">
                  <c:v>138.94337819245891</c:v>
                </c:pt>
                <c:pt idx="5">
                  <c:v>141.30083340235626</c:v>
                </c:pt>
                <c:pt idx="6">
                  <c:v>129.32023324546688</c:v>
                </c:pt>
                <c:pt idx="7">
                  <c:v>129.18404458160452</c:v>
                </c:pt>
                <c:pt idx="8">
                  <c:v>126.4012298665764</c:v>
                </c:pt>
                <c:pt idx="9">
                  <c:v>110.46251392107085</c:v>
                </c:pt>
                <c:pt idx="10">
                  <c:v>98.299320750933646</c:v>
                </c:pt>
                <c:pt idx="11">
                  <c:v>100</c:v>
                </c:pt>
                <c:pt idx="12">
                  <c:v>85.805999954834178</c:v>
                </c:pt>
                <c:pt idx="13">
                  <c:v>92.504937204504827</c:v>
                </c:pt>
                <c:pt idx="14">
                  <c:v>92.198550293116284</c:v>
                </c:pt>
                <c:pt idx="15">
                  <c:v>94.209718989894853</c:v>
                </c:pt>
                <c:pt idx="16">
                  <c:v>100.91374114101386</c:v>
                </c:pt>
                <c:pt idx="17">
                  <c:v>96.487917679498139</c:v>
                </c:pt>
                <c:pt idx="18">
                  <c:v>97.912761403015594</c:v>
                </c:pt>
                <c:pt idx="19">
                  <c:v>98.095797763792476</c:v>
                </c:pt>
              </c:numCache>
            </c:numRef>
          </c:val>
          <c:smooth val="0"/>
          <c:extLst>
            <c:ext xmlns:c16="http://schemas.microsoft.com/office/drawing/2014/chart" uri="{C3380CC4-5D6E-409C-BE32-E72D297353CC}">
              <c16:uniqueId val="{00000002-1ACA-4908-A823-8460830775AB}"/>
            </c:ext>
          </c:extLst>
        </c:ser>
        <c:dLbls>
          <c:showLegendKey val="0"/>
          <c:showVal val="0"/>
          <c:showCatName val="0"/>
          <c:showSerName val="0"/>
          <c:showPercent val="0"/>
          <c:showBubbleSize val="0"/>
        </c:dLbls>
        <c:smooth val="0"/>
        <c:axId val="722703728"/>
        <c:axId val="722703400"/>
      </c:lineChart>
      <c:catAx>
        <c:axId val="722703728"/>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722703400"/>
        <c:crosses val="autoZero"/>
        <c:auto val="1"/>
        <c:lblAlgn val="ctr"/>
        <c:lblOffset val="100"/>
        <c:tickLblSkip val="2"/>
        <c:tickMarkSkip val="2"/>
        <c:noMultiLvlLbl val="0"/>
      </c:catAx>
      <c:valAx>
        <c:axId val="722703400"/>
        <c:scaling>
          <c:orientation val="minMax"/>
          <c:max val="160"/>
          <c:min val="8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722703728"/>
        <c:crosses val="autoZero"/>
        <c:crossBetween val="midCat"/>
      </c:valAx>
      <c:spPr>
        <a:noFill/>
        <a:ln>
          <a:noFill/>
        </a:ln>
        <a:effectLst/>
      </c:spPr>
    </c:plotArea>
    <c:legend>
      <c:legendPos val="b"/>
      <c:layout>
        <c:manualLayout>
          <c:xMode val="edge"/>
          <c:yMode val="edge"/>
          <c:x val="0.36790013888888889"/>
          <c:y val="9.9773922238486454E-2"/>
          <c:w val="0.36323084234027908"/>
          <c:h val="0.3033948529222546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3218580966943E-2"/>
          <c:y val="1.8853879940756661E-2"/>
          <c:w val="0.75139580162376218"/>
          <c:h val="0.91941771070120448"/>
        </c:manualLayout>
      </c:layout>
      <c:lineChart>
        <c:grouping val="standard"/>
        <c:varyColors val="0"/>
        <c:ser>
          <c:idx val="7"/>
          <c:order val="0"/>
          <c:tx>
            <c:strRef>
              <c:f>'Départ discipline'!$G$30</c:f>
              <c:strCache>
                <c:ptCount val="1"/>
                <c:pt idx="0">
                  <c:v>Sciences</c:v>
                </c:pt>
              </c:strCache>
            </c:strRef>
          </c:tx>
          <c:marker>
            <c:symbol val="none"/>
          </c:marker>
          <c:cat>
            <c:numRef>
              <c:f>'Départ discipline'!$A$31:$A$50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'Départ discipline'!$G$31:$G$50</c:f>
              <c:numCache>
                <c:formatCode>#,##0</c:formatCode>
                <c:ptCount val="20"/>
                <c:pt idx="0">
                  <c:v>716</c:v>
                </c:pt>
                <c:pt idx="1">
                  <c:v>718</c:v>
                </c:pt>
                <c:pt idx="2">
                  <c:v>611</c:v>
                </c:pt>
                <c:pt idx="3">
                  <c:v>504</c:v>
                </c:pt>
                <c:pt idx="4">
                  <c:v>473</c:v>
                </c:pt>
                <c:pt idx="5">
                  <c:v>442</c:v>
                </c:pt>
                <c:pt idx="6">
                  <c:v>390</c:v>
                </c:pt>
                <c:pt idx="7">
                  <c:v>362</c:v>
                </c:pt>
                <c:pt idx="8">
                  <c:v>376</c:v>
                </c:pt>
                <c:pt idx="9">
                  <c:v>368</c:v>
                </c:pt>
                <c:pt idx="10">
                  <c:v>396</c:v>
                </c:pt>
                <c:pt idx="11">
                  <c:v>439</c:v>
                </c:pt>
                <c:pt idx="12">
                  <c:v>457</c:v>
                </c:pt>
                <c:pt idx="13">
                  <c:v>546</c:v>
                </c:pt>
                <c:pt idx="14">
                  <c:v>575</c:v>
                </c:pt>
                <c:pt idx="15">
                  <c:v>635</c:v>
                </c:pt>
                <c:pt idx="16">
                  <c:v>741</c:v>
                </c:pt>
                <c:pt idx="17">
                  <c:v>765</c:v>
                </c:pt>
                <c:pt idx="18">
                  <c:v>825</c:v>
                </c:pt>
                <c:pt idx="19">
                  <c:v>864</c:v>
                </c:pt>
              </c:numCache>
            </c:numRef>
          </c:val>
          <c:smooth val="0"/>
          <c:extLst>
            <c:ext xmlns:c16="http://schemas.microsoft.com/office/drawing/2014/chart" uri="{C3380CC4-5D6E-409C-BE32-E72D297353CC}">
              <c16:uniqueId val="{00000000-F917-493C-A4BE-225E3B9877F9}"/>
            </c:ext>
          </c:extLst>
        </c:ser>
        <c:ser>
          <c:idx val="2"/>
          <c:order val="1"/>
          <c:tx>
            <c:strRef>
              <c:f>'Départ discipline'!$D$30</c:f>
              <c:strCache>
                <c:ptCount val="1"/>
                <c:pt idx="0">
                  <c:v>Lettres, Sc. humaines</c:v>
                </c:pt>
              </c:strCache>
            </c:strRef>
          </c:tx>
          <c:marker>
            <c:symbol val="none"/>
          </c:marker>
          <c:cat>
            <c:numRef>
              <c:f>'Départ discipline'!$A$31:$A$50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'Départ discipline'!$D$31:$D$50</c:f>
              <c:numCache>
                <c:formatCode>#,##0</c:formatCode>
                <c:ptCount val="20"/>
                <c:pt idx="0">
                  <c:v>520</c:v>
                </c:pt>
                <c:pt idx="1">
                  <c:v>540</c:v>
                </c:pt>
                <c:pt idx="2">
                  <c:v>517</c:v>
                </c:pt>
                <c:pt idx="3">
                  <c:v>481</c:v>
                </c:pt>
                <c:pt idx="4">
                  <c:v>505</c:v>
                </c:pt>
                <c:pt idx="5">
                  <c:v>532</c:v>
                </c:pt>
                <c:pt idx="6">
                  <c:v>438</c:v>
                </c:pt>
                <c:pt idx="7">
                  <c:v>489</c:v>
                </c:pt>
                <c:pt idx="8">
                  <c:v>474</c:v>
                </c:pt>
                <c:pt idx="9">
                  <c:v>408</c:v>
                </c:pt>
                <c:pt idx="10">
                  <c:v>369</c:v>
                </c:pt>
                <c:pt idx="11">
                  <c:v>429</c:v>
                </c:pt>
                <c:pt idx="12">
                  <c:v>366</c:v>
                </c:pt>
                <c:pt idx="13">
                  <c:v>420</c:v>
                </c:pt>
                <c:pt idx="14">
                  <c:v>434</c:v>
                </c:pt>
                <c:pt idx="15">
                  <c:v>462</c:v>
                </c:pt>
                <c:pt idx="16">
                  <c:v>512</c:v>
                </c:pt>
                <c:pt idx="17">
                  <c:v>510</c:v>
                </c:pt>
                <c:pt idx="18">
                  <c:v>527</c:v>
                </c:pt>
                <c:pt idx="19">
                  <c:v>533</c:v>
                </c:pt>
              </c:numCache>
            </c:numRef>
          </c:val>
          <c:smooth val="0"/>
          <c:extLst>
            <c:ext xmlns:c16="http://schemas.microsoft.com/office/drawing/2014/chart" uri="{C3380CC4-5D6E-409C-BE32-E72D297353CC}">
              <c16:uniqueId val="{00000001-F917-493C-A4BE-225E3B9877F9}"/>
            </c:ext>
          </c:extLst>
        </c:ser>
        <c:ser>
          <c:idx val="0"/>
          <c:order val="2"/>
          <c:tx>
            <c:strRef>
              <c:f>'Départ discipline'!$B$30</c:f>
              <c:strCache>
                <c:ptCount val="1"/>
                <c:pt idx="0">
                  <c:v>Santé</c:v>
                </c:pt>
              </c:strCache>
            </c:strRef>
          </c:tx>
          <c:marker>
            <c:symbol val="none"/>
          </c:marker>
          <c:cat>
            <c:numRef>
              <c:f>'Départ discipline'!$A$31:$A$50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'Départ discipline'!$B$31:$B$50</c:f>
              <c:numCache>
                <c:formatCode>#,##0</c:formatCode>
                <c:ptCount val="20"/>
                <c:pt idx="0">
                  <c:v>281</c:v>
                </c:pt>
                <c:pt idx="1">
                  <c:v>309</c:v>
                </c:pt>
                <c:pt idx="2">
                  <c:v>337</c:v>
                </c:pt>
                <c:pt idx="3">
                  <c:v>348</c:v>
                </c:pt>
                <c:pt idx="4">
                  <c:v>336</c:v>
                </c:pt>
                <c:pt idx="5">
                  <c:v>298</c:v>
                </c:pt>
                <c:pt idx="6">
                  <c:v>356</c:v>
                </c:pt>
                <c:pt idx="7">
                  <c:v>311</c:v>
                </c:pt>
                <c:pt idx="8">
                  <c:v>291</c:v>
                </c:pt>
                <c:pt idx="9">
                  <c:v>279</c:v>
                </c:pt>
                <c:pt idx="10">
                  <c:v>257</c:v>
                </c:pt>
                <c:pt idx="11">
                  <c:v>246</c:v>
                </c:pt>
                <c:pt idx="12">
                  <c:v>231</c:v>
                </c:pt>
                <c:pt idx="13">
                  <c:v>243</c:v>
                </c:pt>
                <c:pt idx="14">
                  <c:v>262</c:v>
                </c:pt>
                <c:pt idx="15">
                  <c:v>281</c:v>
                </c:pt>
                <c:pt idx="16">
                  <c:v>298</c:v>
                </c:pt>
                <c:pt idx="17">
                  <c:v>304</c:v>
                </c:pt>
                <c:pt idx="18">
                  <c:v>316</c:v>
                </c:pt>
                <c:pt idx="19">
                  <c:v>322</c:v>
                </c:pt>
              </c:numCache>
            </c:numRef>
          </c:val>
          <c:smooth val="0"/>
          <c:extLst>
            <c:ext xmlns:c16="http://schemas.microsoft.com/office/drawing/2014/chart" uri="{C3380CC4-5D6E-409C-BE32-E72D297353CC}">
              <c16:uniqueId val="{00000002-F917-493C-A4BE-225E3B9877F9}"/>
            </c:ext>
          </c:extLst>
        </c:ser>
        <c:ser>
          <c:idx val="5"/>
          <c:order val="3"/>
          <c:tx>
            <c:strRef>
              <c:f>'Départ discipline'!$F$30</c:f>
              <c:strCache>
                <c:ptCount val="1"/>
                <c:pt idx="0">
                  <c:v>Sc.économiques, AES</c:v>
                </c:pt>
              </c:strCache>
            </c:strRef>
          </c:tx>
          <c:marker>
            <c:symbol val="none"/>
          </c:marker>
          <c:cat>
            <c:numRef>
              <c:f>'Départ discipline'!$A$31:$A$50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'Départ discipline'!$F$31:$F$50</c:f>
              <c:numCache>
                <c:formatCode>#,##0</c:formatCode>
                <c:ptCount val="20"/>
                <c:pt idx="0">
                  <c:v>134</c:v>
                </c:pt>
                <c:pt idx="1">
                  <c:v>127</c:v>
                </c:pt>
                <c:pt idx="2">
                  <c:v>114</c:v>
                </c:pt>
                <c:pt idx="3">
                  <c:v>117</c:v>
                </c:pt>
                <c:pt idx="4">
                  <c:v>106</c:v>
                </c:pt>
                <c:pt idx="5">
                  <c:v>106</c:v>
                </c:pt>
                <c:pt idx="6">
                  <c:v>88</c:v>
                </c:pt>
                <c:pt idx="7">
                  <c:v>88</c:v>
                </c:pt>
                <c:pt idx="8">
                  <c:v>87</c:v>
                </c:pt>
                <c:pt idx="9">
                  <c:v>59</c:v>
                </c:pt>
                <c:pt idx="10">
                  <c:v>79</c:v>
                </c:pt>
                <c:pt idx="11">
                  <c:v>85</c:v>
                </c:pt>
                <c:pt idx="12">
                  <c:v>63</c:v>
                </c:pt>
                <c:pt idx="13">
                  <c:v>72</c:v>
                </c:pt>
                <c:pt idx="14">
                  <c:v>80</c:v>
                </c:pt>
                <c:pt idx="15">
                  <c:v>88</c:v>
                </c:pt>
                <c:pt idx="16">
                  <c:v>104</c:v>
                </c:pt>
                <c:pt idx="17">
                  <c:v>102</c:v>
                </c:pt>
                <c:pt idx="18">
                  <c:v>112</c:v>
                </c:pt>
                <c:pt idx="19">
                  <c:v>118</c:v>
                </c:pt>
              </c:numCache>
            </c:numRef>
          </c:val>
          <c:smooth val="0"/>
          <c:extLst>
            <c:ext xmlns:c16="http://schemas.microsoft.com/office/drawing/2014/chart" uri="{C3380CC4-5D6E-409C-BE32-E72D297353CC}">
              <c16:uniqueId val="{00000003-F917-493C-A4BE-225E3B9877F9}"/>
            </c:ext>
          </c:extLst>
        </c:ser>
        <c:ser>
          <c:idx val="1"/>
          <c:order val="4"/>
          <c:tx>
            <c:strRef>
              <c:f>'Départ discipline'!$C$30</c:f>
              <c:strCache>
                <c:ptCount val="1"/>
                <c:pt idx="0">
                  <c:v>Droit</c:v>
                </c:pt>
              </c:strCache>
            </c:strRef>
          </c:tx>
          <c:marker>
            <c:symbol val="none"/>
          </c:marker>
          <c:cat>
            <c:numRef>
              <c:f>'Départ discipline'!$A$31:$A$50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'Départ discipline'!$C$31:$C$50</c:f>
              <c:numCache>
                <c:formatCode>#,##0</c:formatCode>
                <c:ptCount val="20"/>
                <c:pt idx="0">
                  <c:v>117</c:v>
                </c:pt>
                <c:pt idx="1">
                  <c:v>104</c:v>
                </c:pt>
                <c:pt idx="2">
                  <c:v>106</c:v>
                </c:pt>
                <c:pt idx="3">
                  <c:v>128</c:v>
                </c:pt>
                <c:pt idx="4">
                  <c:v>109</c:v>
                </c:pt>
                <c:pt idx="5">
                  <c:v>126</c:v>
                </c:pt>
                <c:pt idx="6">
                  <c:v>73</c:v>
                </c:pt>
                <c:pt idx="7">
                  <c:v>85</c:v>
                </c:pt>
                <c:pt idx="8">
                  <c:v>96</c:v>
                </c:pt>
                <c:pt idx="9">
                  <c:v>87</c:v>
                </c:pt>
                <c:pt idx="10">
                  <c:v>59</c:v>
                </c:pt>
                <c:pt idx="11">
                  <c:v>67</c:v>
                </c:pt>
                <c:pt idx="12">
                  <c:v>56</c:v>
                </c:pt>
                <c:pt idx="13">
                  <c:v>72</c:v>
                </c:pt>
                <c:pt idx="14">
                  <c:v>72</c:v>
                </c:pt>
                <c:pt idx="15">
                  <c:v>76</c:v>
                </c:pt>
                <c:pt idx="16">
                  <c:v>88</c:v>
                </c:pt>
                <c:pt idx="17">
                  <c:v>87</c:v>
                </c:pt>
                <c:pt idx="18">
                  <c:v>93</c:v>
                </c:pt>
                <c:pt idx="19">
                  <c:v>100</c:v>
                </c:pt>
              </c:numCache>
            </c:numRef>
          </c:val>
          <c:smooth val="0"/>
          <c:extLst>
            <c:ext xmlns:c16="http://schemas.microsoft.com/office/drawing/2014/chart" uri="{C3380CC4-5D6E-409C-BE32-E72D297353CC}">
              <c16:uniqueId val="{00000004-F917-493C-A4BE-225E3B9877F9}"/>
            </c:ext>
          </c:extLst>
        </c:ser>
        <c:ser>
          <c:idx val="3"/>
          <c:order val="5"/>
          <c:tx>
            <c:strRef>
              <c:f>'Départ discipline'!$E$30</c:f>
              <c:strCache>
                <c:ptCount val="1"/>
                <c:pt idx="0">
                  <c:v>Sans discipline</c:v>
                </c:pt>
              </c:strCache>
            </c:strRef>
          </c:tx>
          <c:marker>
            <c:symbol val="none"/>
          </c:marker>
          <c:cat>
            <c:numRef>
              <c:f>'Départ discipline'!$A$31:$A$50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'Départ discipline'!$E$31:$E$50</c:f>
              <c:numCache>
                <c:formatCode>#,##0</c:formatCode>
                <c:ptCount val="20"/>
                <c:pt idx="0">
                  <c:v>42</c:v>
                </c:pt>
                <c:pt idx="1">
                  <c:v>41</c:v>
                </c:pt>
                <c:pt idx="2">
                  <c:v>44</c:v>
                </c:pt>
                <c:pt idx="3">
                  <c:v>38</c:v>
                </c:pt>
                <c:pt idx="4">
                  <c:v>69</c:v>
                </c:pt>
                <c:pt idx="5">
                  <c:v>45</c:v>
                </c:pt>
                <c:pt idx="6">
                  <c:v>41</c:v>
                </c:pt>
                <c:pt idx="7">
                  <c:v>32</c:v>
                </c:pt>
                <c:pt idx="8">
                  <c:v>40</c:v>
                </c:pt>
                <c:pt idx="9">
                  <c:v>36</c:v>
                </c:pt>
                <c:pt idx="10">
                  <c:v>27</c:v>
                </c:pt>
                <c:pt idx="11">
                  <c:v>21</c:v>
                </c:pt>
                <c:pt idx="12">
                  <c:v>25</c:v>
                </c:pt>
                <c:pt idx="13">
                  <c:v>29</c:v>
                </c:pt>
                <c:pt idx="14">
                  <c:v>32</c:v>
                </c:pt>
                <c:pt idx="15">
                  <c:v>33</c:v>
                </c:pt>
                <c:pt idx="16">
                  <c:v>37</c:v>
                </c:pt>
                <c:pt idx="17">
                  <c:v>38</c:v>
                </c:pt>
                <c:pt idx="18">
                  <c:v>39</c:v>
                </c:pt>
                <c:pt idx="19">
                  <c:v>36</c:v>
                </c:pt>
              </c:numCache>
            </c:numRef>
          </c:val>
          <c:smooth val="0"/>
          <c:extLst>
            <c:ext xmlns:c16="http://schemas.microsoft.com/office/drawing/2014/chart" uri="{C3380CC4-5D6E-409C-BE32-E72D297353CC}">
              <c16:uniqueId val="{00000005-F917-493C-A4BE-225E3B9877F9}"/>
            </c:ext>
          </c:extLst>
        </c:ser>
        <c:dLbls>
          <c:showLegendKey val="0"/>
          <c:showVal val="0"/>
          <c:showCatName val="0"/>
          <c:showSerName val="0"/>
          <c:showPercent val="0"/>
          <c:showBubbleSize val="0"/>
        </c:dLbls>
        <c:smooth val="0"/>
        <c:axId val="46383488"/>
        <c:axId val="46385024"/>
      </c:lineChart>
      <c:catAx>
        <c:axId val="46383488"/>
        <c:scaling>
          <c:orientation val="minMax"/>
        </c:scaling>
        <c:delete val="0"/>
        <c:axPos val="b"/>
        <c:numFmt formatCode="0" sourceLinked="1"/>
        <c:majorTickMark val="out"/>
        <c:minorTickMark val="none"/>
        <c:tickLblPos val="nextTo"/>
        <c:spPr>
          <a:ln>
            <a:solidFill>
              <a:schemeClr val="bg1">
                <a:lumMod val="85000"/>
              </a:schemeClr>
            </a:solidFill>
          </a:ln>
        </c:spPr>
        <c:txPr>
          <a:bodyPr rot="0" vert="horz"/>
          <a:lstStyle/>
          <a:p>
            <a:pPr>
              <a:defRPr/>
            </a:pPr>
            <a:endParaRPr lang="fr-FR"/>
          </a:p>
        </c:txPr>
        <c:crossAx val="46385024"/>
        <c:crosses val="autoZero"/>
        <c:auto val="1"/>
        <c:lblAlgn val="ctr"/>
        <c:lblOffset val="100"/>
        <c:tickLblSkip val="2"/>
        <c:noMultiLvlLbl val="0"/>
      </c:catAx>
      <c:valAx>
        <c:axId val="46385024"/>
        <c:scaling>
          <c:orientation val="minMax"/>
          <c:max val="900"/>
        </c:scaling>
        <c:delete val="0"/>
        <c:axPos val="l"/>
        <c:majorGridlines>
          <c:spPr>
            <a:ln>
              <a:solidFill>
                <a:schemeClr val="bg1">
                  <a:lumMod val="85000"/>
                </a:schemeClr>
              </a:solidFill>
            </a:ln>
          </c:spPr>
        </c:majorGridlines>
        <c:numFmt formatCode="#,##0" sourceLinked="1"/>
        <c:majorTickMark val="out"/>
        <c:minorTickMark val="none"/>
        <c:tickLblPos val="nextTo"/>
        <c:spPr>
          <a:ln>
            <a:solidFill>
              <a:schemeClr val="bg1">
                <a:lumMod val="85000"/>
              </a:schemeClr>
            </a:solidFill>
          </a:ln>
        </c:spPr>
        <c:crossAx val="46383488"/>
        <c:crosses val="autoZero"/>
        <c:crossBetween val="midCat"/>
        <c:majorUnit val="300"/>
      </c:valAx>
    </c:plotArea>
    <c:legend>
      <c:legendPos val="r"/>
      <c:layout>
        <c:manualLayout>
          <c:xMode val="edge"/>
          <c:yMode val="edge"/>
          <c:x val="0.80514855606750935"/>
          <c:y val="0.11092191945638792"/>
          <c:w val="0.19485138455132209"/>
          <c:h val="0.88907808054361193"/>
        </c:manualLayout>
      </c:layout>
      <c:overlay val="0"/>
    </c:legend>
    <c:plotVisOnly val="1"/>
    <c:dispBlanksAs val="zero"/>
    <c:showDLblsOverMax val="0"/>
  </c:chart>
  <c:spPr>
    <a:ln>
      <a:noFill/>
    </a:ln>
  </c:spPr>
  <c:txPr>
    <a:bodyPr/>
    <a:lstStyle/>
    <a:p>
      <a:pPr>
        <a:defRPr sz="1200">
          <a:latin typeface="+mn-lt"/>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751380782814973E-2"/>
          <c:y val="2.4115362202226032E-2"/>
          <c:w val="0.77229764474212126"/>
          <c:h val="0.89764010178285913"/>
        </c:manualLayout>
      </c:layout>
      <c:lineChart>
        <c:grouping val="standard"/>
        <c:varyColors val="0"/>
        <c:ser>
          <c:idx val="0"/>
          <c:order val="0"/>
          <c:tx>
            <c:strRef>
              <c:f>'Age discipline'!$B$2</c:f>
              <c:strCache>
                <c:ptCount val="1"/>
                <c:pt idx="0">
                  <c:v>Santé</c:v>
                </c:pt>
              </c:strCache>
            </c:strRef>
          </c:tx>
          <c:marker>
            <c:symbol val="none"/>
          </c:marker>
          <c:cat>
            <c:numRef>
              <c:f>'Age discipline'!$A$3:$A$22</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discipline'!$B$3:$B$22</c:f>
              <c:numCache>
                <c:formatCode>0.0</c:formatCode>
                <c:ptCount val="20"/>
                <c:pt idx="0">
                  <c:v>65.73</c:v>
                </c:pt>
                <c:pt idx="1">
                  <c:v>66.010000000000005</c:v>
                </c:pt>
                <c:pt idx="2">
                  <c:v>66.31</c:v>
                </c:pt>
                <c:pt idx="3">
                  <c:v>66.400000000000006</c:v>
                </c:pt>
                <c:pt idx="4">
                  <c:v>66.760000000000005</c:v>
                </c:pt>
                <c:pt idx="5">
                  <c:v>66.81</c:v>
                </c:pt>
                <c:pt idx="6">
                  <c:v>67.23</c:v>
                </c:pt>
                <c:pt idx="7">
                  <c:v>67.16</c:v>
                </c:pt>
                <c:pt idx="8">
                  <c:v>67.39</c:v>
                </c:pt>
                <c:pt idx="9">
                  <c:v>67.12</c:v>
                </c:pt>
                <c:pt idx="10">
                  <c:v>67.34</c:v>
                </c:pt>
                <c:pt idx="11">
                  <c:v>67.03</c:v>
                </c:pt>
                <c:pt idx="12">
                  <c:v>66.88</c:v>
                </c:pt>
                <c:pt idx="13">
                  <c:v>67.010000000000005</c:v>
                </c:pt>
                <c:pt idx="14">
                  <c:v>67.2</c:v>
                </c:pt>
                <c:pt idx="15">
                  <c:v>67.3</c:v>
                </c:pt>
                <c:pt idx="16">
                  <c:v>67.45</c:v>
                </c:pt>
                <c:pt idx="17">
                  <c:v>67.5</c:v>
                </c:pt>
                <c:pt idx="18">
                  <c:v>67.67</c:v>
                </c:pt>
                <c:pt idx="19">
                  <c:v>67.760000000000005</c:v>
                </c:pt>
              </c:numCache>
            </c:numRef>
          </c:val>
          <c:smooth val="0"/>
          <c:extLst>
            <c:ext xmlns:c16="http://schemas.microsoft.com/office/drawing/2014/chart" uri="{C3380CC4-5D6E-409C-BE32-E72D297353CC}">
              <c16:uniqueId val="{00000000-05B3-4FAE-8816-DAF97CFC41CF}"/>
            </c:ext>
          </c:extLst>
        </c:ser>
        <c:ser>
          <c:idx val="1"/>
          <c:order val="1"/>
          <c:tx>
            <c:strRef>
              <c:f>'Age discipline'!$C$2</c:f>
              <c:strCache>
                <c:ptCount val="1"/>
                <c:pt idx="0">
                  <c:v>Droit</c:v>
                </c:pt>
              </c:strCache>
            </c:strRef>
          </c:tx>
          <c:marker>
            <c:symbol val="none"/>
          </c:marker>
          <c:cat>
            <c:numRef>
              <c:f>'Age discipline'!$A$3:$A$22</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discipline'!$C$3:$C$22</c:f>
              <c:numCache>
                <c:formatCode>0.0</c:formatCode>
                <c:ptCount val="20"/>
                <c:pt idx="0">
                  <c:v>65.12</c:v>
                </c:pt>
                <c:pt idx="1">
                  <c:v>64.91</c:v>
                </c:pt>
                <c:pt idx="2">
                  <c:v>65.819999999999993</c:v>
                </c:pt>
                <c:pt idx="3">
                  <c:v>65.540000000000006</c:v>
                </c:pt>
                <c:pt idx="4">
                  <c:v>66.23</c:v>
                </c:pt>
                <c:pt idx="5">
                  <c:v>66.19</c:v>
                </c:pt>
                <c:pt idx="6">
                  <c:v>66.28</c:v>
                </c:pt>
                <c:pt idx="7">
                  <c:v>66.63</c:v>
                </c:pt>
                <c:pt idx="8">
                  <c:v>66.239999999999995</c:v>
                </c:pt>
                <c:pt idx="9">
                  <c:v>66.459999999999994</c:v>
                </c:pt>
                <c:pt idx="10">
                  <c:v>66.42</c:v>
                </c:pt>
                <c:pt idx="11">
                  <c:v>66.37</c:v>
                </c:pt>
                <c:pt idx="12">
                  <c:v>65.89</c:v>
                </c:pt>
                <c:pt idx="13">
                  <c:v>66.38</c:v>
                </c:pt>
                <c:pt idx="14">
                  <c:v>66.36</c:v>
                </c:pt>
                <c:pt idx="15">
                  <c:v>66.34</c:v>
                </c:pt>
                <c:pt idx="16">
                  <c:v>66.489999999999995</c:v>
                </c:pt>
                <c:pt idx="17">
                  <c:v>66.38</c:v>
                </c:pt>
                <c:pt idx="18">
                  <c:v>66.3</c:v>
                </c:pt>
                <c:pt idx="19">
                  <c:v>66.25</c:v>
                </c:pt>
              </c:numCache>
            </c:numRef>
          </c:val>
          <c:smooth val="0"/>
          <c:extLst>
            <c:ext xmlns:c16="http://schemas.microsoft.com/office/drawing/2014/chart" uri="{C3380CC4-5D6E-409C-BE32-E72D297353CC}">
              <c16:uniqueId val="{00000001-05B3-4FAE-8816-DAF97CFC41CF}"/>
            </c:ext>
          </c:extLst>
        </c:ser>
        <c:ser>
          <c:idx val="3"/>
          <c:order val="2"/>
          <c:tx>
            <c:strRef>
              <c:f>'Age discipline'!$H$2</c:f>
              <c:strCache>
                <c:ptCount val="1"/>
                <c:pt idx="0">
                  <c:v>ENSEMBLE</c:v>
                </c:pt>
              </c:strCache>
            </c:strRef>
          </c:tx>
          <c:marker>
            <c:symbol val="none"/>
          </c:marker>
          <c:cat>
            <c:numRef>
              <c:f>'Age discipline'!$A$3:$A$22</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discipline'!$H$3:$H$22</c:f>
              <c:numCache>
                <c:formatCode>0.0</c:formatCode>
                <c:ptCount val="20"/>
                <c:pt idx="0">
                  <c:v>64.3</c:v>
                </c:pt>
                <c:pt idx="1">
                  <c:v>64.53</c:v>
                </c:pt>
                <c:pt idx="2">
                  <c:v>65.349999999999994</c:v>
                </c:pt>
                <c:pt idx="3">
                  <c:v>65.47</c:v>
                </c:pt>
                <c:pt idx="4">
                  <c:v>65.819999999999993</c:v>
                </c:pt>
                <c:pt idx="5">
                  <c:v>65.819999999999993</c:v>
                </c:pt>
                <c:pt idx="6">
                  <c:v>66.05</c:v>
                </c:pt>
                <c:pt idx="7">
                  <c:v>65.900000000000006</c:v>
                </c:pt>
                <c:pt idx="8">
                  <c:v>65.959999999999994</c:v>
                </c:pt>
                <c:pt idx="9">
                  <c:v>65.98</c:v>
                </c:pt>
                <c:pt idx="10">
                  <c:v>65.900000000000006</c:v>
                </c:pt>
                <c:pt idx="11">
                  <c:v>65.78</c:v>
                </c:pt>
                <c:pt idx="12">
                  <c:v>65.61</c:v>
                </c:pt>
                <c:pt idx="13">
                  <c:v>65.8</c:v>
                </c:pt>
                <c:pt idx="14">
                  <c:v>65.92</c:v>
                </c:pt>
                <c:pt idx="15">
                  <c:v>65.989999999999995</c:v>
                </c:pt>
                <c:pt idx="16">
                  <c:v>66.06</c:v>
                </c:pt>
                <c:pt idx="17">
                  <c:v>66.03</c:v>
                </c:pt>
                <c:pt idx="18">
                  <c:v>66.05</c:v>
                </c:pt>
                <c:pt idx="19">
                  <c:v>66.08</c:v>
                </c:pt>
              </c:numCache>
            </c:numRef>
          </c:val>
          <c:smooth val="0"/>
          <c:extLst>
            <c:ext xmlns:c16="http://schemas.microsoft.com/office/drawing/2014/chart" uri="{C3380CC4-5D6E-409C-BE32-E72D297353CC}">
              <c16:uniqueId val="{00000002-05B3-4FAE-8816-DAF97CFC41CF}"/>
            </c:ext>
          </c:extLst>
        </c:ser>
        <c:ser>
          <c:idx val="2"/>
          <c:order val="3"/>
          <c:tx>
            <c:strRef>
              <c:f>'Age discipline'!$D$2</c:f>
              <c:strCache>
                <c:ptCount val="1"/>
                <c:pt idx="0">
                  <c:v>Lettres, Sc. humaines</c:v>
                </c:pt>
              </c:strCache>
            </c:strRef>
          </c:tx>
          <c:marker>
            <c:symbol val="none"/>
          </c:marker>
          <c:cat>
            <c:numRef>
              <c:f>'Age discipline'!$A$3:$A$22</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discipline'!$D$3:$D$22</c:f>
              <c:numCache>
                <c:formatCode>0.0</c:formatCode>
                <c:ptCount val="20"/>
                <c:pt idx="0">
                  <c:v>63.87</c:v>
                </c:pt>
                <c:pt idx="1">
                  <c:v>64.27</c:v>
                </c:pt>
                <c:pt idx="2">
                  <c:v>64.94</c:v>
                </c:pt>
                <c:pt idx="3">
                  <c:v>65.040000000000006</c:v>
                </c:pt>
                <c:pt idx="4">
                  <c:v>65.28</c:v>
                </c:pt>
                <c:pt idx="5">
                  <c:v>65.44</c:v>
                </c:pt>
                <c:pt idx="6">
                  <c:v>65.36</c:v>
                </c:pt>
                <c:pt idx="7">
                  <c:v>65.209999999999994</c:v>
                </c:pt>
                <c:pt idx="8">
                  <c:v>65.400000000000006</c:v>
                </c:pt>
                <c:pt idx="9">
                  <c:v>65.680000000000007</c:v>
                </c:pt>
                <c:pt idx="10">
                  <c:v>65.400000000000006</c:v>
                </c:pt>
                <c:pt idx="11">
                  <c:v>65.489999999999995</c:v>
                </c:pt>
                <c:pt idx="12">
                  <c:v>65.38</c:v>
                </c:pt>
                <c:pt idx="13">
                  <c:v>65.7</c:v>
                </c:pt>
                <c:pt idx="14">
                  <c:v>65.8</c:v>
                </c:pt>
                <c:pt idx="15">
                  <c:v>65.97</c:v>
                </c:pt>
                <c:pt idx="16">
                  <c:v>66.069999999999993</c:v>
                </c:pt>
                <c:pt idx="17">
                  <c:v>66.05</c:v>
                </c:pt>
                <c:pt idx="18">
                  <c:v>66</c:v>
                </c:pt>
                <c:pt idx="19">
                  <c:v>66.03</c:v>
                </c:pt>
              </c:numCache>
            </c:numRef>
          </c:val>
          <c:smooth val="0"/>
          <c:extLst>
            <c:ext xmlns:c16="http://schemas.microsoft.com/office/drawing/2014/chart" uri="{C3380CC4-5D6E-409C-BE32-E72D297353CC}">
              <c16:uniqueId val="{00000003-05B3-4FAE-8816-DAF97CFC41CF}"/>
            </c:ext>
          </c:extLst>
        </c:ser>
        <c:ser>
          <c:idx val="5"/>
          <c:order val="4"/>
          <c:tx>
            <c:strRef>
              <c:f>'Age discipline'!$G$2</c:f>
              <c:strCache>
                <c:ptCount val="1"/>
                <c:pt idx="0">
                  <c:v>Sciences</c:v>
                </c:pt>
              </c:strCache>
            </c:strRef>
          </c:tx>
          <c:marker>
            <c:symbol val="none"/>
          </c:marker>
          <c:cat>
            <c:numRef>
              <c:f>'Age discipline'!$A$3:$A$22</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'Age discipline'!$G$3:$G$22</c:f>
              <c:numCache>
                <c:formatCode>0.0</c:formatCode>
                <c:ptCount val="20"/>
                <c:pt idx="0">
                  <c:v>63.78</c:v>
                </c:pt>
                <c:pt idx="1">
                  <c:v>63.9</c:v>
                </c:pt>
                <c:pt idx="2">
                  <c:v>64.930000000000007</c:v>
                </c:pt>
                <c:pt idx="3">
                  <c:v>65.03</c:v>
                </c:pt>
                <c:pt idx="4">
                  <c:v>65.38</c:v>
                </c:pt>
                <c:pt idx="5">
                  <c:v>65.33</c:v>
                </c:pt>
                <c:pt idx="6">
                  <c:v>65.47</c:v>
                </c:pt>
                <c:pt idx="7">
                  <c:v>65.52</c:v>
                </c:pt>
                <c:pt idx="8">
                  <c:v>65.27</c:v>
                </c:pt>
                <c:pt idx="9">
                  <c:v>65.13</c:v>
                </c:pt>
                <c:pt idx="10">
                  <c:v>65.19</c:v>
                </c:pt>
                <c:pt idx="11">
                  <c:v>65.099999999999994</c:v>
                </c:pt>
                <c:pt idx="12">
                  <c:v>65.11</c:v>
                </c:pt>
                <c:pt idx="13">
                  <c:v>65.27</c:v>
                </c:pt>
                <c:pt idx="14">
                  <c:v>65.3</c:v>
                </c:pt>
                <c:pt idx="15">
                  <c:v>65.33</c:v>
                </c:pt>
                <c:pt idx="16">
                  <c:v>65.37</c:v>
                </c:pt>
                <c:pt idx="17">
                  <c:v>65.33</c:v>
                </c:pt>
                <c:pt idx="18">
                  <c:v>65.37</c:v>
                </c:pt>
                <c:pt idx="19">
                  <c:v>65.45</c:v>
                </c:pt>
              </c:numCache>
            </c:numRef>
          </c:val>
          <c:smooth val="0"/>
          <c:extLst>
            <c:ext xmlns:c16="http://schemas.microsoft.com/office/drawing/2014/chart" uri="{C3380CC4-5D6E-409C-BE32-E72D297353CC}">
              <c16:uniqueId val="{00000005-05B3-4FAE-8816-DAF97CFC41CF}"/>
            </c:ext>
          </c:extLst>
        </c:ser>
        <c:dLbls>
          <c:showLegendKey val="0"/>
          <c:showVal val="0"/>
          <c:showCatName val="0"/>
          <c:showSerName val="0"/>
          <c:showPercent val="0"/>
          <c:showBubbleSize val="0"/>
        </c:dLbls>
        <c:smooth val="0"/>
        <c:axId val="92927104"/>
        <c:axId val="92928640"/>
      </c:lineChart>
      <c:catAx>
        <c:axId val="92927104"/>
        <c:scaling>
          <c:orientation val="minMax"/>
        </c:scaling>
        <c:delete val="0"/>
        <c:axPos val="b"/>
        <c:numFmt formatCode="0" sourceLinked="1"/>
        <c:majorTickMark val="out"/>
        <c:minorTickMark val="none"/>
        <c:tickLblPos val="nextTo"/>
        <c:spPr>
          <a:ln>
            <a:solidFill>
              <a:schemeClr val="bg1">
                <a:lumMod val="85000"/>
              </a:schemeClr>
            </a:solidFill>
          </a:ln>
        </c:spPr>
        <c:crossAx val="92928640"/>
        <c:crosses val="autoZero"/>
        <c:auto val="1"/>
        <c:lblAlgn val="ctr"/>
        <c:lblOffset val="100"/>
        <c:tickLblSkip val="2"/>
        <c:tickMarkSkip val="1"/>
        <c:noMultiLvlLbl val="0"/>
      </c:catAx>
      <c:valAx>
        <c:axId val="92928640"/>
        <c:scaling>
          <c:orientation val="minMax"/>
          <c:max val="68"/>
          <c:min val="64"/>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bg1">
                <a:lumMod val="85000"/>
              </a:schemeClr>
            </a:solidFill>
          </a:ln>
        </c:spPr>
        <c:crossAx val="92927104"/>
        <c:crosses val="autoZero"/>
        <c:crossBetween val="midCat"/>
        <c:majorUnit val="1"/>
      </c:valAx>
    </c:plotArea>
    <c:legend>
      <c:legendPos val="r"/>
      <c:legendEntry>
        <c:idx val="2"/>
        <c:txPr>
          <a:bodyPr/>
          <a:lstStyle/>
          <a:p>
            <a:pPr>
              <a:defRPr b="1"/>
            </a:pPr>
            <a:endParaRPr lang="fr-FR"/>
          </a:p>
        </c:txPr>
      </c:legendEntry>
      <c:layout>
        <c:manualLayout>
          <c:xMode val="edge"/>
          <c:yMode val="edge"/>
          <c:x val="0.82152292258263804"/>
          <c:y val="0.16745877773468851"/>
          <c:w val="0.17598205314861223"/>
          <c:h val="0.60203767915172657"/>
        </c:manualLayout>
      </c:layout>
      <c:overlay val="0"/>
    </c:legend>
    <c:plotVisOnly val="1"/>
    <c:dispBlanksAs val="gap"/>
    <c:showDLblsOverMax val="0"/>
  </c:chart>
  <c:spPr>
    <a:ln>
      <a:noFill/>
    </a:ln>
  </c:spPr>
  <c:txPr>
    <a:bodyPr/>
    <a:lstStyle/>
    <a:p>
      <a:pPr>
        <a:defRPr sz="1200"/>
      </a:pPr>
      <a:endParaRPr lang="fr-F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fr-FR" sz="1600"/>
              <a:t>Stock des EC titulaires en activité âgés de 62 ans ou plus</a:t>
            </a:r>
          </a:p>
        </c:rich>
      </c:tx>
      <c:layout>
        <c:manualLayout>
          <c:xMode val="edge"/>
          <c:yMode val="edge"/>
          <c:x val="0.14752495148858533"/>
          <c:y val="1.7638888888888888E-2"/>
        </c:manualLayout>
      </c:layout>
      <c:overlay val="1"/>
    </c:title>
    <c:autoTitleDeleted val="0"/>
    <c:plotArea>
      <c:layout>
        <c:manualLayout>
          <c:layoutTarget val="inner"/>
          <c:xMode val="edge"/>
          <c:yMode val="edge"/>
          <c:x val="8.5328320395115398E-2"/>
          <c:y val="0.11238912037037035"/>
          <c:w val="0.69056302508015288"/>
          <c:h val="0.80304189814814819"/>
        </c:manualLayout>
      </c:layout>
      <c:lineChart>
        <c:grouping val="standard"/>
        <c:varyColors val="0"/>
        <c:ser>
          <c:idx val="6"/>
          <c:order val="0"/>
          <c:tx>
            <c:strRef>
              <c:f>'HF discipline'!$Q$2</c:f>
              <c:strCache>
                <c:ptCount val="1"/>
                <c:pt idx="0">
                  <c:v>Sciences</c:v>
                </c:pt>
              </c:strCache>
            </c:strRef>
          </c:tx>
          <c:marker>
            <c:symbol val="none"/>
          </c:marker>
          <c:cat>
            <c:numRef>
              <c:f>'HF discipline'!$A$4:$A$23</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discipline'!$S$4:$S$22</c:f>
              <c:numCache>
                <c:formatCode>#,##0</c:formatCode>
                <c:ptCount val="19"/>
                <c:pt idx="0">
                  <c:v>1751</c:v>
                </c:pt>
                <c:pt idx="1">
                  <c:v>1601</c:v>
                </c:pt>
                <c:pt idx="2">
                  <c:v>1442</c:v>
                </c:pt>
                <c:pt idx="3">
                  <c:v>1308</c:v>
                </c:pt>
                <c:pt idx="4">
                  <c:v>1231</c:v>
                </c:pt>
                <c:pt idx="5">
                  <c:v>1183</c:v>
                </c:pt>
                <c:pt idx="6">
                  <c:v>1179</c:v>
                </c:pt>
                <c:pt idx="7">
                  <c:v>1244</c:v>
                </c:pt>
                <c:pt idx="8">
                  <c:v>1390</c:v>
                </c:pt>
                <c:pt idx="9">
                  <c:v>1533</c:v>
                </c:pt>
                <c:pt idx="10">
                  <c:v>1723</c:v>
                </c:pt>
                <c:pt idx="11">
                  <c:v>1905</c:v>
                </c:pt>
                <c:pt idx="12">
                  <c:v>2113</c:v>
                </c:pt>
                <c:pt idx="13">
                  <c:v>2311</c:v>
                </c:pt>
                <c:pt idx="14">
                  <c:v>2490</c:v>
                </c:pt>
                <c:pt idx="15">
                  <c:v>2757</c:v>
                </c:pt>
                <c:pt idx="16">
                  <c:v>3006</c:v>
                </c:pt>
                <c:pt idx="17">
                  <c:v>3308</c:v>
                </c:pt>
                <c:pt idx="18">
                  <c:v>3521</c:v>
                </c:pt>
              </c:numCache>
            </c:numRef>
          </c:val>
          <c:smooth val="0"/>
          <c:extLst>
            <c:ext xmlns:c16="http://schemas.microsoft.com/office/drawing/2014/chart" uri="{C3380CC4-5D6E-409C-BE32-E72D297353CC}">
              <c16:uniqueId val="{00000000-2E1E-463F-B15E-AA325547698B}"/>
            </c:ext>
          </c:extLst>
        </c:ser>
        <c:ser>
          <c:idx val="1"/>
          <c:order val="1"/>
          <c:tx>
            <c:strRef>
              <c:f>'HF discipline'!$B$2</c:f>
              <c:strCache>
                <c:ptCount val="1"/>
                <c:pt idx="0">
                  <c:v>Santé</c:v>
                </c:pt>
              </c:strCache>
            </c:strRef>
          </c:tx>
          <c:marker>
            <c:symbol val="none"/>
          </c:marker>
          <c:cat>
            <c:numRef>
              <c:f>'HF discipline'!$A$4:$A$23</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discipline'!$D$4:$D$23</c:f>
              <c:numCache>
                <c:formatCode>#,##0</c:formatCode>
                <c:ptCount val="20"/>
                <c:pt idx="0">
                  <c:v>1494</c:v>
                </c:pt>
                <c:pt idx="1">
                  <c:v>1567</c:v>
                </c:pt>
                <c:pt idx="2">
                  <c:v>1569</c:v>
                </c:pt>
                <c:pt idx="3">
                  <c:v>1509</c:v>
                </c:pt>
                <c:pt idx="4">
                  <c:v>1417</c:v>
                </c:pt>
                <c:pt idx="5">
                  <c:v>1390</c:v>
                </c:pt>
                <c:pt idx="6">
                  <c:v>1288</c:v>
                </c:pt>
                <c:pt idx="7">
                  <c:v>1249</c:v>
                </c:pt>
                <c:pt idx="8">
                  <c:v>1226</c:v>
                </c:pt>
                <c:pt idx="9">
                  <c:v>1214</c:v>
                </c:pt>
                <c:pt idx="10">
                  <c:v>1265</c:v>
                </c:pt>
                <c:pt idx="11">
                  <c:v>1375</c:v>
                </c:pt>
                <c:pt idx="12">
                  <c:v>1490</c:v>
                </c:pt>
                <c:pt idx="13">
                  <c:v>1565</c:v>
                </c:pt>
                <c:pt idx="14">
                  <c:v>1623</c:v>
                </c:pt>
                <c:pt idx="15">
                  <c:v>1643</c:v>
                </c:pt>
                <c:pt idx="16">
                  <c:v>1655</c:v>
                </c:pt>
                <c:pt idx="17">
                  <c:v>1636</c:v>
                </c:pt>
                <c:pt idx="18">
                  <c:v>1632</c:v>
                </c:pt>
                <c:pt idx="19">
                  <c:v>1595</c:v>
                </c:pt>
              </c:numCache>
            </c:numRef>
          </c:val>
          <c:smooth val="0"/>
          <c:extLst>
            <c:ext xmlns:c16="http://schemas.microsoft.com/office/drawing/2014/chart" uri="{C3380CC4-5D6E-409C-BE32-E72D297353CC}">
              <c16:uniqueId val="{00000001-2E1E-463F-B15E-AA325547698B}"/>
            </c:ext>
          </c:extLst>
        </c:ser>
        <c:ser>
          <c:idx val="2"/>
          <c:order val="2"/>
          <c:tx>
            <c:strRef>
              <c:f>'HF discipline'!$E$2</c:f>
              <c:strCache>
                <c:ptCount val="1"/>
                <c:pt idx="0">
                  <c:v>Droit</c:v>
                </c:pt>
              </c:strCache>
            </c:strRef>
          </c:tx>
          <c:marker>
            <c:symbol val="none"/>
          </c:marker>
          <c:cat>
            <c:numRef>
              <c:f>'HF discipline'!$A$4:$A$23</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discipline'!$G$4:$G$23</c:f>
              <c:numCache>
                <c:formatCode>#,##0</c:formatCode>
                <c:ptCount val="20"/>
                <c:pt idx="0">
                  <c:v>459</c:v>
                </c:pt>
                <c:pt idx="1">
                  <c:v>465</c:v>
                </c:pt>
                <c:pt idx="2">
                  <c:v>449</c:v>
                </c:pt>
                <c:pt idx="3">
                  <c:v>407</c:v>
                </c:pt>
                <c:pt idx="4">
                  <c:v>386</c:v>
                </c:pt>
                <c:pt idx="5">
                  <c:v>339</c:v>
                </c:pt>
                <c:pt idx="6">
                  <c:v>334</c:v>
                </c:pt>
                <c:pt idx="7">
                  <c:v>311</c:v>
                </c:pt>
                <c:pt idx="8">
                  <c:v>302</c:v>
                </c:pt>
                <c:pt idx="9">
                  <c:v>287</c:v>
                </c:pt>
                <c:pt idx="10">
                  <c:v>293</c:v>
                </c:pt>
                <c:pt idx="11">
                  <c:v>306</c:v>
                </c:pt>
                <c:pt idx="12">
                  <c:v>327</c:v>
                </c:pt>
                <c:pt idx="13">
                  <c:v>354</c:v>
                </c:pt>
                <c:pt idx="14">
                  <c:v>378</c:v>
                </c:pt>
                <c:pt idx="15">
                  <c:v>406</c:v>
                </c:pt>
                <c:pt idx="16">
                  <c:v>418</c:v>
                </c:pt>
                <c:pt idx="17">
                  <c:v>451</c:v>
                </c:pt>
                <c:pt idx="18">
                  <c:v>496</c:v>
                </c:pt>
                <c:pt idx="19">
                  <c:v>553</c:v>
                </c:pt>
              </c:numCache>
            </c:numRef>
          </c:val>
          <c:smooth val="0"/>
          <c:extLst>
            <c:ext xmlns:c16="http://schemas.microsoft.com/office/drawing/2014/chart" uri="{C3380CC4-5D6E-409C-BE32-E72D297353CC}">
              <c16:uniqueId val="{00000002-2E1E-463F-B15E-AA325547698B}"/>
            </c:ext>
          </c:extLst>
        </c:ser>
        <c:ser>
          <c:idx val="3"/>
          <c:order val="3"/>
          <c:tx>
            <c:strRef>
              <c:f>'HF discipline'!$H$2</c:f>
              <c:strCache>
                <c:ptCount val="1"/>
                <c:pt idx="0">
                  <c:v>Lettres, Sc. humaines</c:v>
                </c:pt>
              </c:strCache>
            </c:strRef>
          </c:tx>
          <c:marker>
            <c:symbol val="none"/>
          </c:marker>
          <c:cat>
            <c:numRef>
              <c:f>'HF discipline'!$A$4:$A$23</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discipline'!$J$4:$J$23</c:f>
              <c:numCache>
                <c:formatCode>#,##0</c:formatCode>
                <c:ptCount val="20"/>
                <c:pt idx="0">
                  <c:v>1659</c:v>
                </c:pt>
                <c:pt idx="1">
                  <c:v>1686</c:v>
                </c:pt>
                <c:pt idx="2">
                  <c:v>1654</c:v>
                </c:pt>
                <c:pt idx="3">
                  <c:v>1639</c:v>
                </c:pt>
                <c:pt idx="4">
                  <c:v>1603</c:v>
                </c:pt>
                <c:pt idx="5">
                  <c:v>1526</c:v>
                </c:pt>
                <c:pt idx="6">
                  <c:v>1535</c:v>
                </c:pt>
                <c:pt idx="7">
                  <c:v>1496</c:v>
                </c:pt>
                <c:pt idx="8">
                  <c:v>1485</c:v>
                </c:pt>
                <c:pt idx="9">
                  <c:v>1548</c:v>
                </c:pt>
                <c:pt idx="10">
                  <c:v>1651</c:v>
                </c:pt>
                <c:pt idx="11">
                  <c:v>1703</c:v>
                </c:pt>
                <c:pt idx="12">
                  <c:v>1813</c:v>
                </c:pt>
                <c:pt idx="13">
                  <c:v>1918</c:v>
                </c:pt>
                <c:pt idx="14">
                  <c:v>1998</c:v>
                </c:pt>
                <c:pt idx="15">
                  <c:v>2073</c:v>
                </c:pt>
                <c:pt idx="16">
                  <c:v>2163</c:v>
                </c:pt>
                <c:pt idx="17">
                  <c:v>2272</c:v>
                </c:pt>
                <c:pt idx="18">
                  <c:v>2345</c:v>
                </c:pt>
                <c:pt idx="19">
                  <c:v>2400</c:v>
                </c:pt>
              </c:numCache>
            </c:numRef>
          </c:val>
          <c:smooth val="0"/>
          <c:extLst>
            <c:ext xmlns:c16="http://schemas.microsoft.com/office/drawing/2014/chart" uri="{C3380CC4-5D6E-409C-BE32-E72D297353CC}">
              <c16:uniqueId val="{00000003-2E1E-463F-B15E-AA325547698B}"/>
            </c:ext>
          </c:extLst>
        </c:ser>
        <c:ser>
          <c:idx val="4"/>
          <c:order val="4"/>
          <c:tx>
            <c:strRef>
              <c:f>'HF discipline'!$K$2</c:f>
              <c:strCache>
                <c:ptCount val="1"/>
                <c:pt idx="0">
                  <c:v>Sans discipline</c:v>
                </c:pt>
              </c:strCache>
            </c:strRef>
          </c:tx>
          <c:marker>
            <c:symbol val="none"/>
          </c:marker>
          <c:cat>
            <c:numRef>
              <c:f>'HF discipline'!$A$4:$A$23</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discipline'!$M$4:$M$23</c:f>
              <c:numCache>
                <c:formatCode>#,##0</c:formatCode>
                <c:ptCount val="20"/>
                <c:pt idx="0">
                  <c:v>213</c:v>
                </c:pt>
                <c:pt idx="1">
                  <c:v>227</c:v>
                </c:pt>
                <c:pt idx="2">
                  <c:v>227</c:v>
                </c:pt>
                <c:pt idx="3">
                  <c:v>227</c:v>
                </c:pt>
                <c:pt idx="4">
                  <c:v>195</c:v>
                </c:pt>
                <c:pt idx="5">
                  <c:v>182</c:v>
                </c:pt>
                <c:pt idx="6">
                  <c:v>179</c:v>
                </c:pt>
                <c:pt idx="7">
                  <c:v>176</c:v>
                </c:pt>
                <c:pt idx="8">
                  <c:v>176</c:v>
                </c:pt>
                <c:pt idx="9">
                  <c:v>169</c:v>
                </c:pt>
                <c:pt idx="10">
                  <c:v>185</c:v>
                </c:pt>
                <c:pt idx="11">
                  <c:v>182</c:v>
                </c:pt>
                <c:pt idx="12">
                  <c:v>188</c:v>
                </c:pt>
                <c:pt idx="13">
                  <c:v>200</c:v>
                </c:pt>
                <c:pt idx="14">
                  <c:v>203</c:v>
                </c:pt>
                <c:pt idx="15">
                  <c:v>210</c:v>
                </c:pt>
                <c:pt idx="16">
                  <c:v>208</c:v>
                </c:pt>
                <c:pt idx="17">
                  <c:v>219</c:v>
                </c:pt>
                <c:pt idx="18">
                  <c:v>214</c:v>
                </c:pt>
                <c:pt idx="19">
                  <c:v>218</c:v>
                </c:pt>
              </c:numCache>
            </c:numRef>
          </c:val>
          <c:smooth val="0"/>
          <c:extLst>
            <c:ext xmlns:c16="http://schemas.microsoft.com/office/drawing/2014/chart" uri="{C3380CC4-5D6E-409C-BE32-E72D297353CC}">
              <c16:uniqueId val="{00000004-2E1E-463F-B15E-AA325547698B}"/>
            </c:ext>
          </c:extLst>
        </c:ser>
        <c:ser>
          <c:idx val="5"/>
          <c:order val="5"/>
          <c:tx>
            <c:strRef>
              <c:f>'HF discipline'!$N$2</c:f>
              <c:strCache>
                <c:ptCount val="1"/>
                <c:pt idx="0">
                  <c:v>Sc.économiques, AES</c:v>
                </c:pt>
              </c:strCache>
            </c:strRef>
          </c:tx>
          <c:marker>
            <c:symbol val="none"/>
          </c:marker>
          <c:cat>
            <c:numRef>
              <c:f>'HF discipline'!$A$4:$A$23</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discipline'!$P$4:$P$23</c:f>
              <c:numCache>
                <c:formatCode>#,##0</c:formatCode>
                <c:ptCount val="20"/>
                <c:pt idx="0">
                  <c:v>449</c:v>
                </c:pt>
                <c:pt idx="1">
                  <c:v>427</c:v>
                </c:pt>
                <c:pt idx="2">
                  <c:v>394</c:v>
                </c:pt>
                <c:pt idx="3">
                  <c:v>352</c:v>
                </c:pt>
                <c:pt idx="4">
                  <c:v>335</c:v>
                </c:pt>
                <c:pt idx="5">
                  <c:v>305</c:v>
                </c:pt>
                <c:pt idx="6">
                  <c:v>300</c:v>
                </c:pt>
                <c:pt idx="7">
                  <c:v>278</c:v>
                </c:pt>
                <c:pt idx="8">
                  <c:v>269</c:v>
                </c:pt>
                <c:pt idx="9">
                  <c:v>280</c:v>
                </c:pt>
                <c:pt idx="10">
                  <c:v>308</c:v>
                </c:pt>
                <c:pt idx="11">
                  <c:v>311</c:v>
                </c:pt>
                <c:pt idx="12">
                  <c:v>331</c:v>
                </c:pt>
                <c:pt idx="13">
                  <c:v>359</c:v>
                </c:pt>
                <c:pt idx="14">
                  <c:v>392</c:v>
                </c:pt>
                <c:pt idx="15">
                  <c:v>417</c:v>
                </c:pt>
                <c:pt idx="16">
                  <c:v>469</c:v>
                </c:pt>
                <c:pt idx="17">
                  <c:v>523</c:v>
                </c:pt>
                <c:pt idx="18">
                  <c:v>565</c:v>
                </c:pt>
                <c:pt idx="19">
                  <c:v>602</c:v>
                </c:pt>
              </c:numCache>
            </c:numRef>
          </c:val>
          <c:smooth val="0"/>
          <c:extLst>
            <c:ext xmlns:c16="http://schemas.microsoft.com/office/drawing/2014/chart" uri="{C3380CC4-5D6E-409C-BE32-E72D297353CC}">
              <c16:uniqueId val="{00000005-2E1E-463F-B15E-AA325547698B}"/>
            </c:ext>
          </c:extLst>
        </c:ser>
        <c:dLbls>
          <c:showLegendKey val="0"/>
          <c:showVal val="0"/>
          <c:showCatName val="0"/>
          <c:showSerName val="0"/>
          <c:showPercent val="0"/>
          <c:showBubbleSize val="0"/>
        </c:dLbls>
        <c:smooth val="0"/>
        <c:axId val="92881664"/>
        <c:axId val="92883200"/>
      </c:lineChart>
      <c:catAx>
        <c:axId val="92881664"/>
        <c:scaling>
          <c:orientation val="minMax"/>
        </c:scaling>
        <c:delete val="0"/>
        <c:axPos val="b"/>
        <c:numFmt formatCode="0" sourceLinked="1"/>
        <c:majorTickMark val="out"/>
        <c:minorTickMark val="none"/>
        <c:tickLblPos val="nextTo"/>
        <c:spPr>
          <a:ln>
            <a:solidFill>
              <a:schemeClr val="bg1">
                <a:lumMod val="85000"/>
              </a:schemeClr>
            </a:solidFill>
          </a:ln>
        </c:spPr>
        <c:txPr>
          <a:bodyPr/>
          <a:lstStyle/>
          <a:p>
            <a:pPr>
              <a:defRPr sz="1200"/>
            </a:pPr>
            <a:endParaRPr lang="fr-FR"/>
          </a:p>
        </c:txPr>
        <c:crossAx val="92883200"/>
        <c:crosses val="autoZero"/>
        <c:auto val="1"/>
        <c:lblAlgn val="ctr"/>
        <c:lblOffset val="100"/>
        <c:tickLblSkip val="2"/>
        <c:noMultiLvlLbl val="0"/>
      </c:catAx>
      <c:valAx>
        <c:axId val="92883200"/>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spPr>
          <a:ln>
            <a:solidFill>
              <a:schemeClr val="bg1">
                <a:lumMod val="85000"/>
              </a:schemeClr>
            </a:solidFill>
          </a:ln>
        </c:spPr>
        <c:txPr>
          <a:bodyPr/>
          <a:lstStyle/>
          <a:p>
            <a:pPr>
              <a:defRPr sz="1200"/>
            </a:pPr>
            <a:endParaRPr lang="fr-FR"/>
          </a:p>
        </c:txPr>
        <c:crossAx val="92881664"/>
        <c:crosses val="autoZero"/>
        <c:crossBetween val="midCat"/>
      </c:valAx>
    </c:plotArea>
    <c:legend>
      <c:legendPos val="r"/>
      <c:layout>
        <c:manualLayout>
          <c:xMode val="edge"/>
          <c:yMode val="edge"/>
          <c:x val="0.80124401269193346"/>
          <c:y val="0.19166435185185185"/>
          <c:w val="0.19031715476273306"/>
          <c:h val="0.67717546296296305"/>
        </c:manualLayout>
      </c:layout>
      <c:overlay val="0"/>
      <c:txPr>
        <a:bodyPr/>
        <a:lstStyle/>
        <a:p>
          <a:pPr>
            <a:defRPr sz="1200"/>
          </a:pPr>
          <a:endParaRPr lang="fr-FR"/>
        </a:p>
      </c:txPr>
    </c:legend>
    <c:plotVisOnly val="1"/>
    <c:dispBlanksAs val="gap"/>
    <c:showDLblsOverMax val="0"/>
  </c:chart>
  <c:spPr>
    <a:ln>
      <a:noFill/>
    </a:ln>
  </c:spPr>
  <c:txPr>
    <a:bodyPr/>
    <a:lstStyle/>
    <a:p>
      <a:pPr>
        <a:defRPr>
          <a:latin typeface="+mn-lt"/>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600"/>
              <a:t>Part des femmes dans les départs en retraite</a:t>
            </a:r>
          </a:p>
        </c:rich>
      </c:tx>
      <c:layout/>
      <c:overlay val="1"/>
    </c:title>
    <c:autoTitleDeleted val="0"/>
    <c:plotArea>
      <c:layout>
        <c:manualLayout>
          <c:layoutTarget val="inner"/>
          <c:xMode val="edge"/>
          <c:yMode val="edge"/>
          <c:x val="7.4291480118398756E-2"/>
          <c:y val="0.12281550925925926"/>
          <c:w val="0.70128969386595752"/>
          <c:h val="0.79702915134892027"/>
        </c:manualLayout>
      </c:layout>
      <c:lineChart>
        <c:grouping val="standard"/>
        <c:varyColors val="0"/>
        <c:ser>
          <c:idx val="2"/>
          <c:order val="0"/>
          <c:tx>
            <c:strRef>
              <c:f>'HF discipline'!$P$36</c:f>
              <c:strCache>
                <c:ptCount val="1"/>
                <c:pt idx="0">
                  <c:v>Lettres, Sc. humaines</c:v>
                </c:pt>
              </c:strCache>
            </c:strRef>
          </c:tx>
          <c:marker>
            <c:symbol val="none"/>
          </c:marker>
          <c:cat>
            <c:numRef>
              <c:f>'HF discipline'!$M$37:$M$56</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discipline'!$P$37:$P$56</c:f>
              <c:numCache>
                <c:formatCode>0.0%</c:formatCode>
                <c:ptCount val="20"/>
                <c:pt idx="0">
                  <c:v>0.39591836734693875</c:v>
                </c:pt>
                <c:pt idx="1">
                  <c:v>0.41764705882352943</c:v>
                </c:pt>
                <c:pt idx="2">
                  <c:v>0.42566191446028512</c:v>
                </c:pt>
                <c:pt idx="3">
                  <c:v>0.41125541125541126</c:v>
                </c:pt>
                <c:pt idx="4">
                  <c:v>0.37420718816067655</c:v>
                </c:pt>
                <c:pt idx="5">
                  <c:v>0.39641434262948205</c:v>
                </c:pt>
                <c:pt idx="6">
                  <c:v>0.41911764705882354</c:v>
                </c:pt>
                <c:pt idx="7">
                  <c:v>0.43939393939393939</c:v>
                </c:pt>
                <c:pt idx="8">
                  <c:v>0.43409090909090908</c:v>
                </c:pt>
                <c:pt idx="9">
                  <c:v>0.38743455497382201</c:v>
                </c:pt>
                <c:pt idx="10">
                  <c:v>0.45045045045045046</c:v>
                </c:pt>
                <c:pt idx="11">
                  <c:v>0.47792207792207791</c:v>
                </c:pt>
                <c:pt idx="12">
                  <c:v>0.47761194029850745</c:v>
                </c:pt>
                <c:pt idx="13">
                  <c:v>0.47692307692307695</c:v>
                </c:pt>
                <c:pt idx="14">
                  <c:v>0.47654320987654319</c:v>
                </c:pt>
                <c:pt idx="15">
                  <c:v>0.47126436781609193</c:v>
                </c:pt>
                <c:pt idx="16">
                  <c:v>0.48559670781893005</c:v>
                </c:pt>
                <c:pt idx="17">
                  <c:v>0.48865979381443297</c:v>
                </c:pt>
                <c:pt idx="18">
                  <c:v>0.50099403578528823</c:v>
                </c:pt>
                <c:pt idx="19">
                  <c:v>0.50588235294117645</c:v>
                </c:pt>
              </c:numCache>
            </c:numRef>
          </c:val>
          <c:smooth val="0"/>
          <c:extLst>
            <c:ext xmlns:c16="http://schemas.microsoft.com/office/drawing/2014/chart" uri="{C3380CC4-5D6E-409C-BE32-E72D297353CC}">
              <c16:uniqueId val="{00000000-AC47-4F2E-A763-7AA2AF781A99}"/>
            </c:ext>
          </c:extLst>
        </c:ser>
        <c:ser>
          <c:idx val="1"/>
          <c:order val="1"/>
          <c:tx>
            <c:strRef>
              <c:f>'HF discipline'!$O$36</c:f>
              <c:strCache>
                <c:ptCount val="1"/>
                <c:pt idx="0">
                  <c:v>Droit</c:v>
                </c:pt>
              </c:strCache>
            </c:strRef>
          </c:tx>
          <c:marker>
            <c:symbol val="none"/>
          </c:marker>
          <c:cat>
            <c:numRef>
              <c:f>'HF discipline'!$M$37:$M$56</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discipline'!$O$37:$O$56</c:f>
              <c:numCache>
                <c:formatCode>0.0%</c:formatCode>
                <c:ptCount val="20"/>
                <c:pt idx="0">
                  <c:v>0.28703703703703703</c:v>
                </c:pt>
                <c:pt idx="1">
                  <c:v>0.31521739130434784</c:v>
                </c:pt>
                <c:pt idx="2">
                  <c:v>0.16</c:v>
                </c:pt>
                <c:pt idx="3">
                  <c:v>0.2857142857142857</c:v>
                </c:pt>
                <c:pt idx="4">
                  <c:v>0.3235294117647059</c:v>
                </c:pt>
                <c:pt idx="5">
                  <c:v>0.24576271186440679</c:v>
                </c:pt>
                <c:pt idx="6">
                  <c:v>0.28125</c:v>
                </c:pt>
                <c:pt idx="7">
                  <c:v>0.33333333333333331</c:v>
                </c:pt>
                <c:pt idx="8">
                  <c:v>0.29113924050632911</c:v>
                </c:pt>
                <c:pt idx="9">
                  <c:v>0.32500000000000001</c:v>
                </c:pt>
                <c:pt idx="10">
                  <c:v>0.4</c:v>
                </c:pt>
                <c:pt idx="11">
                  <c:v>0.37254901960784315</c:v>
                </c:pt>
                <c:pt idx="12">
                  <c:v>0.40425531914893614</c:v>
                </c:pt>
                <c:pt idx="13">
                  <c:v>0.421875</c:v>
                </c:pt>
                <c:pt idx="14">
                  <c:v>0.41269841269841268</c:v>
                </c:pt>
                <c:pt idx="15">
                  <c:v>0.39705882352941174</c:v>
                </c:pt>
                <c:pt idx="16">
                  <c:v>0.41249999999999998</c:v>
                </c:pt>
                <c:pt idx="17">
                  <c:v>0.41772151898734178</c:v>
                </c:pt>
                <c:pt idx="18">
                  <c:v>0.43023255813953487</c:v>
                </c:pt>
                <c:pt idx="19">
                  <c:v>0.45161290322580644</c:v>
                </c:pt>
              </c:numCache>
            </c:numRef>
          </c:val>
          <c:smooth val="0"/>
          <c:extLst>
            <c:ext xmlns:c16="http://schemas.microsoft.com/office/drawing/2014/chart" uri="{C3380CC4-5D6E-409C-BE32-E72D297353CC}">
              <c16:uniqueId val="{00000001-AC47-4F2E-A763-7AA2AF781A99}"/>
            </c:ext>
          </c:extLst>
        </c:ser>
        <c:ser>
          <c:idx val="4"/>
          <c:order val="2"/>
          <c:tx>
            <c:strRef>
              <c:f>'HF discipline'!$R$36</c:f>
              <c:strCache>
                <c:ptCount val="1"/>
                <c:pt idx="0">
                  <c:v>Sc. économiques, AES</c:v>
                </c:pt>
              </c:strCache>
            </c:strRef>
          </c:tx>
          <c:marker>
            <c:symbol val="none"/>
          </c:marker>
          <c:cat>
            <c:numRef>
              <c:f>'HF discipline'!$M$37:$M$56</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discipline'!$R$37:$R$56</c:f>
              <c:numCache>
                <c:formatCode>0.0%</c:formatCode>
                <c:ptCount val="20"/>
                <c:pt idx="0">
                  <c:v>0.16949152542372881</c:v>
                </c:pt>
                <c:pt idx="1">
                  <c:v>0.17094017094017094</c:v>
                </c:pt>
                <c:pt idx="2">
                  <c:v>0.16822429906542055</c:v>
                </c:pt>
                <c:pt idx="3">
                  <c:v>0.13274336283185842</c:v>
                </c:pt>
                <c:pt idx="4">
                  <c:v>0.16666666666666666</c:v>
                </c:pt>
                <c:pt idx="5">
                  <c:v>0.16129032258064516</c:v>
                </c:pt>
                <c:pt idx="6">
                  <c:v>0.17105263157894737</c:v>
                </c:pt>
                <c:pt idx="7">
                  <c:v>0.18181818181818182</c:v>
                </c:pt>
                <c:pt idx="8">
                  <c:v>0.25675675675675674</c:v>
                </c:pt>
                <c:pt idx="9">
                  <c:v>0.20408163265306123</c:v>
                </c:pt>
                <c:pt idx="10">
                  <c:v>0.22388059701492538</c:v>
                </c:pt>
                <c:pt idx="11">
                  <c:v>0.3188405797101449</c:v>
                </c:pt>
                <c:pt idx="12">
                  <c:v>0.31481481481481483</c:v>
                </c:pt>
                <c:pt idx="13">
                  <c:v>0.328125</c:v>
                </c:pt>
                <c:pt idx="14">
                  <c:v>0.34722222222222221</c:v>
                </c:pt>
                <c:pt idx="15">
                  <c:v>0.36249999999999999</c:v>
                </c:pt>
                <c:pt idx="16">
                  <c:v>0.36458333333333331</c:v>
                </c:pt>
                <c:pt idx="17">
                  <c:v>0.38947368421052631</c:v>
                </c:pt>
                <c:pt idx="18">
                  <c:v>0.39047619047619048</c:v>
                </c:pt>
                <c:pt idx="19">
                  <c:v>0.40540540540540543</c:v>
                </c:pt>
              </c:numCache>
            </c:numRef>
          </c:val>
          <c:smooth val="0"/>
          <c:extLst>
            <c:ext xmlns:c16="http://schemas.microsoft.com/office/drawing/2014/chart" uri="{C3380CC4-5D6E-409C-BE32-E72D297353CC}">
              <c16:uniqueId val="{00000002-AC47-4F2E-A763-7AA2AF781A99}"/>
            </c:ext>
          </c:extLst>
        </c:ser>
        <c:ser>
          <c:idx val="6"/>
          <c:order val="3"/>
          <c:tx>
            <c:strRef>
              <c:f>'HF discipline'!$T$36</c:f>
              <c:strCache>
                <c:ptCount val="1"/>
                <c:pt idx="0">
                  <c:v>Tout</c:v>
                </c:pt>
              </c:strCache>
            </c:strRef>
          </c:tx>
          <c:marker>
            <c:symbol val="none"/>
          </c:marker>
          <c:cat>
            <c:numRef>
              <c:f>'HF discipline'!$M$37:$M$56</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discipline'!$T$37:$T$56</c:f>
              <c:numCache>
                <c:formatCode>0.0%</c:formatCode>
                <c:ptCount val="20"/>
                <c:pt idx="0">
                  <c:v>0.27555289898386132</c:v>
                </c:pt>
                <c:pt idx="1">
                  <c:v>0.28754365541327126</c:v>
                </c:pt>
                <c:pt idx="2">
                  <c:v>0.26703841387856259</c:v>
                </c:pt>
                <c:pt idx="3">
                  <c:v>0.26935804103242883</c:v>
                </c:pt>
                <c:pt idx="4">
                  <c:v>0.27112914131169707</c:v>
                </c:pt>
                <c:pt idx="5">
                  <c:v>0.27298050139275765</c:v>
                </c:pt>
                <c:pt idx="6">
                  <c:v>0.28239999999999998</c:v>
                </c:pt>
                <c:pt idx="7">
                  <c:v>0.3059885151763741</c:v>
                </c:pt>
                <c:pt idx="8">
                  <c:v>0.29396984924623115</c:v>
                </c:pt>
                <c:pt idx="9">
                  <c:v>0.29257246376811596</c:v>
                </c:pt>
                <c:pt idx="10">
                  <c:v>0.29134615384615387</c:v>
                </c:pt>
                <c:pt idx="11">
                  <c:v>0.3203971119133574</c:v>
                </c:pt>
                <c:pt idx="12">
                  <c:v>0.32291666666666669</c:v>
                </c:pt>
                <c:pt idx="13">
                  <c:v>0.33226324237560195</c:v>
                </c:pt>
                <c:pt idx="14">
                  <c:v>0.33786848072562359</c:v>
                </c:pt>
                <c:pt idx="15">
                  <c:v>0.3388543823326432</c:v>
                </c:pt>
                <c:pt idx="16">
                  <c:v>0.35</c:v>
                </c:pt>
                <c:pt idx="17">
                  <c:v>0.35165484633569738</c:v>
                </c:pt>
                <c:pt idx="18">
                  <c:v>0.36232686980609419</c:v>
                </c:pt>
                <c:pt idx="19">
                  <c:v>0.36718332442544094</c:v>
                </c:pt>
              </c:numCache>
            </c:numRef>
          </c:val>
          <c:smooth val="0"/>
          <c:extLst>
            <c:ext xmlns:c16="http://schemas.microsoft.com/office/drawing/2014/chart" uri="{C3380CC4-5D6E-409C-BE32-E72D297353CC}">
              <c16:uniqueId val="{00000003-AC47-4F2E-A763-7AA2AF781A99}"/>
            </c:ext>
          </c:extLst>
        </c:ser>
        <c:ser>
          <c:idx val="5"/>
          <c:order val="4"/>
          <c:tx>
            <c:strRef>
              <c:f>'HF discipline'!$S$36</c:f>
              <c:strCache>
                <c:ptCount val="1"/>
                <c:pt idx="0">
                  <c:v>Sciences</c:v>
                </c:pt>
              </c:strCache>
            </c:strRef>
          </c:tx>
          <c:marker>
            <c:symbol val="none"/>
          </c:marker>
          <c:cat>
            <c:numRef>
              <c:f>'HF discipline'!$M$37:$M$56</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discipline'!$S$37:$S$56</c:f>
              <c:numCache>
                <c:formatCode>0.0%</c:formatCode>
                <c:ptCount val="20"/>
                <c:pt idx="0">
                  <c:v>0.18853695324283559</c:v>
                </c:pt>
                <c:pt idx="1">
                  <c:v>0.22434017595307917</c:v>
                </c:pt>
                <c:pt idx="2">
                  <c:v>0.1619718309859155</c:v>
                </c:pt>
                <c:pt idx="3">
                  <c:v>0.17965367965367965</c:v>
                </c:pt>
                <c:pt idx="4">
                  <c:v>0.21478060046189376</c:v>
                </c:pt>
                <c:pt idx="5">
                  <c:v>0.17293233082706766</c:v>
                </c:pt>
                <c:pt idx="6">
                  <c:v>0.17647058823529413</c:v>
                </c:pt>
                <c:pt idx="7">
                  <c:v>0.17915309446254071</c:v>
                </c:pt>
                <c:pt idx="8">
                  <c:v>0.17684887459807075</c:v>
                </c:pt>
                <c:pt idx="9">
                  <c:v>0.25559105431309903</c:v>
                </c:pt>
                <c:pt idx="10">
                  <c:v>0.20178041543026706</c:v>
                </c:pt>
                <c:pt idx="11">
                  <c:v>0.21390374331550802</c:v>
                </c:pt>
                <c:pt idx="12">
                  <c:v>0.20947630922693267</c:v>
                </c:pt>
                <c:pt idx="13">
                  <c:v>0.23217922606924643</c:v>
                </c:pt>
                <c:pt idx="14">
                  <c:v>0.24904214559386972</c:v>
                </c:pt>
                <c:pt idx="15">
                  <c:v>0.2654109589041096</c:v>
                </c:pt>
                <c:pt idx="16">
                  <c:v>0.28034682080924855</c:v>
                </c:pt>
                <c:pt idx="17">
                  <c:v>0.28272980501392758</c:v>
                </c:pt>
                <c:pt idx="18">
                  <c:v>0.29743589743589743</c:v>
                </c:pt>
                <c:pt idx="19">
                  <c:v>0.29927007299270075</c:v>
                </c:pt>
              </c:numCache>
            </c:numRef>
          </c:val>
          <c:smooth val="0"/>
          <c:extLst>
            <c:ext xmlns:c16="http://schemas.microsoft.com/office/drawing/2014/chart" uri="{C3380CC4-5D6E-409C-BE32-E72D297353CC}">
              <c16:uniqueId val="{00000004-AC47-4F2E-A763-7AA2AF781A99}"/>
            </c:ext>
          </c:extLst>
        </c:ser>
        <c:ser>
          <c:idx val="0"/>
          <c:order val="5"/>
          <c:tx>
            <c:strRef>
              <c:f>'HF discipline'!$N$36</c:f>
              <c:strCache>
                <c:ptCount val="1"/>
                <c:pt idx="0">
                  <c:v>Santé</c:v>
                </c:pt>
              </c:strCache>
            </c:strRef>
          </c:tx>
          <c:marker>
            <c:symbol val="none"/>
          </c:marker>
          <c:cat>
            <c:numRef>
              <c:f>'HF discipline'!$M$37:$M$56</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'HF discipline'!$N$37:$N$56</c:f>
              <c:numCache>
                <c:formatCode>0.0%</c:formatCode>
                <c:ptCount val="20"/>
                <c:pt idx="0">
                  <c:v>0.32421875</c:v>
                </c:pt>
                <c:pt idx="1">
                  <c:v>0.24372759856630824</c:v>
                </c:pt>
                <c:pt idx="2">
                  <c:v>0.2908496732026144</c:v>
                </c:pt>
                <c:pt idx="3">
                  <c:v>0.2367601246105919</c:v>
                </c:pt>
                <c:pt idx="4">
                  <c:v>0.22508038585209003</c:v>
                </c:pt>
                <c:pt idx="5">
                  <c:v>0.24468085106382978</c:v>
                </c:pt>
                <c:pt idx="6">
                  <c:v>0.24770642201834864</c:v>
                </c:pt>
                <c:pt idx="7">
                  <c:v>0.2574626865671642</c:v>
                </c:pt>
                <c:pt idx="8">
                  <c:v>0.2283464566929134</c:v>
                </c:pt>
                <c:pt idx="9">
                  <c:v>0.2073170731707317</c:v>
                </c:pt>
                <c:pt idx="10">
                  <c:v>0.1891891891891892</c:v>
                </c:pt>
                <c:pt idx="11">
                  <c:v>0.23076923076923078</c:v>
                </c:pt>
                <c:pt idx="12">
                  <c:v>0.27551020408163263</c:v>
                </c:pt>
                <c:pt idx="13">
                  <c:v>0.27619047619047621</c:v>
                </c:pt>
                <c:pt idx="14">
                  <c:v>0.2813852813852814</c:v>
                </c:pt>
                <c:pt idx="15">
                  <c:v>0.26190476190476192</c:v>
                </c:pt>
                <c:pt idx="16">
                  <c:v>0.26937269372693728</c:v>
                </c:pt>
                <c:pt idx="17">
                  <c:v>0.26978417266187049</c:v>
                </c:pt>
                <c:pt idx="18">
                  <c:v>0.27303754266211605</c:v>
                </c:pt>
                <c:pt idx="19">
                  <c:v>0.28000000000000003</c:v>
                </c:pt>
              </c:numCache>
            </c:numRef>
          </c:val>
          <c:smooth val="0"/>
          <c:extLst>
            <c:ext xmlns:c16="http://schemas.microsoft.com/office/drawing/2014/chart" uri="{C3380CC4-5D6E-409C-BE32-E72D297353CC}">
              <c16:uniqueId val="{00000005-AC47-4F2E-A763-7AA2AF781A99}"/>
            </c:ext>
          </c:extLst>
        </c:ser>
        <c:dLbls>
          <c:showLegendKey val="0"/>
          <c:showVal val="0"/>
          <c:showCatName val="0"/>
          <c:showSerName val="0"/>
          <c:showPercent val="0"/>
          <c:showBubbleSize val="0"/>
        </c:dLbls>
        <c:smooth val="0"/>
        <c:axId val="93496832"/>
        <c:axId val="93498368"/>
      </c:lineChart>
      <c:catAx>
        <c:axId val="93496832"/>
        <c:scaling>
          <c:orientation val="minMax"/>
        </c:scaling>
        <c:delete val="0"/>
        <c:axPos val="b"/>
        <c:numFmt formatCode="0" sourceLinked="1"/>
        <c:majorTickMark val="out"/>
        <c:minorTickMark val="none"/>
        <c:tickLblPos val="nextTo"/>
        <c:spPr>
          <a:ln>
            <a:solidFill>
              <a:schemeClr val="bg1">
                <a:lumMod val="85000"/>
              </a:schemeClr>
            </a:solidFill>
          </a:ln>
        </c:spPr>
        <c:txPr>
          <a:bodyPr/>
          <a:lstStyle/>
          <a:p>
            <a:pPr>
              <a:defRPr sz="1200"/>
            </a:pPr>
            <a:endParaRPr lang="fr-FR"/>
          </a:p>
        </c:txPr>
        <c:crossAx val="93498368"/>
        <c:crosses val="autoZero"/>
        <c:auto val="1"/>
        <c:lblAlgn val="ctr"/>
        <c:lblOffset val="100"/>
        <c:tickLblSkip val="2"/>
        <c:noMultiLvlLbl val="0"/>
      </c:catAx>
      <c:valAx>
        <c:axId val="93498368"/>
        <c:scaling>
          <c:orientation val="minMax"/>
          <c:max val="0.5"/>
          <c:min val="0.1"/>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bg1">
                <a:lumMod val="85000"/>
              </a:schemeClr>
            </a:solidFill>
          </a:ln>
        </c:spPr>
        <c:txPr>
          <a:bodyPr/>
          <a:lstStyle/>
          <a:p>
            <a:pPr>
              <a:defRPr sz="1200"/>
            </a:pPr>
            <a:endParaRPr lang="fr-FR"/>
          </a:p>
        </c:txPr>
        <c:crossAx val="93496832"/>
        <c:crosses val="autoZero"/>
        <c:crossBetween val="midCat"/>
      </c:valAx>
    </c:plotArea>
    <c:legend>
      <c:legendPos val="r"/>
      <c:layout>
        <c:manualLayout>
          <c:xMode val="edge"/>
          <c:yMode val="edge"/>
          <c:x val="0.7977881890321421"/>
          <c:y val="0.22944999999999999"/>
          <c:w val="0.19876728011831593"/>
          <c:h val="0.55642986111111103"/>
        </c:manualLayout>
      </c:layout>
      <c:overlay val="0"/>
      <c:txPr>
        <a:bodyPr/>
        <a:lstStyle/>
        <a:p>
          <a:pPr>
            <a:defRPr sz="12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5598227798127E-2"/>
          <c:y val="2.2878073975692796E-2"/>
          <c:w val="0.90925098151031958"/>
          <c:h val="0.90355669396747096"/>
        </c:manualLayout>
      </c:layout>
      <c:scatterChart>
        <c:scatterStyle val="smoothMarker"/>
        <c:varyColors val="0"/>
        <c:ser>
          <c:idx val="2"/>
          <c:order val="0"/>
          <c:tx>
            <c:strRef>
              <c:f>Pyramides!$D$5</c:f>
              <c:strCache>
                <c:ptCount val="1"/>
                <c:pt idx="0">
                  <c:v> 1- Remplacements total des départs : 52,4 ans</c:v>
                </c:pt>
              </c:strCache>
            </c:strRef>
          </c:tx>
          <c:spPr>
            <a:ln w="28575" cap="rnd">
              <a:solidFill>
                <a:schemeClr val="accent3"/>
              </a:solidFill>
              <a:round/>
            </a:ln>
            <a:effectLst/>
          </c:spPr>
          <c:marker>
            <c:symbol val="none"/>
          </c:marker>
          <c:xVal>
            <c:numRef>
              <c:f>Pyramides!$D$6:$D$51</c:f>
              <c:numCache>
                <c:formatCode>#,##0</c:formatCode>
                <c:ptCount val="46"/>
                <c:pt idx="0">
                  <c:v>3</c:v>
                </c:pt>
                <c:pt idx="1">
                  <c:v>19</c:v>
                </c:pt>
                <c:pt idx="2">
                  <c:v>90</c:v>
                </c:pt>
                <c:pt idx="3">
                  <c:v>157</c:v>
                </c:pt>
                <c:pt idx="4">
                  <c:v>271</c:v>
                </c:pt>
                <c:pt idx="5">
                  <c:v>410</c:v>
                </c:pt>
                <c:pt idx="6">
                  <c:v>522</c:v>
                </c:pt>
                <c:pt idx="7">
                  <c:v>645</c:v>
                </c:pt>
                <c:pt idx="8">
                  <c:v>821.980024910981</c:v>
                </c:pt>
                <c:pt idx="9">
                  <c:v>888.98452460919998</c:v>
                </c:pt>
                <c:pt idx="10">
                  <c:v>958.63795237871295</c:v>
                </c:pt>
                <c:pt idx="11">
                  <c:v>1060.90167998232</c:v>
                </c:pt>
                <c:pt idx="12">
                  <c:v>1048.73369358082</c:v>
                </c:pt>
                <c:pt idx="13">
                  <c:v>1073.8862209065301</c:v>
                </c:pt>
                <c:pt idx="14">
                  <c:v>1186.8662853526</c:v>
                </c:pt>
                <c:pt idx="15">
                  <c:v>1220.44787632416</c:v>
                </c:pt>
                <c:pt idx="16">
                  <c:v>1278.4710662279599</c:v>
                </c:pt>
                <c:pt idx="17">
                  <c:v>1314.77516226902</c:v>
                </c:pt>
                <c:pt idx="18">
                  <c:v>1355.9398587379601</c:v>
                </c:pt>
                <c:pt idx="19">
                  <c:v>1439.17973199671</c:v>
                </c:pt>
                <c:pt idx="20">
                  <c:v>1496.7794985281</c:v>
                </c:pt>
                <c:pt idx="21">
                  <c:v>1682.04964445941</c:v>
                </c:pt>
                <c:pt idx="22">
                  <c:v>1773.0584103000599</c:v>
                </c:pt>
                <c:pt idx="23">
                  <c:v>1909.9149459533901</c:v>
                </c:pt>
                <c:pt idx="24">
                  <c:v>2039.2264512224799</c:v>
                </c:pt>
                <c:pt idx="25">
                  <c:v>2122.2759431081299</c:v>
                </c:pt>
                <c:pt idx="26">
                  <c:v>2149.07531320828</c:v>
                </c:pt>
                <c:pt idx="27">
                  <c:v>2102.2285573690401</c:v>
                </c:pt>
                <c:pt idx="28">
                  <c:v>2021.20052925547</c:v>
                </c:pt>
                <c:pt idx="29">
                  <c:v>1990.9630631509499</c:v>
                </c:pt>
                <c:pt idx="30">
                  <c:v>1969.7333038407601</c:v>
                </c:pt>
                <c:pt idx="31">
                  <c:v>2125.7169861836601</c:v>
                </c:pt>
                <c:pt idx="32">
                  <c:v>2162.01912744839</c:v>
                </c:pt>
                <c:pt idx="33">
                  <c:v>2256.8699981003901</c:v>
                </c:pt>
                <c:pt idx="34">
                  <c:v>2109.01944149889</c:v>
                </c:pt>
                <c:pt idx="35">
                  <c:v>2065.8515594341802</c:v>
                </c:pt>
                <c:pt idx="36">
                  <c:v>1935.0344050563799</c:v>
                </c:pt>
                <c:pt idx="37">
                  <c:v>1784.4671357868799</c:v>
                </c:pt>
                <c:pt idx="38">
                  <c:v>1601.5971859588501</c:v>
                </c:pt>
                <c:pt idx="39">
                  <c:v>1305.3208095001801</c:v>
                </c:pt>
                <c:pt idx="40">
                  <c:v>1003.69989308819</c:v>
                </c:pt>
                <c:pt idx="41">
                  <c:v>606.31892982148997</c:v>
                </c:pt>
                <c:pt idx="42">
                  <c:v>437.95680126028998</c:v>
                </c:pt>
                <c:pt idx="43">
                  <c:v>278.03438210815102</c:v>
                </c:pt>
                <c:pt idx="44">
                  <c:v>102.624502076097</c:v>
                </c:pt>
                <c:pt idx="45">
                  <c:v>16.333099030684501</c:v>
                </c:pt>
              </c:numCache>
            </c:numRef>
          </c:xVal>
          <c:yVal>
            <c:numRef>
              <c:f>Pyramides!$A$6:$A$51</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1"/>
          <c:extLst>
            <c:ext xmlns:c16="http://schemas.microsoft.com/office/drawing/2014/chart" uri="{C3380CC4-5D6E-409C-BE32-E72D297353CC}">
              <c16:uniqueId val="{00000002-1431-440D-A601-89F4F92950C7}"/>
            </c:ext>
          </c:extLst>
        </c:ser>
        <c:ser>
          <c:idx val="0"/>
          <c:order val="1"/>
          <c:tx>
            <c:strRef>
              <c:f>Pyramides!$C$5</c:f>
              <c:strCache>
                <c:ptCount val="1"/>
                <c:pt idx="0">
                  <c:v> 2 - Recrutements constants :                 52,7 ans</c:v>
                </c:pt>
              </c:strCache>
            </c:strRef>
          </c:tx>
          <c:spPr>
            <a:ln w="28575" cap="rnd">
              <a:solidFill>
                <a:schemeClr val="accent1"/>
              </a:solidFill>
              <a:round/>
            </a:ln>
            <a:effectLst/>
          </c:spPr>
          <c:marker>
            <c:symbol val="none"/>
          </c:marker>
          <c:xVal>
            <c:numRef>
              <c:f>Pyramides!$C$6:$C$51</c:f>
              <c:numCache>
                <c:formatCode>#,##0</c:formatCode>
                <c:ptCount val="46"/>
                <c:pt idx="0">
                  <c:v>3</c:v>
                </c:pt>
                <c:pt idx="1">
                  <c:v>16</c:v>
                </c:pt>
                <c:pt idx="2">
                  <c:v>90</c:v>
                </c:pt>
                <c:pt idx="3">
                  <c:v>157</c:v>
                </c:pt>
                <c:pt idx="4">
                  <c:v>239</c:v>
                </c:pt>
                <c:pt idx="5">
                  <c:v>346</c:v>
                </c:pt>
                <c:pt idx="6">
                  <c:v>485</c:v>
                </c:pt>
                <c:pt idx="7">
                  <c:v>577</c:v>
                </c:pt>
                <c:pt idx="8">
                  <c:v>716.980024910981</c:v>
                </c:pt>
                <c:pt idx="9">
                  <c:v>736.98452460919998</c:v>
                </c:pt>
                <c:pt idx="10">
                  <c:v>835.63795237871295</c:v>
                </c:pt>
                <c:pt idx="11">
                  <c:v>914.90167998232505</c:v>
                </c:pt>
                <c:pt idx="12">
                  <c:v>989.73369358082505</c:v>
                </c:pt>
                <c:pt idx="13">
                  <c:v>982.88622090653098</c:v>
                </c:pt>
                <c:pt idx="14">
                  <c:v>1027.8662853526</c:v>
                </c:pt>
                <c:pt idx="15">
                  <c:v>1162.44787632416</c:v>
                </c:pt>
                <c:pt idx="16">
                  <c:v>1198.4710662279599</c:v>
                </c:pt>
                <c:pt idx="17">
                  <c:v>1210.77516226902</c:v>
                </c:pt>
                <c:pt idx="18">
                  <c:v>1290.9398587379601</c:v>
                </c:pt>
                <c:pt idx="19">
                  <c:v>1356.17973199671</c:v>
                </c:pt>
                <c:pt idx="20">
                  <c:v>1470.7794985281</c:v>
                </c:pt>
                <c:pt idx="21">
                  <c:v>1628.04964445941</c:v>
                </c:pt>
                <c:pt idx="22">
                  <c:v>1723.0584103000599</c:v>
                </c:pt>
                <c:pt idx="23">
                  <c:v>1895.9149459533901</c:v>
                </c:pt>
                <c:pt idx="24">
                  <c:v>1981.2264512224799</c:v>
                </c:pt>
                <c:pt idx="25">
                  <c:v>2096.2759431081299</c:v>
                </c:pt>
                <c:pt idx="26">
                  <c:v>2124.07531320828</c:v>
                </c:pt>
                <c:pt idx="27">
                  <c:v>2114.2285573690401</c:v>
                </c:pt>
                <c:pt idx="28">
                  <c:v>1999.20052925547</c:v>
                </c:pt>
                <c:pt idx="29">
                  <c:v>1990.9630631509499</c:v>
                </c:pt>
                <c:pt idx="30">
                  <c:v>1966.7333038407601</c:v>
                </c:pt>
                <c:pt idx="31">
                  <c:v>2105.7169861836601</c:v>
                </c:pt>
                <c:pt idx="32">
                  <c:v>2128.01912744839</c:v>
                </c:pt>
                <c:pt idx="33">
                  <c:v>2253.8699981003901</c:v>
                </c:pt>
                <c:pt idx="34">
                  <c:v>2095.01944149889</c:v>
                </c:pt>
                <c:pt idx="35">
                  <c:v>2074.8515594341802</c:v>
                </c:pt>
                <c:pt idx="36">
                  <c:v>1931.2982211572901</c:v>
                </c:pt>
                <c:pt idx="37">
                  <c:v>1793.8049606125601</c:v>
                </c:pt>
                <c:pt idx="38">
                  <c:v>1595.8761087108001</c:v>
                </c:pt>
                <c:pt idx="39">
                  <c:v>1297.6869760920599</c:v>
                </c:pt>
                <c:pt idx="40">
                  <c:v>1000.12101011035</c:v>
                </c:pt>
                <c:pt idx="41">
                  <c:v>607.68870143781896</c:v>
                </c:pt>
                <c:pt idx="42">
                  <c:v>438.25615504999797</c:v>
                </c:pt>
                <c:pt idx="43">
                  <c:v>276.21110447725601</c:v>
                </c:pt>
                <c:pt idx="44">
                  <c:v>104.09852748875301</c:v>
                </c:pt>
                <c:pt idx="45">
                  <c:v>16.327358060796701</c:v>
                </c:pt>
              </c:numCache>
            </c:numRef>
          </c:xVal>
          <c:yVal>
            <c:numRef>
              <c:f>Pyramides!$A$6:$A$51</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1"/>
          <c:extLst>
            <c:ext xmlns:c16="http://schemas.microsoft.com/office/drawing/2014/chart" uri="{C3380CC4-5D6E-409C-BE32-E72D297353CC}">
              <c16:uniqueId val="{00000000-1431-440D-A601-89F4F92950C7}"/>
            </c:ext>
          </c:extLst>
        </c:ser>
        <c:ser>
          <c:idx val="1"/>
          <c:order val="2"/>
          <c:tx>
            <c:strRef>
              <c:f>Pyramides!$B$5</c:f>
              <c:strCache>
                <c:ptCount val="1"/>
                <c:pt idx="0">
                  <c:v> EC en activité début 2022 :                    50,7 ans</c:v>
                </c:pt>
              </c:strCache>
            </c:strRef>
          </c:tx>
          <c:spPr>
            <a:ln w="28575" cap="rnd">
              <a:solidFill>
                <a:schemeClr val="accent2"/>
              </a:solidFill>
              <a:round/>
            </a:ln>
            <a:effectLst/>
          </c:spPr>
          <c:marker>
            <c:symbol val="none"/>
          </c:marker>
          <c:xVal>
            <c:numRef>
              <c:f>Pyramides!$B$6:$B$51</c:f>
              <c:numCache>
                <c:formatCode>#,##0</c:formatCode>
                <c:ptCount val="46"/>
                <c:pt idx="0">
                  <c:v>6</c:v>
                </c:pt>
                <c:pt idx="1">
                  <c:v>22</c:v>
                </c:pt>
                <c:pt idx="2">
                  <c:v>72</c:v>
                </c:pt>
                <c:pt idx="3">
                  <c:v>139</c:v>
                </c:pt>
                <c:pt idx="4">
                  <c:v>226</c:v>
                </c:pt>
                <c:pt idx="5">
                  <c:v>316</c:v>
                </c:pt>
                <c:pt idx="6">
                  <c:v>448</c:v>
                </c:pt>
                <c:pt idx="7">
                  <c:v>613</c:v>
                </c:pt>
                <c:pt idx="8">
                  <c:v>733</c:v>
                </c:pt>
                <c:pt idx="9">
                  <c:v>823</c:v>
                </c:pt>
                <c:pt idx="10">
                  <c:v>976</c:v>
                </c:pt>
                <c:pt idx="11">
                  <c:v>1077</c:v>
                </c:pt>
                <c:pt idx="12">
                  <c:v>1254</c:v>
                </c:pt>
                <c:pt idx="13">
                  <c:v>1452</c:v>
                </c:pt>
                <c:pt idx="14">
                  <c:v>1607</c:v>
                </c:pt>
                <c:pt idx="15">
                  <c:v>1772</c:v>
                </c:pt>
                <c:pt idx="16">
                  <c:v>1883</c:v>
                </c:pt>
                <c:pt idx="17">
                  <c:v>2026</c:v>
                </c:pt>
                <c:pt idx="18">
                  <c:v>2069</c:v>
                </c:pt>
                <c:pt idx="19">
                  <c:v>2047</c:v>
                </c:pt>
                <c:pt idx="20">
                  <c:v>1962</c:v>
                </c:pt>
                <c:pt idx="21">
                  <c:v>1964</c:v>
                </c:pt>
                <c:pt idx="22">
                  <c:v>1935</c:v>
                </c:pt>
                <c:pt idx="23">
                  <c:v>2103</c:v>
                </c:pt>
                <c:pt idx="24">
                  <c:v>2127</c:v>
                </c:pt>
                <c:pt idx="25">
                  <c:v>2253</c:v>
                </c:pt>
                <c:pt idx="26">
                  <c:v>2118</c:v>
                </c:pt>
                <c:pt idx="27">
                  <c:v>2111</c:v>
                </c:pt>
                <c:pt idx="28">
                  <c:v>2146</c:v>
                </c:pt>
                <c:pt idx="29">
                  <c:v>2192</c:v>
                </c:pt>
                <c:pt idx="30">
                  <c:v>2197</c:v>
                </c:pt>
                <c:pt idx="31">
                  <c:v>2084</c:v>
                </c:pt>
                <c:pt idx="32">
                  <c:v>1876</c:v>
                </c:pt>
                <c:pt idx="33">
                  <c:v>1695</c:v>
                </c:pt>
                <c:pt idx="34">
                  <c:v>1682</c:v>
                </c:pt>
                <c:pt idx="35">
                  <c:v>1505</c:v>
                </c:pt>
                <c:pt idx="36">
                  <c:v>1404</c:v>
                </c:pt>
                <c:pt idx="37">
                  <c:v>1220</c:v>
                </c:pt>
                <c:pt idx="38">
                  <c:v>1004</c:v>
                </c:pt>
                <c:pt idx="39">
                  <c:v>835</c:v>
                </c:pt>
                <c:pt idx="40">
                  <c:v>664</c:v>
                </c:pt>
                <c:pt idx="41">
                  <c:v>385</c:v>
                </c:pt>
                <c:pt idx="42">
                  <c:v>227</c:v>
                </c:pt>
                <c:pt idx="43">
                  <c:v>48</c:v>
                </c:pt>
                <c:pt idx="44">
                  <c:v>1</c:v>
                </c:pt>
                <c:pt idx="45">
                  <c:v>1</c:v>
                </c:pt>
              </c:numCache>
            </c:numRef>
          </c:xVal>
          <c:yVal>
            <c:numRef>
              <c:f>Pyramides!$A$6:$A$51</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1"/>
          <c:extLst>
            <c:ext xmlns:c16="http://schemas.microsoft.com/office/drawing/2014/chart" uri="{C3380CC4-5D6E-409C-BE32-E72D297353CC}">
              <c16:uniqueId val="{00000001-1431-440D-A601-89F4F92950C7}"/>
            </c:ext>
          </c:extLst>
        </c:ser>
        <c:dLbls>
          <c:showLegendKey val="0"/>
          <c:showVal val="0"/>
          <c:showCatName val="0"/>
          <c:showSerName val="0"/>
          <c:showPercent val="0"/>
          <c:showBubbleSize val="0"/>
        </c:dLbls>
        <c:axId val="572704496"/>
        <c:axId val="572712040"/>
      </c:scatterChart>
      <c:valAx>
        <c:axId val="572704496"/>
        <c:scaling>
          <c:orientation val="minMax"/>
          <c:min val="0"/>
        </c:scaling>
        <c:delete val="0"/>
        <c:axPos val="b"/>
        <c:numFmt formatCode="General;General"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12040"/>
        <c:crosses val="autoZero"/>
        <c:crossBetween val="midCat"/>
      </c:valAx>
      <c:valAx>
        <c:axId val="572712040"/>
        <c:scaling>
          <c:orientation val="minMax"/>
          <c:max val="72"/>
          <c:min val="25"/>
        </c:scaling>
        <c:delete val="0"/>
        <c:axPos val="l"/>
        <c:majorGridlines>
          <c:spPr>
            <a:ln w="9525" cap="flat" cmpd="sng" algn="ctr">
              <a:noFill/>
              <a:round/>
            </a:ln>
            <a:effectLst/>
          </c:spPr>
        </c:majorGridlines>
        <c:numFmt formatCode="General;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04496"/>
        <c:crosses val="autoZero"/>
        <c:crossBetween val="midCat"/>
      </c:valAx>
      <c:spPr>
        <a:noFill/>
        <a:ln>
          <a:noFill/>
        </a:ln>
        <a:effectLst/>
      </c:spPr>
    </c:plotArea>
    <c:legend>
      <c:legendPos val="b"/>
      <c:layout>
        <c:manualLayout>
          <c:xMode val="edge"/>
          <c:yMode val="edge"/>
          <c:x val="0.42062363374494621"/>
          <c:y val="0.74058059007684274"/>
          <c:w val="0.55327618034203607"/>
          <c:h val="0.1767972805736245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mn-lt"/>
        </a:defRPr>
      </a:pPr>
      <a:endParaRPr lang="fr-FR"/>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10583</xdr:colOff>
      <xdr:row>15</xdr:row>
      <xdr:rowOff>74083</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0" y="1"/>
          <a:ext cx="9535583" cy="29315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hangingPunct="0"/>
          <a:r>
            <a:rPr lang="fr-FR" sz="1100" b="1" u="sng">
              <a:solidFill>
                <a:schemeClr val="dk1"/>
              </a:solidFill>
              <a:effectLst/>
              <a:latin typeface="+mn-lt"/>
              <a:ea typeface="+mn-ea"/>
              <a:cs typeface="+mn-cs"/>
            </a:rPr>
            <a:t>Définitions</a:t>
          </a:r>
        </a:p>
        <a:p>
          <a:r>
            <a:rPr lang="fr-FR" sz="1100" b="1">
              <a:solidFill>
                <a:schemeClr val="dk1"/>
              </a:solidFill>
              <a:effectLst/>
              <a:latin typeface="+mn-lt"/>
              <a:ea typeface="+mn-ea"/>
              <a:cs typeface="+mn-cs"/>
            </a:rPr>
            <a:t>DEFINITIONS</a:t>
          </a:r>
          <a:endParaRPr lang="fr-FR" sz="1100">
            <a:solidFill>
              <a:schemeClr val="dk1"/>
            </a:solidFill>
            <a:effectLst/>
            <a:latin typeface="+mn-lt"/>
            <a:ea typeface="+mn-ea"/>
            <a:cs typeface="+mn-cs"/>
          </a:endParaRPr>
        </a:p>
        <a:p>
          <a:pPr hangingPunct="0"/>
          <a:r>
            <a:rPr lang="fr-FR" sz="1100" b="1">
              <a:solidFill>
                <a:schemeClr val="dk1"/>
              </a:solidFill>
              <a:effectLst/>
              <a:latin typeface="+mn-lt"/>
              <a:ea typeface="+mn-ea"/>
              <a:cs typeface="+mn-cs"/>
            </a:rPr>
            <a:t>Départs définitifs :</a:t>
          </a:r>
          <a:r>
            <a:rPr lang="fr-FR" sz="1100">
              <a:solidFill>
                <a:schemeClr val="dk1"/>
              </a:solidFill>
              <a:effectLst/>
              <a:latin typeface="+mn-lt"/>
              <a:ea typeface="+mn-ea"/>
              <a:cs typeface="+mn-cs"/>
            </a:rPr>
            <a:t> départs en retraite, yc retraites après surnombre, et autres départs définitifs.</a:t>
          </a:r>
        </a:p>
        <a:p>
          <a:pPr hangingPunct="0"/>
          <a:r>
            <a:rPr lang="fr-FR" sz="1100" b="1">
              <a:solidFill>
                <a:schemeClr val="dk1"/>
              </a:solidFill>
              <a:effectLst/>
              <a:latin typeface="+mn-lt"/>
              <a:ea typeface="+mn-ea"/>
              <a:cs typeface="+mn-cs"/>
            </a:rPr>
            <a:t>« Sans discipline »</a:t>
          </a:r>
          <a:r>
            <a:rPr lang="fr-FR" sz="1100">
              <a:solidFill>
                <a:schemeClr val="dk1"/>
              </a:solidFill>
              <a:effectLst/>
              <a:latin typeface="+mn-lt"/>
              <a:ea typeface="+mn-ea"/>
              <a:cs typeface="+mn-cs"/>
            </a:rPr>
            <a:t> : désigne les EC des grands établissements (CNAM, EHESS, ...). Avec les universités, ceux-ci constituent les </a:t>
          </a:r>
          <a:r>
            <a:rPr lang="fr-FR" sz="1100" b="1">
              <a:solidFill>
                <a:schemeClr val="dk1"/>
              </a:solidFill>
              <a:effectLst/>
              <a:latin typeface="+mn-lt"/>
              <a:ea typeface="+mn-ea"/>
              <a:cs typeface="+mn-cs"/>
            </a:rPr>
            <a:t>EPSCP</a:t>
          </a:r>
          <a:r>
            <a:rPr lang="fr-FR" sz="1100">
              <a:solidFill>
                <a:schemeClr val="dk1"/>
              </a:solidFill>
              <a:effectLst/>
              <a:latin typeface="+mn-lt"/>
              <a:ea typeface="+mn-ea"/>
              <a:cs typeface="+mn-cs"/>
            </a:rPr>
            <a:t>.</a:t>
          </a:r>
        </a:p>
        <a:p>
          <a:pPr hangingPunct="0"/>
          <a:r>
            <a:rPr lang="fr-FR" sz="1100" b="1">
              <a:solidFill>
                <a:schemeClr val="dk1"/>
              </a:solidFill>
              <a:effectLst/>
              <a:latin typeface="+mn-lt"/>
              <a:ea typeface="+mn-ea"/>
              <a:cs typeface="+mn-cs"/>
            </a:rPr>
            <a:t>Méthodologie : </a:t>
          </a:r>
          <a:r>
            <a:rPr lang="fr-FR" sz="1100">
              <a:solidFill>
                <a:schemeClr val="dk1"/>
              </a:solidFill>
              <a:effectLst/>
              <a:latin typeface="+mn-lt"/>
              <a:ea typeface="+mn-ea"/>
              <a:cs typeface="+mn-cs"/>
            </a:rPr>
            <a:t>les projections s’appuient sur la modélisation des probabilités de départ, modélisation réalisée sur la base des départs des EC observés de 2011 à 2021. Ces modèles comportementaux permettent ensuite de simuler les départs des EC encore actifs, pour les années 2022 et suivantes. Notamment, la modélisation des départs en retraite après l'âge d’ouverture des droits prend en compte plusieurs facteurs : l’atteinte de l’âge limite, de la dérogation de 3 ans après l’âge limite, le lieu de travail, la nationalité, la discipline et le corps. Ainsi, toutes choses égales, les EC d’Île-de-France et les ressortissants étrangers partent plus tard que la moyenne, et les disciplines où l'enseignant est qualifié puis titularisé le plus tôt permettent de partir plus tôt. Les projections, élaborées en juin 2022, ne préjugent pas d'une nouvelle réforme des retraites. Chaque année, hors MCF hospitaliers, environ 500 MCF deviennent PR via le concours unique ;</a:t>
          </a:r>
          <a:r>
            <a:rPr lang="fr-FR" sz="1100" b="1">
              <a:solidFill>
                <a:schemeClr val="dk1"/>
              </a:solidFill>
              <a:effectLst/>
              <a:latin typeface="+mn-lt"/>
              <a:ea typeface="+mn-ea"/>
              <a:cs typeface="+mn-cs"/>
            </a:rPr>
            <a:t> entre 2022 et 2025, il est prévu que 2 000 MCF supplémentaires soient promus PR en interne</a:t>
          </a:r>
          <a:r>
            <a:rPr lang="fr-FR" sz="1100">
              <a:solidFill>
                <a:schemeClr val="dk1"/>
              </a:solidFill>
              <a:effectLst/>
              <a:latin typeface="+mn-lt"/>
              <a:ea typeface="+mn-ea"/>
              <a:cs typeface="+mn-cs"/>
            </a:rPr>
            <a:t>. Les projections posent que, pour tirer profit de cette promotion, les MCF promus qui envisageaient de partir en retraite reportent alors leur départ d’une année scolaire.</a:t>
          </a:r>
        </a:p>
        <a:p>
          <a:r>
            <a:rPr lang="fr-FR" sz="1100" b="1">
              <a:solidFill>
                <a:schemeClr val="dk1"/>
              </a:solidFill>
              <a:effectLst/>
              <a:latin typeface="+mn-lt"/>
              <a:ea typeface="+mn-ea"/>
              <a:cs typeface="+mn-cs"/>
            </a:rPr>
            <a:t>Pour en savoir plus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MESR, « </a:t>
          </a:r>
          <a:r>
            <a:rPr lang="fr-FR" sz="1100" u="sng">
              <a:solidFill>
                <a:schemeClr val="dk1"/>
              </a:solidFill>
              <a:effectLst/>
              <a:latin typeface="+mn-lt"/>
              <a:ea typeface="+mn-ea"/>
              <a:cs typeface="+mn-cs"/>
              <a:hlinkClick xmlns:r="http://schemas.openxmlformats.org/officeDocument/2006/relationships" r:id=""/>
            </a:rPr>
            <a:t>statistiques et analyses</a:t>
          </a:r>
          <a:r>
            <a:rPr lang="fr-FR" sz="1100">
              <a:solidFill>
                <a:schemeClr val="dk1"/>
              </a:solidFill>
              <a:effectLst/>
              <a:latin typeface="+mn-lt"/>
              <a:ea typeface="+mn-ea"/>
              <a:cs typeface="+mn-cs"/>
            </a:rPr>
            <a:t> » </a:t>
          </a:r>
        </a:p>
        <a:p>
          <a:r>
            <a:rPr lang="fr-FR" sz="1100" u="sng">
              <a:solidFill>
                <a:schemeClr val="dk1"/>
              </a:solidFill>
              <a:effectLst/>
              <a:latin typeface="+mn-lt"/>
              <a:ea typeface="+mn-ea"/>
              <a:cs typeface="+mn-cs"/>
              <a:hlinkClick xmlns:r="http://schemas.openxmlformats.org/officeDocument/2006/relationships" r:id=""/>
            </a:rPr>
            <a:t>L’Etat de l'emploi scientifique en France </a:t>
          </a:r>
          <a:r>
            <a:rPr lang="fr-FR" sz="1100">
              <a:solidFill>
                <a:schemeClr val="dk1"/>
              </a:solidFill>
              <a:effectLst/>
              <a:latin typeface="+mn-lt"/>
              <a:ea typeface="+mn-ea"/>
              <a:cs typeface="+mn-cs"/>
            </a:rPr>
            <a:t>– édition 2020. Prochaine édition, octobre 2022.</a:t>
          </a:r>
        </a:p>
        <a:p>
          <a:r>
            <a:rPr lang="fr-FR" sz="1100" u="sng">
              <a:solidFill>
                <a:schemeClr val="dk1"/>
              </a:solidFill>
              <a:effectLst/>
              <a:latin typeface="+mn-lt"/>
              <a:ea typeface="+mn-ea"/>
              <a:cs typeface="+mn-cs"/>
              <a:hlinkClick xmlns:r="http://schemas.openxmlformats.org/officeDocument/2006/relationships" r:id=""/>
            </a:rPr>
            <a:t>Les départs en retraite des titulaires de l'enseignement supérieur et de la recherche de 2021 à 2027</a:t>
          </a:r>
          <a:r>
            <a:rPr lang="fr-FR" sz="1100">
              <a:solidFill>
                <a:schemeClr val="dk1"/>
              </a:solidFill>
              <a:effectLst/>
              <a:latin typeface="+mn-lt"/>
              <a:ea typeface="+mn-ea"/>
              <a:cs typeface="+mn-cs"/>
            </a:rPr>
            <a:t>, NI SIES N°5, mai 2022.	</a:t>
          </a:r>
        </a:p>
        <a:p>
          <a:r>
            <a:rPr lang="fr-FR" sz="1100" u="sng">
              <a:solidFill>
                <a:schemeClr val="dk1"/>
              </a:solidFill>
              <a:effectLst/>
              <a:latin typeface="+mn-lt"/>
              <a:ea typeface="+mn-ea"/>
              <a:cs typeface="+mn-cs"/>
              <a:hlinkClick xmlns:r="http://schemas.openxmlformats.org/officeDocument/2006/relationships" r:id=""/>
            </a:rPr>
            <a:t>Projections des effectifs dans l'enseignement supérieur pour les rentrées de 2021 à 2030,</a:t>
          </a:r>
          <a:r>
            <a:rPr lang="fr-FR" sz="1100" u="none" strike="noStrike">
              <a:solidFill>
                <a:schemeClr val="dk1"/>
              </a:solidFill>
              <a:effectLst/>
              <a:latin typeface="+mn-lt"/>
              <a:ea typeface="+mn-ea"/>
              <a:cs typeface="+mn-cs"/>
              <a:hlinkClick xmlns:r="http://schemas.openxmlformats.org/officeDocument/2006/relationships" r:id=""/>
            </a:rPr>
            <a:t> NI SIES N°4, avril 2022.	</a:t>
          </a:r>
          <a:r>
            <a:rPr lang="fr-FR" sz="1100" u="sng">
              <a:solidFill>
                <a:schemeClr val="dk1"/>
              </a:solidFill>
              <a:effectLst/>
              <a:latin typeface="+mn-lt"/>
              <a:ea typeface="+mn-ea"/>
              <a:cs typeface="+mn-cs"/>
              <a:hlinkClick xmlns:r="http://schemas.openxmlformats.org/officeDocument/2006/relationships" r:id=""/>
            </a:rPr>
            <a:t> </a:t>
          </a:r>
          <a:endParaRPr lang="fr-FR" sz="1100">
            <a:solidFill>
              <a:schemeClr val="dk1"/>
            </a:solidFill>
            <a:effectLst/>
            <a:latin typeface="+mn-lt"/>
            <a:ea typeface="+mn-ea"/>
            <a:cs typeface="+mn-cs"/>
          </a:endParaRPr>
        </a:p>
        <a:p>
          <a:endParaRPr lang="fr-FR" sz="1100">
            <a:solidFill>
              <a:schemeClr val="dk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52389</xdr:colOff>
      <xdr:row>2</xdr:row>
      <xdr:rowOff>9525</xdr:rowOff>
    </xdr:from>
    <xdr:to>
      <xdr:col>17</xdr:col>
      <xdr:colOff>171452</xdr:colOff>
      <xdr:row>22</xdr:row>
      <xdr:rowOff>57149</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0.51408</cdr:x>
      <cdr:y>0.01771</cdr:y>
    </cdr:from>
    <cdr:to>
      <cdr:x>0.51749</cdr:x>
      <cdr:y>0.92099</cdr:y>
    </cdr:to>
    <cdr:cxnSp macro="">
      <cdr:nvCxnSpPr>
        <cdr:cNvPr id="2" name="Connecteur droit 1">
          <a:extLst xmlns:a="http://schemas.openxmlformats.org/drawingml/2006/main">
            <a:ext uri="{FF2B5EF4-FFF2-40B4-BE49-F238E27FC236}">
              <a16:creationId xmlns:a16="http://schemas.microsoft.com/office/drawing/2014/main" id="{2310DFC1-CF42-4217-96AD-3FEAA1BD0582}"/>
            </a:ext>
          </a:extLst>
        </cdr:cNvPr>
        <cdr:cNvCxnSpPr/>
      </cdr:nvCxnSpPr>
      <cdr:spPr>
        <a:xfrm xmlns:a="http://schemas.openxmlformats.org/drawingml/2006/main">
          <a:off x="3430054" y="68315"/>
          <a:ext cx="22753" cy="3484515"/>
        </a:xfrm>
        <a:prstGeom xmlns:a="http://schemas.openxmlformats.org/drawingml/2006/main" prst="line">
          <a:avLst/>
        </a:prstGeom>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0.35165</cdr:x>
      <cdr:y>0</cdr:y>
    </cdr:from>
    <cdr:to>
      <cdr:x>0.69478</cdr:x>
      <cdr:y>0.07433</cdr:y>
    </cdr:to>
    <cdr:sp macro="" textlink="">
      <cdr:nvSpPr>
        <cdr:cNvPr id="4" name="ZoneTexte 1"/>
        <cdr:cNvSpPr txBox="1"/>
      </cdr:nvSpPr>
      <cdr:spPr>
        <a:xfrm xmlns:a="http://schemas.openxmlformats.org/drawingml/2006/main">
          <a:off x="2346313" y="0"/>
          <a:ext cx="2289453" cy="2867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400" i="1"/>
            <a:t>C</a:t>
          </a:r>
          <a:r>
            <a:rPr lang="fr-FR" sz="1200" i="1"/>
            <a:t>onstat                           </a:t>
          </a:r>
          <a:r>
            <a:rPr lang="fr-FR" sz="1200" i="1">
              <a:effectLst/>
              <a:latin typeface="+mn-lt"/>
              <a:ea typeface="+mn-ea"/>
              <a:cs typeface="+mn-cs"/>
            </a:rPr>
            <a:t>Projections</a:t>
          </a:r>
          <a:endParaRPr lang="fr-FR" sz="1200">
            <a:effectLst/>
          </a:endParaRPr>
        </a:p>
        <a:p xmlns:a="http://schemas.openxmlformats.org/drawingml/2006/main">
          <a:endParaRPr lang="fr-FR" sz="1400" i="1"/>
        </a:p>
      </cdr:txBody>
    </cdr:sp>
  </cdr:relSizeAnchor>
</c:userShapes>
</file>

<file path=xl/drawings/drawing12.xml><?xml version="1.0" encoding="utf-8"?>
<xdr:wsDr xmlns:xdr="http://schemas.openxmlformats.org/drawingml/2006/spreadsheetDrawing" xmlns:a="http://schemas.openxmlformats.org/drawingml/2006/main">
  <xdr:twoCellAnchor>
    <xdr:from>
      <xdr:col>29</xdr:col>
      <xdr:colOff>29934</xdr:colOff>
      <xdr:row>1</xdr:row>
      <xdr:rowOff>22983</xdr:rowOff>
    </xdr:from>
    <xdr:to>
      <xdr:col>40</xdr:col>
      <xdr:colOff>70309</xdr:colOff>
      <xdr:row>23</xdr:row>
      <xdr:rowOff>342483</xdr:rowOff>
    </xdr:to>
    <xdr:graphicFrame macro="">
      <xdr:nvGraphicFramePr>
        <xdr:cNvPr id="2" name="Graphique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44413</xdr:colOff>
      <xdr:row>30</xdr:row>
      <xdr:rowOff>136488</xdr:rowOff>
    </xdr:from>
    <xdr:to>
      <xdr:col>40</xdr:col>
      <xdr:colOff>84789</xdr:colOff>
      <xdr:row>49</xdr:row>
      <xdr:rowOff>170238</xdr:rowOff>
    </xdr:to>
    <xdr:graphicFrame macro="">
      <xdr:nvGraphicFramePr>
        <xdr:cNvPr id="4" name="Graphique 3">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2</xdr:row>
      <xdr:rowOff>59532</xdr:rowOff>
    </xdr:from>
    <xdr:to>
      <xdr:col>14</xdr:col>
      <xdr:colOff>66675</xdr:colOff>
      <xdr:row>25</xdr:row>
      <xdr:rowOff>21432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0.07521</cdr:x>
      <cdr:y>0.22697</cdr:y>
    </cdr:from>
    <cdr:to>
      <cdr:x>0.17235</cdr:x>
      <cdr:y>0.2977</cdr:y>
    </cdr:to>
    <cdr:sp macro="" textlink="">
      <cdr:nvSpPr>
        <cdr:cNvPr id="5" name="ZoneTexte 4"/>
        <cdr:cNvSpPr txBox="1"/>
      </cdr:nvSpPr>
      <cdr:spPr>
        <a:xfrm xmlns:a="http://schemas.openxmlformats.org/drawingml/2006/main">
          <a:off x="514366" y="985829"/>
          <a:ext cx="664351" cy="3071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a:t>62</a:t>
          </a:r>
        </a:p>
      </cdr:txBody>
    </cdr:sp>
  </cdr:relSizeAnchor>
  <cdr:relSizeAnchor xmlns:cdr="http://schemas.openxmlformats.org/drawingml/2006/chartDrawing">
    <cdr:from>
      <cdr:x>0.05292</cdr:x>
      <cdr:y>0.21986</cdr:y>
    </cdr:from>
    <cdr:to>
      <cdr:x>0.98329</cdr:x>
      <cdr:y>0.2215</cdr:y>
    </cdr:to>
    <cdr:cxnSp macro="">
      <cdr:nvCxnSpPr>
        <cdr:cNvPr id="7" name="Connecteur droit 6"/>
        <cdr:cNvCxnSpPr/>
      </cdr:nvCxnSpPr>
      <cdr:spPr>
        <a:xfrm xmlns:a="http://schemas.openxmlformats.org/drawingml/2006/main">
          <a:off x="361917" y="1042875"/>
          <a:ext cx="6362754" cy="778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0.5371</cdr:x>
      <cdr:y>0.56948</cdr:y>
    </cdr:from>
    <cdr:to>
      <cdr:x>1</cdr:x>
      <cdr:y>0.69227</cdr:y>
    </cdr:to>
    <cdr:sp macro="" textlink="">
      <cdr:nvSpPr>
        <cdr:cNvPr id="2" name="ZoneTexte 1"/>
        <cdr:cNvSpPr txBox="1"/>
      </cdr:nvSpPr>
      <cdr:spPr>
        <a:xfrm xmlns:a="http://schemas.openxmlformats.org/drawingml/2006/main">
          <a:off x="3673200" y="2701288"/>
          <a:ext cx="3165750" cy="58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400" b="0" i="0" baseline="0">
              <a:effectLst/>
              <a:latin typeface="+mn-lt"/>
              <a:ea typeface="+mn-ea"/>
              <a:cs typeface="+mn-cs"/>
            </a:rPr>
            <a:t>Âges moyens atteints </a:t>
          </a:r>
        </a:p>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400" b="0" i="0" baseline="0">
              <a:effectLst/>
              <a:latin typeface="+mn-lt"/>
              <a:ea typeface="+mn-ea"/>
              <a:cs typeface="+mn-cs"/>
            </a:rPr>
            <a:t>	en fin d'année :</a:t>
          </a:r>
          <a:endParaRPr lang="fr-FR" sz="1400">
            <a:effectLst/>
          </a:endParaRPr>
        </a:p>
      </cdr:txBody>
    </cdr:sp>
  </cdr:relSizeAnchor>
  <cdr:relSizeAnchor xmlns:cdr="http://schemas.openxmlformats.org/drawingml/2006/chartDrawing">
    <cdr:from>
      <cdr:x>0.05095</cdr:x>
      <cdr:y>0.1186</cdr:y>
    </cdr:from>
    <cdr:to>
      <cdr:x>0.97841</cdr:x>
      <cdr:y>0.11952</cdr:y>
    </cdr:to>
    <cdr:cxnSp macro="">
      <cdr:nvCxnSpPr>
        <cdr:cNvPr id="6" name="Connecteur droit 5"/>
        <cdr:cNvCxnSpPr/>
      </cdr:nvCxnSpPr>
      <cdr:spPr>
        <a:xfrm xmlns:a="http://schemas.openxmlformats.org/drawingml/2006/main">
          <a:off x="348456" y="515145"/>
          <a:ext cx="6342856" cy="396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0.07602</cdr:x>
      <cdr:y>0.11714</cdr:y>
    </cdr:from>
    <cdr:to>
      <cdr:x>0.16655</cdr:x>
      <cdr:y>0.16539</cdr:y>
    </cdr:to>
    <cdr:sp macro="" textlink="">
      <cdr:nvSpPr>
        <cdr:cNvPr id="8" name="ZoneTexte 1"/>
        <cdr:cNvSpPr txBox="1"/>
      </cdr:nvSpPr>
      <cdr:spPr>
        <a:xfrm xmlns:a="http://schemas.openxmlformats.org/drawingml/2006/main">
          <a:off x="519883" y="555629"/>
          <a:ext cx="619130" cy="2288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a:t>67</a:t>
          </a:r>
        </a:p>
      </cdr:txBody>
    </cdr:sp>
  </cdr:relSizeAnchor>
  <cdr:relSizeAnchor xmlns:cdr="http://schemas.openxmlformats.org/drawingml/2006/chartDrawing">
    <cdr:from>
      <cdr:x>0.45595</cdr:x>
      <cdr:y>0.68173</cdr:y>
    </cdr:from>
    <cdr:to>
      <cdr:x>0.98306</cdr:x>
      <cdr:y>0.7441</cdr:y>
    </cdr:to>
    <cdr:sp macro="" textlink="">
      <cdr:nvSpPr>
        <cdr:cNvPr id="11" name="ZoneTexte 10"/>
        <cdr:cNvSpPr txBox="1"/>
      </cdr:nvSpPr>
      <cdr:spPr>
        <a:xfrm xmlns:a="http://schemas.openxmlformats.org/drawingml/2006/main">
          <a:off x="3102234" y="3293656"/>
          <a:ext cx="3586454" cy="3013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0.46216</cdr:x>
      <cdr:y>0.68374</cdr:y>
    </cdr:from>
    <cdr:to>
      <cdr:x>0.9802</cdr:x>
      <cdr:y>0.73605</cdr:y>
    </cdr:to>
    <cdr:sp macro="" textlink="">
      <cdr:nvSpPr>
        <cdr:cNvPr id="12" name="ZoneTexte 11"/>
        <cdr:cNvSpPr txBox="1"/>
      </cdr:nvSpPr>
      <cdr:spPr>
        <a:xfrm xmlns:a="http://schemas.openxmlformats.org/drawingml/2006/main">
          <a:off x="3160713" y="3241129"/>
          <a:ext cx="3542833" cy="247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400">
              <a:effectLst/>
              <a:latin typeface="+mn-lt"/>
              <a:ea typeface="+mn-ea"/>
              <a:cs typeface="+mn-cs"/>
            </a:rPr>
            <a:t>EC en activité début 2030 selon 2 scénarios :</a:t>
          </a:r>
        </a:p>
        <a:p xmlns:a="http://schemas.openxmlformats.org/drawingml/2006/main">
          <a:endParaRPr lang="fr-FR" sz="1400"/>
        </a:p>
      </cdr:txBody>
    </cdr:sp>
  </cdr:relSizeAnchor>
</c:userShapes>
</file>

<file path=xl/drawings/drawing15.xml><?xml version="1.0" encoding="utf-8"?>
<xdr:wsDr xmlns:xdr="http://schemas.openxmlformats.org/drawingml/2006/spreadsheetDrawing" xmlns:a="http://schemas.openxmlformats.org/drawingml/2006/main">
  <xdr:twoCellAnchor>
    <xdr:from>
      <xdr:col>6</xdr:col>
      <xdr:colOff>10584</xdr:colOff>
      <xdr:row>0</xdr:row>
      <xdr:rowOff>39951</xdr:rowOff>
    </xdr:from>
    <xdr:to>
      <xdr:col>15</xdr:col>
      <xdr:colOff>66834</xdr:colOff>
      <xdr:row>18</xdr:row>
      <xdr:rowOff>146156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44302</xdr:colOff>
      <xdr:row>21</xdr:row>
      <xdr:rowOff>122053</xdr:rowOff>
    </xdr:from>
    <xdr:to>
      <xdr:col>14</xdr:col>
      <xdr:colOff>657225</xdr:colOff>
      <xdr:row>25</xdr:row>
      <xdr:rowOff>122053</xdr:rowOff>
    </xdr:to>
    <xdr:sp macro="" textlink="">
      <xdr:nvSpPr>
        <xdr:cNvPr id="3" name="ZoneTexte 2"/>
        <xdr:cNvSpPr txBox="1"/>
      </xdr:nvSpPr>
      <xdr:spPr>
        <a:xfrm>
          <a:off x="3997177" y="4865503"/>
          <a:ext cx="6937523"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Chaque année, hors MCF hospitaliers, environ 500 MCF deviennent PR via le concours unique ;</a:t>
          </a:r>
          <a:r>
            <a:rPr lang="fr-FR" sz="1100" b="1">
              <a:solidFill>
                <a:schemeClr val="dk1"/>
              </a:solidFill>
              <a:effectLst/>
              <a:latin typeface="+mn-lt"/>
              <a:ea typeface="+mn-ea"/>
              <a:cs typeface="+mn-cs"/>
            </a:rPr>
            <a:t> entre 2022 et 2025, il est prévu que 2 000 MCF supplémentaires soient promus PR en interne</a:t>
          </a:r>
          <a:r>
            <a:rPr lang="fr-FR" sz="1100">
              <a:solidFill>
                <a:schemeClr val="dk1"/>
              </a:solidFill>
              <a:effectLst/>
              <a:latin typeface="+mn-lt"/>
              <a:ea typeface="+mn-ea"/>
              <a:cs typeface="+mn-cs"/>
            </a:rPr>
            <a:t>. Les projections posent que, pour tirer profit de cette promotion, les MCF promus qui envisageaient de partir en retraite reportent alors leur départ d’une année scolaire.</a:t>
          </a:r>
          <a:endParaRPr lang="fr-FR" sz="1100"/>
        </a:p>
      </xdr:txBody>
    </xdr:sp>
    <xdr:clientData/>
  </xdr:twoCellAnchor>
</xdr:wsDr>
</file>

<file path=xl/drawings/drawing16.xml><?xml version="1.0" encoding="utf-8"?>
<c:userShapes xmlns:c="http://schemas.openxmlformats.org/drawingml/2006/chart">
  <cdr:relSizeAnchor xmlns:cdr="http://schemas.openxmlformats.org/drawingml/2006/chartDrawing">
    <cdr:from>
      <cdr:x>0.40375</cdr:x>
      <cdr:y>0.11531</cdr:y>
    </cdr:from>
    <cdr:to>
      <cdr:x>0.8601</cdr:x>
      <cdr:y>0.89367</cdr:y>
    </cdr:to>
    <cdr:grpSp>
      <cdr:nvGrpSpPr>
        <cdr:cNvPr id="7" name="Groupe 6"/>
        <cdr:cNvGrpSpPr/>
      </cdr:nvGrpSpPr>
      <cdr:grpSpPr>
        <a:xfrm xmlns:a="http://schemas.openxmlformats.org/drawingml/2006/main">
          <a:off x="2895463" y="488921"/>
          <a:ext cx="3272680" cy="3300289"/>
          <a:chOff x="2495549" y="434091"/>
          <a:chExt cx="2957148" cy="2802074"/>
        </a:xfrm>
      </cdr:grpSpPr>
      <cdr:cxnSp macro="">
        <cdr:nvCxnSpPr>
          <cdr:cNvPr id="2" name="Connecteur droit 1">
            <a:extLst xmlns:a="http://schemas.openxmlformats.org/drawingml/2006/main">
              <a:ext uri="{FF2B5EF4-FFF2-40B4-BE49-F238E27FC236}">
                <a16:creationId xmlns:a16="http://schemas.microsoft.com/office/drawing/2014/main" id="{F3E1EDFF-DF01-49F2-B0B2-94602A82A3A6}"/>
              </a:ext>
            </a:extLst>
          </cdr:cNvPr>
          <cdr:cNvCxnSpPr/>
        </cdr:nvCxnSpPr>
        <cdr:spPr>
          <a:xfrm xmlns:a="http://schemas.openxmlformats.org/drawingml/2006/main">
            <a:off x="3897802" y="434091"/>
            <a:ext cx="3350" cy="2802074"/>
          </a:xfrm>
          <a:prstGeom xmlns:a="http://schemas.openxmlformats.org/drawingml/2006/main" prst="line">
            <a:avLst/>
          </a:prstGeom>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sp macro="" textlink="">
        <cdr:nvSpPr>
          <cdr:cNvPr id="4" name="ZoneTexte 1"/>
          <cdr:cNvSpPr txBox="1"/>
        </cdr:nvSpPr>
        <cdr:spPr>
          <a:xfrm xmlns:a="http://schemas.openxmlformats.org/drawingml/2006/main">
            <a:off x="2495549" y="527048"/>
            <a:ext cx="2957148" cy="2410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solidFill>
                  <a:sysClr val="windowText" lastClr="000000"/>
                </a:solidFill>
              </a:rPr>
              <a:t>Constat                                     Projection</a:t>
            </a:r>
          </a:p>
        </cdr:txBody>
      </cdr:sp>
    </cdr:grpSp>
  </cdr:relSizeAnchor>
</c:userShapes>
</file>

<file path=xl/drawings/drawing2.xml><?xml version="1.0" encoding="utf-8"?>
<xdr:wsDr xmlns:xdr="http://schemas.openxmlformats.org/drawingml/2006/spreadsheetDrawing" xmlns:a="http://schemas.openxmlformats.org/drawingml/2006/main">
  <xdr:twoCellAnchor>
    <xdr:from>
      <xdr:col>8</xdr:col>
      <xdr:colOff>95251</xdr:colOff>
      <xdr:row>2</xdr:row>
      <xdr:rowOff>529167</xdr:rowOff>
    </xdr:from>
    <xdr:to>
      <xdr:col>18</xdr:col>
      <xdr:colOff>445295</xdr:colOff>
      <xdr:row>33</xdr:row>
      <xdr:rowOff>50006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0.84148</cdr:y>
    </cdr:from>
    <cdr:to>
      <cdr:x>0.9483</cdr:x>
      <cdr:y>1</cdr:y>
    </cdr:to>
    <cdr:sp macro="" textlink="">
      <cdr:nvSpPr>
        <cdr:cNvPr id="2" name="ZoneTexte 1">
          <a:extLst xmlns:a="http://schemas.openxmlformats.org/drawingml/2006/main">
            <a:ext uri="{FF2B5EF4-FFF2-40B4-BE49-F238E27FC236}">
              <a16:creationId xmlns:a16="http://schemas.microsoft.com/office/drawing/2014/main" id="{BCF30219-15FC-494B-A7F7-E8C4C090E4F7}"/>
            </a:ext>
          </a:extLst>
        </cdr:cNvPr>
        <cdr:cNvSpPr txBox="1"/>
      </cdr:nvSpPr>
      <cdr:spPr>
        <a:xfrm xmlns:a="http://schemas.openxmlformats.org/drawingml/2006/main">
          <a:off x="0" y="3781994"/>
          <a:ext cx="6827764" cy="71248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1100" b="1" i="0" baseline="0">
              <a:effectLst/>
              <a:latin typeface="+mn-lt"/>
              <a:ea typeface="+mn-ea"/>
              <a:cs typeface="+mn-cs"/>
            </a:rPr>
            <a:t>Champ : </a:t>
          </a:r>
          <a:r>
            <a:rPr lang="fr-FR" sz="1100" b="0" i="0" baseline="0">
              <a:effectLst/>
              <a:latin typeface="+mn-lt"/>
              <a:ea typeface="+mn-ea"/>
              <a:cs typeface="+mn-cs"/>
            </a:rPr>
            <a:t>Enseignants chercheurs des EPSCP, France </a:t>
          </a:r>
          <a:endParaRPr lang="fr-FR" sz="1100">
            <a:effectLst/>
          </a:endParaRPr>
        </a:p>
        <a:p xmlns:a="http://schemas.openxmlformats.org/drawingml/2006/main">
          <a:pPr eaLnBrk="1" fontAlgn="auto" latinLnBrk="0" hangingPunct="1"/>
          <a:r>
            <a:rPr lang="fr-FR" sz="1100" b="1">
              <a:effectLst/>
              <a:latin typeface="+mn-lt"/>
              <a:ea typeface="+mn-ea"/>
              <a:cs typeface="+mn-cs"/>
            </a:rPr>
            <a:t>Source : </a:t>
          </a:r>
          <a:r>
            <a:rPr lang="fr-FR" sz="1100">
              <a:effectLst/>
              <a:latin typeface="+mn-lt"/>
              <a:ea typeface="+mn-ea"/>
              <a:cs typeface="+mn-cs"/>
            </a:rPr>
            <a:t>modèles MESR-SIES, bases DGRH</a:t>
          </a:r>
          <a:endParaRPr lang="fr-FR" sz="1100">
            <a:effectLst/>
          </a:endParaRPr>
        </a:p>
      </cdr:txBody>
    </cdr:sp>
  </cdr:relSizeAnchor>
  <cdr:relSizeAnchor xmlns:cdr="http://schemas.openxmlformats.org/drawingml/2006/chartDrawing">
    <cdr:from>
      <cdr:x>0.51153</cdr:x>
      <cdr:y>0.09922</cdr:y>
    </cdr:from>
    <cdr:to>
      <cdr:x>0.51153</cdr:x>
      <cdr:y>0.79114</cdr:y>
    </cdr:to>
    <cdr:cxnSp macro="">
      <cdr:nvCxnSpPr>
        <cdr:cNvPr id="3" name="Connecteur droit 2"/>
        <cdr:cNvCxnSpPr/>
      </cdr:nvCxnSpPr>
      <cdr:spPr>
        <a:xfrm xmlns:a="http://schemas.openxmlformats.org/drawingml/2006/main">
          <a:off x="4938937" y="571850"/>
          <a:ext cx="0" cy="398779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0.56154</cdr:x>
      <cdr:y>0.09589</cdr:y>
    </cdr:from>
    <cdr:to>
      <cdr:x>0.56154</cdr:x>
      <cdr:y>0.78988</cdr:y>
    </cdr:to>
    <cdr:cxnSp macro="">
      <cdr:nvCxnSpPr>
        <cdr:cNvPr id="4" name="Connecteur droit 3"/>
        <cdr:cNvCxnSpPr/>
      </cdr:nvCxnSpPr>
      <cdr:spPr>
        <a:xfrm xmlns:a="http://schemas.openxmlformats.org/drawingml/2006/main">
          <a:off x="5421848" y="552650"/>
          <a:ext cx="0" cy="399972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0.60776</cdr:x>
      <cdr:y>0.09477</cdr:y>
    </cdr:from>
    <cdr:to>
      <cdr:x>0.61023</cdr:x>
      <cdr:y>0.79083</cdr:y>
    </cdr:to>
    <cdr:cxnSp macro="">
      <cdr:nvCxnSpPr>
        <cdr:cNvPr id="5" name="Connecteur droit 4"/>
        <cdr:cNvCxnSpPr/>
      </cdr:nvCxnSpPr>
      <cdr:spPr>
        <a:xfrm xmlns:a="http://schemas.openxmlformats.org/drawingml/2006/main">
          <a:off x="5868028" y="546203"/>
          <a:ext cx="23848" cy="401165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0.5221</cdr:x>
      <cdr:y>0.10168</cdr:y>
    </cdr:from>
    <cdr:to>
      <cdr:x>0.5221</cdr:x>
      <cdr:y>0.7936</cdr:y>
    </cdr:to>
    <cdr:cxnSp macro="">
      <cdr:nvCxnSpPr>
        <cdr:cNvPr id="6" name="Connecteur droit 5"/>
        <cdr:cNvCxnSpPr/>
      </cdr:nvCxnSpPr>
      <cdr:spPr>
        <a:xfrm xmlns:a="http://schemas.openxmlformats.org/drawingml/2006/main">
          <a:off x="5041031" y="586008"/>
          <a:ext cx="0" cy="3987797"/>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0.56986</cdr:x>
      <cdr:y>0.10159</cdr:y>
    </cdr:from>
    <cdr:to>
      <cdr:x>0.56986</cdr:x>
      <cdr:y>0.79351</cdr:y>
    </cdr:to>
    <cdr:cxnSp macro="">
      <cdr:nvCxnSpPr>
        <cdr:cNvPr id="7" name="Connecteur droit 6"/>
        <cdr:cNvCxnSpPr/>
      </cdr:nvCxnSpPr>
      <cdr:spPr>
        <a:xfrm xmlns:a="http://schemas.openxmlformats.org/drawingml/2006/main">
          <a:off x="5502139" y="585519"/>
          <a:ext cx="0" cy="3987797"/>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0.61762</cdr:x>
      <cdr:y>0.10024</cdr:y>
    </cdr:from>
    <cdr:to>
      <cdr:x>0.61762</cdr:x>
      <cdr:y>0.79216</cdr:y>
    </cdr:to>
    <cdr:cxnSp macro="">
      <cdr:nvCxnSpPr>
        <cdr:cNvPr id="8" name="Connecteur droit 7"/>
        <cdr:cNvCxnSpPr/>
      </cdr:nvCxnSpPr>
      <cdr:spPr>
        <a:xfrm xmlns:a="http://schemas.openxmlformats.org/drawingml/2006/main">
          <a:off x="5963246" y="577703"/>
          <a:ext cx="0" cy="3987797"/>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0.4617</cdr:x>
      <cdr:y>0.09977</cdr:y>
    </cdr:from>
    <cdr:to>
      <cdr:x>0.4617</cdr:x>
      <cdr:y>0.79169</cdr:y>
    </cdr:to>
    <cdr:cxnSp macro="">
      <cdr:nvCxnSpPr>
        <cdr:cNvPr id="9" name="Connecteur droit 8"/>
        <cdr:cNvCxnSpPr/>
      </cdr:nvCxnSpPr>
      <cdr:spPr>
        <a:xfrm xmlns:a="http://schemas.openxmlformats.org/drawingml/2006/main">
          <a:off x="4471335" y="574654"/>
          <a:ext cx="0" cy="398526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0.47424</cdr:x>
      <cdr:y>0.10389</cdr:y>
    </cdr:from>
    <cdr:to>
      <cdr:x>0.47424</cdr:x>
      <cdr:y>0.7958</cdr:y>
    </cdr:to>
    <cdr:cxnSp macro="">
      <cdr:nvCxnSpPr>
        <cdr:cNvPr id="10" name="Connecteur droit 9"/>
        <cdr:cNvCxnSpPr/>
      </cdr:nvCxnSpPr>
      <cdr:spPr>
        <a:xfrm xmlns:a="http://schemas.openxmlformats.org/drawingml/2006/main">
          <a:off x="4592750" y="598348"/>
          <a:ext cx="0" cy="3985261"/>
        </a:xfrm>
        <a:prstGeom xmlns:a="http://schemas.openxmlformats.org/drawingml/2006/main" prst="line">
          <a:avLst/>
        </a:prstGeom>
        <a:ln xmlns:a="http://schemas.openxmlformats.org/drawingml/2006/main">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11</xdr:col>
      <xdr:colOff>56621</xdr:colOff>
      <xdr:row>59</xdr:row>
      <xdr:rowOff>169332</xdr:rowOff>
    </xdr:from>
    <xdr:to>
      <xdr:col>20</xdr:col>
      <xdr:colOff>398621</xdr:colOff>
      <xdr:row>82</xdr:row>
      <xdr:rowOff>128998</xdr:rowOff>
    </xdr:to>
    <xdr:graphicFrame macro="">
      <xdr:nvGraphicFramePr>
        <xdr:cNvPr id="2" name="Graphique 1">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136525</xdr:colOff>
      <xdr:row>59</xdr:row>
      <xdr:rowOff>140758</xdr:rowOff>
    </xdr:from>
    <xdr:to>
      <xdr:col>10</xdr:col>
      <xdr:colOff>478525</xdr:colOff>
      <xdr:row>82</xdr:row>
      <xdr:rowOff>100424</xdr:rowOff>
    </xdr:to>
    <xdr:graphicFrame macro="">
      <xdr:nvGraphicFramePr>
        <xdr:cNvPr id="3" name="Graphique 2">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10209</xdr:colOff>
      <xdr:row>1</xdr:row>
      <xdr:rowOff>603697</xdr:rowOff>
    </xdr:from>
    <xdr:to>
      <xdr:col>15</xdr:col>
      <xdr:colOff>352209</xdr:colOff>
      <xdr:row>20</xdr:row>
      <xdr:rowOff>180975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0.60658</cdr:x>
      <cdr:y>0.09113</cdr:y>
    </cdr:from>
    <cdr:to>
      <cdr:x>0.60658</cdr:x>
      <cdr:y>0.90448</cdr:y>
    </cdr:to>
    <cdr:cxnSp macro="">
      <cdr:nvCxnSpPr>
        <cdr:cNvPr id="3" name="Connecteur droit 2">
          <a:extLst xmlns:a="http://schemas.openxmlformats.org/drawingml/2006/main">
            <a:ext uri="{FF2B5EF4-FFF2-40B4-BE49-F238E27FC236}">
              <a16:creationId xmlns:a16="http://schemas.microsoft.com/office/drawing/2014/main" id="{F3E1EDFF-DF01-49F2-B0B2-94602A82A3A6}"/>
            </a:ext>
          </a:extLst>
        </cdr:cNvPr>
        <cdr:cNvCxnSpPr/>
      </cdr:nvCxnSpPr>
      <cdr:spPr>
        <a:xfrm xmlns:a="http://schemas.openxmlformats.org/drawingml/2006/main">
          <a:off x="4679408" y="393885"/>
          <a:ext cx="0" cy="3515393"/>
        </a:xfrm>
        <a:prstGeom xmlns:a="http://schemas.openxmlformats.org/drawingml/2006/main" prst="line">
          <a:avLst/>
        </a:prstGeom>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0.43441</cdr:x>
      <cdr:y>0.11133</cdr:y>
    </cdr:from>
    <cdr:to>
      <cdr:x>0.57525</cdr:x>
      <cdr:y>0.20207</cdr:y>
    </cdr:to>
    <cdr:sp macro="" textlink="">
      <cdr:nvSpPr>
        <cdr:cNvPr id="4" name="ZoneTexte 1"/>
        <cdr:cNvSpPr txBox="1"/>
      </cdr:nvSpPr>
      <cdr:spPr>
        <a:xfrm xmlns:a="http://schemas.openxmlformats.org/drawingml/2006/main">
          <a:off x="3127727" y="480939"/>
          <a:ext cx="1014048" cy="391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Constat</a:t>
          </a:r>
        </a:p>
      </cdr:txBody>
    </cdr:sp>
  </cdr:relSizeAnchor>
  <cdr:relSizeAnchor xmlns:cdr="http://schemas.openxmlformats.org/drawingml/2006/chartDrawing">
    <cdr:from>
      <cdr:x>0.60787</cdr:x>
      <cdr:y>0.11139</cdr:y>
    </cdr:from>
    <cdr:to>
      <cdr:x>0.75061</cdr:x>
      <cdr:y>0.20214</cdr:y>
    </cdr:to>
    <cdr:sp macro="" textlink="">
      <cdr:nvSpPr>
        <cdr:cNvPr id="5" name="ZoneTexte 1"/>
        <cdr:cNvSpPr txBox="1"/>
      </cdr:nvSpPr>
      <cdr:spPr>
        <a:xfrm xmlns:a="http://schemas.openxmlformats.org/drawingml/2006/main">
          <a:off x="4376670" y="481196"/>
          <a:ext cx="1027709" cy="392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Projections</a:t>
          </a:r>
        </a:p>
      </cdr:txBody>
    </cdr:sp>
  </cdr:relSizeAnchor>
</c:userShapes>
</file>

<file path=xl/drawings/drawing6.xml><?xml version="1.0" encoding="utf-8"?>
<c:userShapes xmlns:c="http://schemas.openxmlformats.org/drawingml/2006/chart">
  <cdr:relSizeAnchor xmlns:cdr="http://schemas.openxmlformats.org/drawingml/2006/chartDrawing">
    <cdr:from>
      <cdr:x>0.57332</cdr:x>
      <cdr:y>0.09744</cdr:y>
    </cdr:from>
    <cdr:to>
      <cdr:x>0.57508</cdr:x>
      <cdr:y>0.90646</cdr:y>
    </cdr:to>
    <cdr:cxnSp macro="">
      <cdr:nvCxnSpPr>
        <cdr:cNvPr id="3" name="Connecteur droit 2">
          <a:extLst xmlns:a="http://schemas.openxmlformats.org/drawingml/2006/main">
            <a:ext uri="{FF2B5EF4-FFF2-40B4-BE49-F238E27FC236}">
              <a16:creationId xmlns:a16="http://schemas.microsoft.com/office/drawing/2014/main" id="{768294C4-F73D-4E47-B82E-A30CF12EB254}"/>
            </a:ext>
          </a:extLst>
        </cdr:cNvPr>
        <cdr:cNvCxnSpPr/>
      </cdr:nvCxnSpPr>
      <cdr:spPr>
        <a:xfrm xmlns:a="http://schemas.openxmlformats.org/drawingml/2006/main">
          <a:off x="4127901" y="421168"/>
          <a:ext cx="12672" cy="3496678"/>
        </a:xfrm>
        <a:prstGeom xmlns:a="http://schemas.openxmlformats.org/drawingml/2006/main" prst="line">
          <a:avLst/>
        </a:prstGeom>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0.41326</cdr:x>
      <cdr:y>0.21036</cdr:y>
    </cdr:from>
    <cdr:to>
      <cdr:x>0.53564</cdr:x>
      <cdr:y>0.29904</cdr:y>
    </cdr:to>
    <cdr:sp macro="" textlink="">
      <cdr:nvSpPr>
        <cdr:cNvPr id="5" name="ZoneTexte 4"/>
        <cdr:cNvSpPr txBox="1"/>
      </cdr:nvSpPr>
      <cdr:spPr>
        <a:xfrm xmlns:a="http://schemas.openxmlformats.org/drawingml/2006/main">
          <a:off x="2975452" y="908769"/>
          <a:ext cx="881136" cy="3830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i="1"/>
            <a:t>Constat</a:t>
          </a:r>
        </a:p>
      </cdr:txBody>
    </cdr:sp>
  </cdr:relSizeAnchor>
  <cdr:relSizeAnchor xmlns:cdr="http://schemas.openxmlformats.org/drawingml/2006/chartDrawing">
    <cdr:from>
      <cdr:x>0.57323</cdr:x>
      <cdr:y>0.21063</cdr:y>
    </cdr:from>
    <cdr:to>
      <cdr:x>0.71438</cdr:x>
      <cdr:y>0.29932</cdr:y>
    </cdr:to>
    <cdr:sp macro="" textlink="">
      <cdr:nvSpPr>
        <cdr:cNvPr id="6" name="ZoneTexte 1"/>
        <cdr:cNvSpPr txBox="1"/>
      </cdr:nvSpPr>
      <cdr:spPr>
        <a:xfrm xmlns:a="http://schemas.openxmlformats.org/drawingml/2006/main">
          <a:off x="4127265" y="909936"/>
          <a:ext cx="1016235" cy="3831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Projections</a:t>
          </a:r>
        </a:p>
      </cdr:txBody>
    </cdr:sp>
  </cdr:relSizeAnchor>
</c:userShapes>
</file>

<file path=xl/drawings/drawing7.xml><?xml version="1.0" encoding="utf-8"?>
<c:userShapes xmlns:c="http://schemas.openxmlformats.org/drawingml/2006/chart">
  <cdr:relSizeAnchor xmlns:cdr="http://schemas.openxmlformats.org/drawingml/2006/chartDrawing">
    <cdr:from>
      <cdr:x>0.60547</cdr:x>
      <cdr:y>0.01502</cdr:y>
    </cdr:from>
    <cdr:to>
      <cdr:x>0.60578</cdr:x>
      <cdr:y>0.91778</cdr:y>
    </cdr:to>
    <cdr:cxnSp macro="">
      <cdr:nvCxnSpPr>
        <cdr:cNvPr id="2" name="Connecteur droit 1">
          <a:extLst xmlns:a="http://schemas.openxmlformats.org/drawingml/2006/main">
            <a:ext uri="{FF2B5EF4-FFF2-40B4-BE49-F238E27FC236}">
              <a16:creationId xmlns:a16="http://schemas.microsoft.com/office/drawing/2014/main" id="{768294C4-F73D-4E47-B82E-A30CF12EB254}"/>
            </a:ext>
          </a:extLst>
        </cdr:cNvPr>
        <cdr:cNvCxnSpPr/>
      </cdr:nvCxnSpPr>
      <cdr:spPr>
        <a:xfrm xmlns:a="http://schemas.openxmlformats.org/drawingml/2006/main">
          <a:off x="4359384" y="63053"/>
          <a:ext cx="2244" cy="3790135"/>
        </a:xfrm>
        <a:prstGeom xmlns:a="http://schemas.openxmlformats.org/drawingml/2006/main" prst="line">
          <a:avLst/>
        </a:prstGeom>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0.23526</cdr:x>
      <cdr:y>0.02628</cdr:y>
    </cdr:from>
    <cdr:to>
      <cdr:x>0.961</cdr:x>
      <cdr:y>0.09458</cdr:y>
    </cdr:to>
    <cdr:sp macro="" textlink="">
      <cdr:nvSpPr>
        <cdr:cNvPr id="5" name="ZoneTexte 1"/>
        <cdr:cNvSpPr txBox="1"/>
      </cdr:nvSpPr>
      <cdr:spPr>
        <a:xfrm xmlns:a="http://schemas.openxmlformats.org/drawingml/2006/main">
          <a:off x="1693862" y="110332"/>
          <a:ext cx="5225365" cy="286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400" i="1"/>
            <a:t>C</a:t>
          </a:r>
          <a:r>
            <a:rPr lang="fr-FR" sz="1200" i="1"/>
            <a:t>onstat                         			</a:t>
          </a:r>
          <a:r>
            <a:rPr lang="fr-FR" sz="1200" i="1">
              <a:effectLst/>
              <a:latin typeface="+mn-lt"/>
              <a:ea typeface="+mn-ea"/>
              <a:cs typeface="+mn-cs"/>
            </a:rPr>
            <a:t>Projections</a:t>
          </a:r>
          <a:endParaRPr lang="fr-FR" sz="1200">
            <a:effectLst/>
          </a:endParaRPr>
        </a:p>
        <a:p xmlns:a="http://schemas.openxmlformats.org/drawingml/2006/main">
          <a:endParaRPr lang="fr-FR" sz="1400" i="1"/>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19013</xdr:colOff>
      <xdr:row>1</xdr:row>
      <xdr:rowOff>25697</xdr:rowOff>
    </xdr:from>
    <xdr:to>
      <xdr:col>9</xdr:col>
      <xdr:colOff>615013</xdr:colOff>
      <xdr:row>23</xdr:row>
      <xdr:rowOff>152482</xdr:rowOff>
    </xdr:to>
    <xdr:graphicFrame macro="">
      <xdr:nvGraphicFramePr>
        <xdr:cNvPr id="2" name="Graphique 1">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0.51603</cdr:x>
      <cdr:y>0.04352</cdr:y>
    </cdr:from>
    <cdr:to>
      <cdr:x>0.51603</cdr:x>
      <cdr:y>0.92333</cdr:y>
    </cdr:to>
    <cdr:cxnSp macro="">
      <cdr:nvCxnSpPr>
        <cdr:cNvPr id="3" name="Connecteur droit 2">
          <a:extLst xmlns:a="http://schemas.openxmlformats.org/drawingml/2006/main">
            <a:ext uri="{FF2B5EF4-FFF2-40B4-BE49-F238E27FC236}">
              <a16:creationId xmlns:a16="http://schemas.microsoft.com/office/drawing/2014/main" id="{2310DFC1-CF42-4217-96AD-3FEAA1BD0582}"/>
            </a:ext>
          </a:extLst>
        </cdr:cNvPr>
        <cdr:cNvCxnSpPr/>
      </cdr:nvCxnSpPr>
      <cdr:spPr>
        <a:xfrm xmlns:a="http://schemas.openxmlformats.org/drawingml/2006/main">
          <a:off x="3699013" y="187916"/>
          <a:ext cx="0" cy="3798830"/>
        </a:xfrm>
        <a:prstGeom xmlns:a="http://schemas.openxmlformats.org/drawingml/2006/main" prst="line">
          <a:avLst/>
        </a:prstGeom>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0.32952</cdr:x>
      <cdr:y>0.16604</cdr:y>
    </cdr:from>
    <cdr:to>
      <cdr:x>0.64891</cdr:x>
      <cdr:y>0.23245</cdr:y>
    </cdr:to>
    <cdr:sp macro="" textlink="">
      <cdr:nvSpPr>
        <cdr:cNvPr id="4" name="ZoneTexte 1"/>
        <cdr:cNvSpPr txBox="1"/>
      </cdr:nvSpPr>
      <cdr:spPr>
        <a:xfrm xmlns:a="http://schemas.openxmlformats.org/drawingml/2006/main">
          <a:off x="2365220" y="716925"/>
          <a:ext cx="2292542" cy="286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400" i="1"/>
            <a:t>C</a:t>
          </a:r>
          <a:r>
            <a:rPr lang="fr-FR" sz="1200" i="1"/>
            <a:t>onstat                           </a:t>
          </a:r>
          <a:r>
            <a:rPr lang="fr-FR" sz="1200" i="1">
              <a:effectLst/>
              <a:latin typeface="+mn-lt"/>
              <a:ea typeface="+mn-ea"/>
              <a:cs typeface="+mn-cs"/>
            </a:rPr>
            <a:t>Projections</a:t>
          </a:r>
          <a:endParaRPr lang="fr-FR" sz="1200">
            <a:effectLst/>
          </a:endParaRPr>
        </a:p>
        <a:p xmlns:a="http://schemas.openxmlformats.org/drawingml/2006/main">
          <a:endParaRPr lang="fr-FR" sz="1400" i="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tats%20et%20Etudes/BLUENOTE/2003-2004/bluenot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DRR/DPESRA3/EBENE07/stats98/DEMO98/GDIS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DRR/DPESRA3/EBENE07/stats98/DEMO98/GDIS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NS/TAB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ache.media.education.gouv.fr/Fiche%20CNU/2015/02-Maquette/Maquette_CNU_V7.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concentration%20entreprises%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travail%20sur%20qualification/2013/qualif%20bilan%20promo%202013_corrige.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travail%20sur%20qualification/2013/qualif%20bilan%20promo%202013_corrig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fem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AS/gesbertm/Jaune/v3/chiffres-cl&#233;s%202011P_rect_DB_OJ.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AS/gesbertm/Jaune/v3/chiffres-cl&#233;s%202011P_rect_DB_O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AS/gesbertm/Jaune/v3/chiffres-cl&#233;s%202011P_rect_DB_OJ.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r-dgesip-dgri-a/Observatoire%20Emploi%20ESR/EES%202018/X5%20Excel%20maquette%20papier/EES18%20IV.1%20et%20IV.2%20entreprises_v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tr-dgesip-dgri-a/Observatoire%20Emploi%20ESR/EES%202018/X5%20Excel%20maquette%20papier/EES18%20IV.1%20et%20IV.2%20entreprises_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0/Bases%20de%20donn&#233;es/Base%20de%20donn&#233;es%20EPIC%20-%202014%20seul%20v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r-dgesip-dgri-a/Observatoire%20Emploi%20ESR/EES%202021/QP%20001/Fic%20Trav%20pour%20synthese.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GESUP/Gesup%20II/2015/Gesup_mars2015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GESUP/Gesup%20II/2015/Gesup_mars2015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resbranch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Travaux%20en%20cours/RETRAITE/RAPPORT%20ANNUEL/RA%202008-09%20VE/Pyramides%20des%20&#226;ges%2031-12-2006%203%20F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lperrain/Mes%20documents/demandes%20TRAVAUX/NOTES%20D'INFORMATION/5%20-%20Les%20chercheurs%20en%20entreprise%20Situation%20en%202011/pr&#233;paration/Ni%20cherch_entr%20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soutien_p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personnel_soutien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C://Stats%20et%20Etudes/BLUENOTE/2003-2004/bluenot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DEMOGRAPHIE%20-%20FORMATION%20-%20PERFORMANCE/donn&#233;es%20retrait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lperrain/Mes%20documents/demandes%20TRAVAUX/Obs%20Emploi%20Scientifique/2013/volet%20chercheur/travail/OES13_IV%20chercheurs_w.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cuments%20and%20Settings/lperrain/Mes%20documents/demandes%20TRAVAUX/Obs%20Emploi%20Scientifique/2013/volet%20chercheur/travail/OES13_IV%20chercheurs_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tudes/Besoins%20recrutement/Lissag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nnees/Etudes/Besoins%20recrutement/Liss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CONC_ENT"/>
    </sheetNames>
    <sheetDataSet>
      <sheetData sheetId="0" refreshError="1"/>
      <sheetData sheetId="1">
        <row r="1">
          <cell r="A1" t="str">
            <v>trch</v>
          </cell>
          <cell r="B1" t="str">
            <v>_FREQ_</v>
          </cell>
          <cell r="C1" t="str">
            <v>dird</v>
          </cell>
          <cell r="D1" t="str">
            <v>comptage</v>
          </cell>
          <cell r="E1" t="str">
            <v>chercheur</v>
          </cell>
          <cell r="F1" t="str">
            <v>financ_pub</v>
          </cell>
        </row>
        <row r="2">
          <cell r="A2" t="str">
            <v>inf à 5</v>
          </cell>
          <cell r="B2">
            <v>1912</v>
          </cell>
          <cell r="C2">
            <v>1384949.2770000007</v>
          </cell>
          <cell r="D2">
            <v>4191.8700000001254</v>
          </cell>
          <cell r="E2">
            <v>8884.4423999999744</v>
          </cell>
          <cell r="F2">
            <v>130485.25</v>
          </cell>
        </row>
        <row r="3">
          <cell r="A3" t="str">
            <v>de 5 à 10</v>
          </cell>
          <cell r="B3">
            <v>805</v>
          </cell>
          <cell r="C3">
            <v>1156223.56</v>
          </cell>
          <cell r="D3">
            <v>1173.8699999999926</v>
          </cell>
          <cell r="E3">
            <v>7673.9803000000102</v>
          </cell>
          <cell r="F3">
            <v>84153.88</v>
          </cell>
        </row>
        <row r="4">
          <cell r="A4" t="str">
            <v>10 à 20</v>
          </cell>
          <cell r="B4">
            <v>479</v>
          </cell>
          <cell r="C4">
            <v>1290709.1599999999</v>
          </cell>
          <cell r="D4">
            <v>586.39</v>
          </cell>
          <cell r="E4">
            <v>8059.6082000000033</v>
          </cell>
          <cell r="F4">
            <v>65610.17</v>
          </cell>
        </row>
        <row r="5">
          <cell r="A5" t="str">
            <v>20 à 50</v>
          </cell>
          <cell r="B5">
            <v>351</v>
          </cell>
          <cell r="C5">
            <v>2500433.7869999995</v>
          </cell>
          <cell r="D5">
            <v>393.77</v>
          </cell>
          <cell r="E5">
            <v>11972.026600000008</v>
          </cell>
          <cell r="F5">
            <v>118106.22</v>
          </cell>
        </row>
        <row r="6">
          <cell r="A6" t="str">
            <v>50 à 100</v>
          </cell>
          <cell r="B6">
            <v>126</v>
          </cell>
          <cell r="C6">
            <v>1862564.8</v>
          </cell>
          <cell r="D6">
            <v>126.15</v>
          </cell>
          <cell r="E6">
            <v>8697.16</v>
          </cell>
          <cell r="F6">
            <v>179445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2_branchesprincipales"/>
      <sheetName val="Feuil1"/>
      <sheetName val="FEM"/>
    </sheetNames>
    <sheetDataSet>
      <sheetData sheetId="0" refreshError="1"/>
      <sheetData sheetId="1" refreshError="1"/>
      <sheetData sheetId="2">
        <row r="1">
          <cell r="A1" t="str">
            <v>CODE_PUB</v>
          </cell>
          <cell r="B1" t="str">
            <v>fem</v>
          </cell>
          <cell r="C1" t="str">
            <v>hom</v>
          </cell>
          <cell r="D1" t="str">
            <v>tot</v>
          </cell>
          <cell r="E1" t="str">
            <v>part_fem</v>
          </cell>
        </row>
        <row r="2">
          <cell r="A2" t="str">
            <v>P00</v>
          </cell>
          <cell r="B2">
            <v>26098.5</v>
          </cell>
          <cell r="C2">
            <v>101600.74</v>
          </cell>
          <cell r="D2">
            <v>127699.24</v>
          </cell>
          <cell r="E2">
            <v>20.437474804078711</v>
          </cell>
        </row>
        <row r="3">
          <cell r="A3" t="str">
            <v>P01</v>
          </cell>
          <cell r="B3">
            <v>466.85</v>
          </cell>
          <cell r="C3">
            <v>912.59</v>
          </cell>
          <cell r="D3">
            <v>1379.44</v>
          </cell>
          <cell r="E3">
            <v>33.843443716290665</v>
          </cell>
        </row>
        <row r="4">
          <cell r="A4" t="str">
            <v>P02</v>
          </cell>
          <cell r="B4">
            <v>1190.3</v>
          </cell>
          <cell r="C4">
            <v>1368.99</v>
          </cell>
          <cell r="D4">
            <v>2559.29</v>
          </cell>
          <cell r="E4">
            <v>46.508992728452014</v>
          </cell>
        </row>
        <row r="5">
          <cell r="A5" t="str">
            <v>P03</v>
          </cell>
          <cell r="B5">
            <v>1018.61</v>
          </cell>
          <cell r="C5">
            <v>2739.58</v>
          </cell>
          <cell r="D5">
            <v>3758.19</v>
          </cell>
          <cell r="E5">
            <v>27.103738767864318</v>
          </cell>
        </row>
        <row r="6">
          <cell r="A6" t="str">
            <v>P04</v>
          </cell>
          <cell r="B6">
            <v>209.53</v>
          </cell>
          <cell r="C6">
            <v>833.85</v>
          </cell>
          <cell r="D6">
            <v>1043.3800000000001</v>
          </cell>
          <cell r="E6">
            <v>20.081849374149403</v>
          </cell>
        </row>
        <row r="7">
          <cell r="A7" t="str">
            <v>P05</v>
          </cell>
          <cell r="B7">
            <v>143.91</v>
          </cell>
          <cell r="C7">
            <v>417.41</v>
          </cell>
          <cell r="D7">
            <v>561.32000000000005</v>
          </cell>
          <cell r="E7">
            <v>25.637782370127553</v>
          </cell>
        </row>
        <row r="8">
          <cell r="A8" t="str">
            <v>P06</v>
          </cell>
          <cell r="B8">
            <v>192.67</v>
          </cell>
          <cell r="C8">
            <v>528.09</v>
          </cell>
          <cell r="D8">
            <v>720.76</v>
          </cell>
          <cell r="E8">
            <v>26.731505632942998</v>
          </cell>
        </row>
        <row r="9">
          <cell r="A9" t="str">
            <v>P07</v>
          </cell>
          <cell r="B9">
            <v>179.94</v>
          </cell>
          <cell r="C9">
            <v>938.59</v>
          </cell>
          <cell r="D9">
            <v>1118.53</v>
          </cell>
          <cell r="E9">
            <v>16.087185860012692</v>
          </cell>
        </row>
        <row r="10">
          <cell r="A10" t="str">
            <v>P08</v>
          </cell>
          <cell r="B10">
            <v>2228.06</v>
          </cell>
          <cell r="C10">
            <v>2713.42</v>
          </cell>
          <cell r="D10">
            <v>4941.4799999999996</v>
          </cell>
          <cell r="E10">
            <v>45.088920728202908</v>
          </cell>
        </row>
        <row r="11">
          <cell r="A11" t="str">
            <v>P09</v>
          </cell>
          <cell r="B11">
            <v>6115.46</v>
          </cell>
          <cell r="C11">
            <v>4935.63</v>
          </cell>
          <cell r="D11">
            <v>11051.09</v>
          </cell>
          <cell r="E11">
            <v>55.33807072424532</v>
          </cell>
        </row>
        <row r="12">
          <cell r="A12" t="str">
            <v>P10</v>
          </cell>
          <cell r="B12">
            <v>457.98</v>
          </cell>
          <cell r="C12">
            <v>2723.21</v>
          </cell>
          <cell r="D12">
            <v>3181.19</v>
          </cell>
          <cell r="E12">
            <v>14.396499423171834</v>
          </cell>
        </row>
        <row r="13">
          <cell r="A13" t="str">
            <v>P11</v>
          </cell>
          <cell r="B13">
            <v>108.25</v>
          </cell>
          <cell r="C13">
            <v>379.68</v>
          </cell>
          <cell r="D13">
            <v>487.93</v>
          </cell>
          <cell r="E13">
            <v>22.185559404012871</v>
          </cell>
        </row>
        <row r="14">
          <cell r="A14" t="str">
            <v>P12</v>
          </cell>
          <cell r="B14">
            <v>155.93</v>
          </cell>
          <cell r="C14">
            <v>392.56</v>
          </cell>
          <cell r="D14">
            <v>548.49</v>
          </cell>
          <cell r="E14">
            <v>28.428959507010156</v>
          </cell>
        </row>
        <row r="15">
          <cell r="A15" t="str">
            <v>P13</v>
          </cell>
          <cell r="B15">
            <v>192.63</v>
          </cell>
          <cell r="C15">
            <v>1208.77</v>
          </cell>
          <cell r="D15">
            <v>1401.4</v>
          </cell>
          <cell r="E15">
            <v>13.7455401741116</v>
          </cell>
        </row>
        <row r="16">
          <cell r="A16" t="str">
            <v>P14</v>
          </cell>
          <cell r="B16">
            <v>572.26</v>
          </cell>
          <cell r="C16">
            <v>5663.98</v>
          </cell>
          <cell r="D16">
            <v>6236.24</v>
          </cell>
          <cell r="E16">
            <v>9.1763626800764513</v>
          </cell>
        </row>
        <row r="17">
          <cell r="A17" t="str">
            <v>P15</v>
          </cell>
          <cell r="B17">
            <v>81.09</v>
          </cell>
          <cell r="C17">
            <v>697.22</v>
          </cell>
          <cell r="D17">
            <v>778.31</v>
          </cell>
          <cell r="E17">
            <v>10.418727756292478</v>
          </cell>
        </row>
        <row r="18">
          <cell r="A18" t="str">
            <v>P16</v>
          </cell>
          <cell r="B18">
            <v>555.36</v>
          </cell>
          <cell r="C18">
            <v>4505.3900000000003</v>
          </cell>
          <cell r="D18">
            <v>5060.75</v>
          </cell>
          <cell r="E18">
            <v>10.97386750975646</v>
          </cell>
        </row>
        <row r="19">
          <cell r="A19" t="str">
            <v>P17</v>
          </cell>
          <cell r="B19">
            <v>2702.71</v>
          </cell>
          <cell r="C19">
            <v>14931.26</v>
          </cell>
          <cell r="D19">
            <v>17633.97</v>
          </cell>
          <cell r="E19">
            <v>15.326724498227</v>
          </cell>
        </row>
        <row r="20">
          <cell r="A20" t="str">
            <v>P18</v>
          </cell>
          <cell r="B20">
            <v>1520.88</v>
          </cell>
          <cell r="C20">
            <v>10347.459999999999</v>
          </cell>
          <cell r="D20">
            <v>11868.34</v>
          </cell>
          <cell r="E20">
            <v>12.814597492151393</v>
          </cell>
        </row>
        <row r="21">
          <cell r="A21" t="str">
            <v>P19</v>
          </cell>
          <cell r="B21">
            <v>1802.64</v>
          </cell>
          <cell r="C21">
            <v>12922.6</v>
          </cell>
          <cell r="D21">
            <v>14725.24</v>
          </cell>
          <cell r="E21">
            <v>12.241837824035466</v>
          </cell>
        </row>
        <row r="22">
          <cell r="A22" t="str">
            <v>P20</v>
          </cell>
          <cell r="B22">
            <v>123</v>
          </cell>
          <cell r="C22">
            <v>1020.27</v>
          </cell>
          <cell r="D22">
            <v>1143.27</v>
          </cell>
          <cell r="E22">
            <v>10.758613450890866</v>
          </cell>
        </row>
        <row r="23">
          <cell r="A23" t="str">
            <v>P21</v>
          </cell>
          <cell r="B23">
            <v>1934.04</v>
          </cell>
          <cell r="C23">
            <v>9917.4599999999991</v>
          </cell>
          <cell r="D23">
            <v>11851.5</v>
          </cell>
          <cell r="E23">
            <v>16.318946968738135</v>
          </cell>
        </row>
        <row r="24">
          <cell r="A24" t="str">
            <v>P22</v>
          </cell>
          <cell r="B24">
            <v>141.26</v>
          </cell>
          <cell r="C24">
            <v>1136.72</v>
          </cell>
          <cell r="D24">
            <v>1277.98</v>
          </cell>
          <cell r="E24">
            <v>11.05338111707538</v>
          </cell>
        </row>
        <row r="25">
          <cell r="A25" t="str">
            <v>P23</v>
          </cell>
          <cell r="B25">
            <v>1084.08</v>
          </cell>
          <cell r="C25">
            <v>3648.79</v>
          </cell>
          <cell r="D25">
            <v>4732.87</v>
          </cell>
          <cell r="E25">
            <v>22.905340734057773</v>
          </cell>
        </row>
        <row r="26">
          <cell r="A26" t="str">
            <v>P24</v>
          </cell>
          <cell r="B26">
            <v>2164.2199999999998</v>
          </cell>
          <cell r="C26">
            <v>12994.77</v>
          </cell>
          <cell r="D26">
            <v>15158.99</v>
          </cell>
          <cell r="E26">
            <v>14.276808679206214</v>
          </cell>
        </row>
        <row r="27">
          <cell r="A27" t="str">
            <v>P25</v>
          </cell>
          <cell r="B27">
            <v>756.84</v>
          </cell>
          <cell r="C27">
            <v>3722.45</v>
          </cell>
          <cell r="D27">
            <v>4479.29</v>
          </cell>
          <cell r="E27">
            <v>16.896427782081524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1.ETPT-R"/>
      <sheetName val="2.ETPT R&amp;D"/>
      <sheetName val="Feuil1"/>
      <sheetName val="Feuil2"/>
      <sheetName val="3.PP"/>
      <sheetName val="4. disc"/>
      <sheetName val="4.2 SHS"/>
      <sheetName val="6.Recrut ext"/>
      <sheetName val="7.1Recr Nat"/>
      <sheetName val="7.2Recr Disc"/>
      <sheetName val="8.Dép"/>
      <sheetName val="9.DISC"/>
      <sheetName val="10. Prév"/>
      <sheetName val="ETPT-R"/>
      <sheetName val="PP"/>
      <sheetName val="Entrés"/>
      <sheetName val="Dép"/>
      <sheetName val="retraite"/>
      <sheetName val="tab crois"/>
      <sheetName val="verif"/>
    </sheetNames>
    <sheetDataSet>
      <sheetData sheetId="0"/>
      <sheetData sheetId="1"/>
      <sheetData sheetId="2"/>
      <sheetData sheetId="3"/>
      <sheetData sheetId="4"/>
      <sheetData sheetId="5"/>
      <sheetData sheetId="6"/>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G4"/>
          <cell r="H4" t="str">
            <v>Personnel de Soutien - Homme</v>
          </cell>
          <cell r="I4" t="str">
            <v>Personnel de Soutien - Femme</v>
          </cell>
          <cell r="J4" t="str">
            <v>Personnel de Soutien - NV</v>
          </cell>
          <cell r="K4" t="str">
            <v>Total Personnel de Soutien</v>
          </cell>
          <cell r="L4"/>
          <cell r="M4" t="str">
            <v>Total - Homme</v>
          </cell>
          <cell r="N4" t="str">
            <v>Total - Femme</v>
          </cell>
          <cell r="O4" t="str">
            <v>Total - NV</v>
          </cell>
          <cell r="P4" t="str">
            <v>Total</v>
          </cell>
          <cell r="Q4" t="str">
            <v>Doctorant - Homme</v>
          </cell>
        </row>
        <row r="5">
          <cell r="A5"/>
          <cell r="B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cell r="Q5"/>
        </row>
        <row r="6">
          <cell r="A6" t="str">
            <v>1. EPST hors CNRS</v>
          </cell>
          <cell r="B6">
            <v>2018</v>
          </cell>
          <cell r="C6">
            <v>6733</v>
          </cell>
          <cell r="D6">
            <v>5312</v>
          </cell>
          <cell r="E6">
            <v>0</v>
          </cell>
          <cell r="F6">
            <v>12045</v>
          </cell>
          <cell r="G6">
            <v>0</v>
          </cell>
          <cell r="H6">
            <v>5087</v>
          </cell>
          <cell r="I6">
            <v>7714</v>
          </cell>
          <cell r="J6">
            <v>0</v>
          </cell>
          <cell r="K6">
            <v>12801</v>
          </cell>
          <cell r="L6">
            <v>0</v>
          </cell>
          <cell r="M6">
            <v>11820</v>
          </cell>
          <cell r="N6">
            <v>13026</v>
          </cell>
          <cell r="O6">
            <v>0</v>
          </cell>
          <cell r="P6">
            <v>24846</v>
          </cell>
          <cell r="Q6">
            <v>977</v>
          </cell>
        </row>
        <row r="7">
          <cell r="A7" t="str">
            <v>IFSTTAR (ex.INRETS+LCPC)</v>
          </cell>
          <cell r="B7">
            <v>2018</v>
          </cell>
          <cell r="C7">
            <v>387</v>
          </cell>
          <cell r="D7">
            <v>188</v>
          </cell>
          <cell r="E7">
            <v>0</v>
          </cell>
          <cell r="F7">
            <v>575</v>
          </cell>
          <cell r="G7">
            <v>0</v>
          </cell>
          <cell r="H7">
            <v>248</v>
          </cell>
          <cell r="I7">
            <v>223</v>
          </cell>
          <cell r="J7">
            <v>0</v>
          </cell>
          <cell r="K7">
            <v>471</v>
          </cell>
          <cell r="L7">
            <v>0</v>
          </cell>
          <cell r="M7">
            <v>635</v>
          </cell>
          <cell r="N7">
            <v>411</v>
          </cell>
          <cell r="O7">
            <v>0</v>
          </cell>
          <cell r="P7">
            <v>1046</v>
          </cell>
          <cell r="Q7">
            <v>54</v>
          </cell>
        </row>
        <row r="8">
          <cell r="A8" t="str">
            <v>INED</v>
          </cell>
          <cell r="B8">
            <v>2018</v>
          </cell>
          <cell r="C8">
            <v>39</v>
          </cell>
          <cell r="D8">
            <v>68</v>
          </cell>
          <cell r="E8">
            <v>0</v>
          </cell>
          <cell r="F8">
            <v>107</v>
          </cell>
          <cell r="G8">
            <v>0</v>
          </cell>
          <cell r="H8">
            <v>34</v>
          </cell>
          <cell r="I8">
            <v>98</v>
          </cell>
          <cell r="J8">
            <v>0</v>
          </cell>
          <cell r="K8">
            <v>132</v>
          </cell>
          <cell r="L8">
            <v>0</v>
          </cell>
          <cell r="M8">
            <v>73</v>
          </cell>
          <cell r="N8">
            <v>166</v>
          </cell>
          <cell r="O8">
            <v>0</v>
          </cell>
          <cell r="P8">
            <v>239</v>
          </cell>
          <cell r="Q8">
            <v>7</v>
          </cell>
        </row>
        <row r="9">
          <cell r="A9" t="str">
            <v>INRA</v>
          </cell>
          <cell r="B9">
            <v>2018</v>
          </cell>
          <cell r="C9">
            <v>1900</v>
          </cell>
          <cell r="D9">
            <v>1783</v>
          </cell>
          <cell r="E9">
            <v>0</v>
          </cell>
          <cell r="F9">
            <v>3683</v>
          </cell>
          <cell r="G9">
            <v>0</v>
          </cell>
          <cell r="H9">
            <v>2709</v>
          </cell>
          <cell r="I9">
            <v>3322</v>
          </cell>
          <cell r="J9">
            <v>0</v>
          </cell>
          <cell r="K9">
            <v>6031</v>
          </cell>
          <cell r="L9">
            <v>0</v>
          </cell>
          <cell r="M9">
            <v>4609</v>
          </cell>
          <cell r="N9">
            <v>5105</v>
          </cell>
          <cell r="O9">
            <v>0</v>
          </cell>
          <cell r="P9">
            <v>9714</v>
          </cell>
          <cell r="Q9">
            <v>204</v>
          </cell>
        </row>
        <row r="10">
          <cell r="A10" t="str">
            <v>INRIA</v>
          </cell>
          <cell r="B10">
            <v>2018</v>
          </cell>
          <cell r="C10">
            <v>1381</v>
          </cell>
          <cell r="D10">
            <v>382</v>
          </cell>
          <cell r="E10">
            <v>0</v>
          </cell>
          <cell r="F10">
            <v>1763</v>
          </cell>
          <cell r="G10">
            <v>0</v>
          </cell>
          <cell r="H10">
            <v>258</v>
          </cell>
          <cell r="I10">
            <v>461</v>
          </cell>
          <cell r="J10">
            <v>0</v>
          </cell>
          <cell r="K10">
            <v>719</v>
          </cell>
          <cell r="L10">
            <v>0</v>
          </cell>
          <cell r="M10">
            <v>1639</v>
          </cell>
          <cell r="N10">
            <v>843</v>
          </cell>
          <cell r="O10">
            <v>0</v>
          </cell>
          <cell r="P10">
            <v>2482</v>
          </cell>
          <cell r="Q10">
            <v>388</v>
          </cell>
        </row>
        <row r="11">
          <cell r="A11" t="str">
            <v>INSERM</v>
          </cell>
          <cell r="B11">
            <v>2018</v>
          </cell>
          <cell r="C11">
            <v>2087</v>
          </cell>
          <cell r="D11">
            <v>2339</v>
          </cell>
          <cell r="E11">
            <v>0</v>
          </cell>
          <cell r="F11">
            <v>4426</v>
          </cell>
          <cell r="G11">
            <v>0</v>
          </cell>
          <cell r="H11">
            <v>1079</v>
          </cell>
          <cell r="I11">
            <v>2634</v>
          </cell>
          <cell r="J11">
            <v>0</v>
          </cell>
          <cell r="K11">
            <v>3713</v>
          </cell>
          <cell r="L11">
            <v>0</v>
          </cell>
          <cell r="M11">
            <v>3166</v>
          </cell>
          <cell r="N11">
            <v>4973</v>
          </cell>
          <cell r="O11">
            <v>0</v>
          </cell>
          <cell r="P11">
            <v>8139</v>
          </cell>
          <cell r="Q11">
            <v>255</v>
          </cell>
        </row>
        <row r="12">
          <cell r="A12" t="str">
            <v>IRD</v>
          </cell>
          <cell r="B12">
            <v>2018</v>
          </cell>
          <cell r="C12">
            <v>581</v>
          </cell>
          <cell r="D12">
            <v>327</v>
          </cell>
          <cell r="E12">
            <v>0</v>
          </cell>
          <cell r="F12">
            <v>908</v>
          </cell>
          <cell r="G12">
            <v>0</v>
          </cell>
          <cell r="H12">
            <v>458</v>
          </cell>
          <cell r="I12">
            <v>656</v>
          </cell>
          <cell r="J12">
            <v>0</v>
          </cell>
          <cell r="K12">
            <v>1114</v>
          </cell>
          <cell r="L12">
            <v>0</v>
          </cell>
          <cell r="M12">
            <v>1039</v>
          </cell>
          <cell r="N12">
            <v>983</v>
          </cell>
          <cell r="O12">
            <v>0</v>
          </cell>
          <cell r="P12">
            <v>2022</v>
          </cell>
          <cell r="Q12">
            <v>5</v>
          </cell>
        </row>
        <row r="13">
          <cell r="A13" t="str">
            <v>IRSTEA (ex.CEMAGREF)</v>
          </cell>
          <cell r="B13">
            <v>2018</v>
          </cell>
          <cell r="C13">
            <v>358</v>
          </cell>
          <cell r="D13">
            <v>225</v>
          </cell>
          <cell r="E13">
            <v>0</v>
          </cell>
          <cell r="F13">
            <v>583</v>
          </cell>
          <cell r="G13">
            <v>0</v>
          </cell>
          <cell r="H13">
            <v>301</v>
          </cell>
          <cell r="I13">
            <v>320</v>
          </cell>
          <cell r="J13">
            <v>0</v>
          </cell>
          <cell r="K13">
            <v>621</v>
          </cell>
          <cell r="L13">
            <v>0</v>
          </cell>
          <cell r="M13">
            <v>659</v>
          </cell>
          <cell r="N13">
            <v>545</v>
          </cell>
          <cell r="O13">
            <v>0</v>
          </cell>
          <cell r="P13">
            <v>1204</v>
          </cell>
          <cell r="Q13">
            <v>64</v>
          </cell>
        </row>
        <row r="14">
          <cell r="A14" t="str">
            <v>2. EPIC</v>
          </cell>
          <cell r="B14">
            <v>2018</v>
          </cell>
          <cell r="C14">
            <v>11109</v>
          </cell>
          <cell r="D14">
            <v>5148</v>
          </cell>
          <cell r="E14">
            <v>0</v>
          </cell>
          <cell r="F14">
            <v>16257</v>
          </cell>
          <cell r="G14">
            <v>0</v>
          </cell>
          <cell r="H14">
            <v>3850</v>
          </cell>
          <cell r="I14">
            <v>3268</v>
          </cell>
          <cell r="J14">
            <v>0</v>
          </cell>
          <cell r="K14">
            <v>7118</v>
          </cell>
          <cell r="L14">
            <v>0</v>
          </cell>
          <cell r="M14">
            <v>14959</v>
          </cell>
          <cell r="N14">
            <v>8416</v>
          </cell>
          <cell r="O14">
            <v>0</v>
          </cell>
          <cell r="P14">
            <v>23375</v>
          </cell>
          <cell r="Q14">
            <v>1145</v>
          </cell>
        </row>
        <row r="15">
          <cell r="A15" t="str">
            <v>ANDRA</v>
          </cell>
          <cell r="B15">
            <v>2018</v>
          </cell>
          <cell r="C15">
            <v>106</v>
          </cell>
          <cell r="D15">
            <v>26</v>
          </cell>
          <cell r="E15">
            <v>0</v>
          </cell>
          <cell r="F15">
            <v>132</v>
          </cell>
          <cell r="G15">
            <v>0</v>
          </cell>
          <cell r="H15">
            <v>54</v>
          </cell>
          <cell r="I15">
            <v>19</v>
          </cell>
          <cell r="J15">
            <v>0</v>
          </cell>
          <cell r="K15">
            <v>73</v>
          </cell>
          <cell r="L15">
            <v>0</v>
          </cell>
          <cell r="M15">
            <v>160</v>
          </cell>
          <cell r="N15">
            <v>45</v>
          </cell>
          <cell r="O15">
            <v>0</v>
          </cell>
          <cell r="P15">
            <v>205</v>
          </cell>
          <cell r="Q15">
            <v>16</v>
          </cell>
        </row>
        <row r="16">
          <cell r="A16" t="str">
            <v>BRGM</v>
          </cell>
          <cell r="B16">
            <v>2018</v>
          </cell>
          <cell r="C16">
            <v>157</v>
          </cell>
          <cell r="D16">
            <v>77</v>
          </cell>
          <cell r="E16">
            <v>0</v>
          </cell>
          <cell r="F16">
            <v>234</v>
          </cell>
          <cell r="G16">
            <v>0</v>
          </cell>
          <cell r="H16">
            <v>59</v>
          </cell>
          <cell r="I16">
            <v>95</v>
          </cell>
          <cell r="J16">
            <v>0</v>
          </cell>
          <cell r="K16">
            <v>154</v>
          </cell>
          <cell r="L16">
            <v>0</v>
          </cell>
          <cell r="M16">
            <v>216</v>
          </cell>
          <cell r="N16">
            <v>172</v>
          </cell>
          <cell r="O16">
            <v>0</v>
          </cell>
          <cell r="P16">
            <v>388</v>
          </cell>
          <cell r="Q16">
            <v>4</v>
          </cell>
        </row>
        <row r="17">
          <cell r="A17" t="str">
            <v>CEA - Civil</v>
          </cell>
          <cell r="B17">
            <v>2018</v>
          </cell>
          <cell r="C17">
            <v>6651</v>
          </cell>
          <cell r="D17">
            <v>3144</v>
          </cell>
          <cell r="E17">
            <v>0</v>
          </cell>
          <cell r="F17">
            <v>9795</v>
          </cell>
          <cell r="G17">
            <v>0</v>
          </cell>
          <cell r="H17">
            <v>2254</v>
          </cell>
          <cell r="I17">
            <v>1626</v>
          </cell>
          <cell r="J17">
            <v>0</v>
          </cell>
          <cell r="K17">
            <v>3880</v>
          </cell>
          <cell r="L17">
            <v>0</v>
          </cell>
          <cell r="M17">
            <v>8905</v>
          </cell>
          <cell r="N17">
            <v>4770</v>
          </cell>
          <cell r="O17">
            <v>0</v>
          </cell>
          <cell r="P17">
            <v>13675</v>
          </cell>
          <cell r="Q17">
            <v>701</v>
          </cell>
        </row>
        <row r="18">
          <cell r="A18" t="str">
            <v>CIRAD</v>
          </cell>
          <cell r="B18">
            <v>2018</v>
          </cell>
          <cell r="C18">
            <v>789</v>
          </cell>
          <cell r="D18">
            <v>516</v>
          </cell>
          <cell r="E18">
            <v>0</v>
          </cell>
          <cell r="F18">
            <v>1305</v>
          </cell>
          <cell r="G18">
            <v>0</v>
          </cell>
          <cell r="H18">
            <v>203</v>
          </cell>
          <cell r="I18">
            <v>277</v>
          </cell>
          <cell r="J18">
            <v>0</v>
          </cell>
          <cell r="K18">
            <v>480</v>
          </cell>
          <cell r="L18">
            <v>0</v>
          </cell>
          <cell r="M18">
            <v>992</v>
          </cell>
          <cell r="N18">
            <v>793</v>
          </cell>
          <cell r="O18">
            <v>0</v>
          </cell>
          <cell r="P18">
            <v>1785</v>
          </cell>
          <cell r="Q18">
            <v>37</v>
          </cell>
        </row>
        <row r="19">
          <cell r="A19" t="str">
            <v>CNES</v>
          </cell>
          <cell r="B19">
            <v>2018</v>
          </cell>
          <cell r="C19">
            <v>1277</v>
          </cell>
          <cell r="D19">
            <v>520</v>
          </cell>
          <cell r="E19"/>
          <cell r="F19">
            <v>1797</v>
          </cell>
          <cell r="G19">
            <v>0</v>
          </cell>
          <cell r="H19">
            <v>290</v>
          </cell>
          <cell r="I19">
            <v>419</v>
          </cell>
          <cell r="J19"/>
          <cell r="K19">
            <v>709</v>
          </cell>
          <cell r="L19">
            <v>0</v>
          </cell>
          <cell r="M19">
            <v>1567</v>
          </cell>
          <cell r="N19">
            <v>939</v>
          </cell>
          <cell r="O19">
            <v>0</v>
          </cell>
          <cell r="P19">
            <v>2506</v>
          </cell>
          <cell r="Q19">
            <v>94</v>
          </cell>
        </row>
        <row r="20">
          <cell r="A20" t="str">
            <v>CSTB</v>
          </cell>
          <cell r="B20">
            <v>2018</v>
          </cell>
          <cell r="C20">
            <v>163</v>
          </cell>
          <cell r="D20">
            <v>60</v>
          </cell>
          <cell r="E20">
            <v>0</v>
          </cell>
          <cell r="F20">
            <v>223</v>
          </cell>
          <cell r="G20">
            <v>0</v>
          </cell>
          <cell r="H20">
            <v>113</v>
          </cell>
          <cell r="I20">
            <v>76</v>
          </cell>
          <cell r="J20">
            <v>0</v>
          </cell>
          <cell r="K20">
            <v>189</v>
          </cell>
          <cell r="L20">
            <v>0</v>
          </cell>
          <cell r="M20">
            <v>276</v>
          </cell>
          <cell r="N20">
            <v>136</v>
          </cell>
          <cell r="O20">
            <v>0</v>
          </cell>
          <cell r="P20">
            <v>412</v>
          </cell>
          <cell r="Q20">
            <v>14</v>
          </cell>
        </row>
        <row r="21">
          <cell r="A21" t="str">
            <v>IFREMER</v>
          </cell>
          <cell r="B21">
            <v>2018</v>
          </cell>
          <cell r="C21">
            <v>439</v>
          </cell>
          <cell r="D21">
            <v>297</v>
          </cell>
          <cell r="E21">
            <v>0</v>
          </cell>
          <cell r="F21">
            <v>736</v>
          </cell>
          <cell r="G21">
            <v>0</v>
          </cell>
          <cell r="H21">
            <v>407</v>
          </cell>
          <cell r="I21">
            <v>439</v>
          </cell>
          <cell r="J21">
            <v>0</v>
          </cell>
          <cell r="K21">
            <v>846</v>
          </cell>
          <cell r="L21">
            <v>0</v>
          </cell>
          <cell r="M21">
            <v>846</v>
          </cell>
          <cell r="N21">
            <v>736</v>
          </cell>
          <cell r="O21">
            <v>0</v>
          </cell>
          <cell r="P21">
            <v>1582</v>
          </cell>
          <cell r="Q21">
            <v>49</v>
          </cell>
        </row>
        <row r="22">
          <cell r="A22" t="str">
            <v>INERIS</v>
          </cell>
          <cell r="B22">
            <v>2018</v>
          </cell>
          <cell r="C22">
            <v>47</v>
          </cell>
          <cell r="D22">
            <v>42</v>
          </cell>
          <cell r="E22">
            <v>0</v>
          </cell>
          <cell r="F22">
            <v>89</v>
          </cell>
          <cell r="G22">
            <v>0</v>
          </cell>
          <cell r="H22">
            <v>24</v>
          </cell>
          <cell r="I22">
            <v>23</v>
          </cell>
          <cell r="J22">
            <v>0</v>
          </cell>
          <cell r="K22">
            <v>47</v>
          </cell>
          <cell r="L22">
            <v>0</v>
          </cell>
          <cell r="M22">
            <v>71</v>
          </cell>
          <cell r="N22">
            <v>65</v>
          </cell>
          <cell r="O22">
            <v>0</v>
          </cell>
          <cell r="P22">
            <v>136</v>
          </cell>
          <cell r="Q22">
            <v>14</v>
          </cell>
        </row>
        <row r="23">
          <cell r="A23" t="str">
            <v>IPEV</v>
          </cell>
          <cell r="B23">
            <v>2018</v>
          </cell>
          <cell r="C23">
            <v>0</v>
          </cell>
          <cell r="D23">
            <v>4</v>
          </cell>
          <cell r="E23">
            <v>0</v>
          </cell>
          <cell r="F23">
            <v>4</v>
          </cell>
          <cell r="G23">
            <v>0</v>
          </cell>
          <cell r="H23">
            <v>98</v>
          </cell>
          <cell r="I23">
            <v>34</v>
          </cell>
          <cell r="J23">
            <v>0</v>
          </cell>
          <cell r="K23">
            <v>132</v>
          </cell>
          <cell r="L23">
            <v>0</v>
          </cell>
          <cell r="M23">
            <v>98</v>
          </cell>
          <cell r="N23">
            <v>38</v>
          </cell>
          <cell r="O23">
            <v>0</v>
          </cell>
          <cell r="P23">
            <v>136</v>
          </cell>
          <cell r="Q23">
            <v>0</v>
          </cell>
        </row>
        <row r="24">
          <cell r="A24" t="str">
            <v>IRSN</v>
          </cell>
          <cell r="B24">
            <v>2018</v>
          </cell>
          <cell r="C24">
            <v>284</v>
          </cell>
          <cell r="D24">
            <v>146</v>
          </cell>
          <cell r="E24">
            <v>0</v>
          </cell>
          <cell r="F24">
            <v>430</v>
          </cell>
          <cell r="G24">
            <v>0</v>
          </cell>
          <cell r="H24">
            <v>43</v>
          </cell>
          <cell r="I24">
            <v>47</v>
          </cell>
          <cell r="J24">
            <v>0</v>
          </cell>
          <cell r="K24">
            <v>90</v>
          </cell>
          <cell r="L24">
            <v>0</v>
          </cell>
          <cell r="M24">
            <v>327</v>
          </cell>
          <cell r="N24">
            <v>193</v>
          </cell>
          <cell r="O24">
            <v>0</v>
          </cell>
          <cell r="P24">
            <v>520</v>
          </cell>
          <cell r="Q24">
            <v>41</v>
          </cell>
        </row>
        <row r="25">
          <cell r="A25" t="str">
            <v>LNE</v>
          </cell>
          <cell r="B25">
            <v>2018</v>
          </cell>
          <cell r="C25">
            <v>64</v>
          </cell>
          <cell r="D25">
            <v>47</v>
          </cell>
          <cell r="E25">
            <v>0</v>
          </cell>
          <cell r="F25">
            <v>111</v>
          </cell>
          <cell r="G25">
            <v>0</v>
          </cell>
          <cell r="H25">
            <v>5</v>
          </cell>
          <cell r="I25">
            <v>7</v>
          </cell>
          <cell r="J25">
            <v>0</v>
          </cell>
          <cell r="K25">
            <v>12</v>
          </cell>
          <cell r="L25">
            <v>0</v>
          </cell>
          <cell r="M25">
            <v>69</v>
          </cell>
          <cell r="N25">
            <v>54</v>
          </cell>
          <cell r="O25">
            <v>0</v>
          </cell>
          <cell r="P25">
            <v>123</v>
          </cell>
          <cell r="Q25">
            <v>5</v>
          </cell>
        </row>
        <row r="26">
          <cell r="A26" t="str">
            <v>ONERA</v>
          </cell>
          <cell r="B26">
            <v>2018</v>
          </cell>
          <cell r="C26">
            <v>1066</v>
          </cell>
          <cell r="D26">
            <v>231</v>
          </cell>
          <cell r="E26">
            <v>0</v>
          </cell>
          <cell r="F26">
            <v>1297</v>
          </cell>
          <cell r="G26">
            <v>0</v>
          </cell>
          <cell r="H26">
            <v>366</v>
          </cell>
          <cell r="I26">
            <v>244</v>
          </cell>
          <cell r="J26">
            <v>0</v>
          </cell>
          <cell r="K26">
            <v>610</v>
          </cell>
          <cell r="L26">
            <v>0</v>
          </cell>
          <cell r="M26">
            <v>1432</v>
          </cell>
          <cell r="N26">
            <v>475</v>
          </cell>
          <cell r="O26">
            <v>0</v>
          </cell>
          <cell r="P26">
            <v>1907</v>
          </cell>
          <cell r="Q26">
            <v>177</v>
          </cell>
        </row>
        <row r="27">
          <cell r="A27" t="str">
            <v>3. Ministères (yc. Défense) et autres établissements publics</v>
          </cell>
          <cell r="B27">
            <v>2018</v>
          </cell>
          <cell r="C27">
            <v>1389</v>
          </cell>
          <cell r="D27">
            <v>993</v>
          </cell>
          <cell r="E27">
            <v>0</v>
          </cell>
          <cell r="F27">
            <v>2382</v>
          </cell>
          <cell r="G27">
            <v>0</v>
          </cell>
          <cell r="H27">
            <v>1017</v>
          </cell>
          <cell r="I27">
            <v>707</v>
          </cell>
          <cell r="J27">
            <v>0</v>
          </cell>
          <cell r="K27">
            <v>1724</v>
          </cell>
          <cell r="L27">
            <v>0</v>
          </cell>
          <cell r="M27">
            <v>2406</v>
          </cell>
          <cell r="N27">
            <v>1700</v>
          </cell>
          <cell r="O27">
            <v>0</v>
          </cell>
          <cell r="P27">
            <v>4106</v>
          </cell>
          <cell r="Q27">
            <v>102</v>
          </cell>
        </row>
        <row r="28">
          <cell r="A28" t="str">
            <v>4. CNRS</v>
          </cell>
          <cell r="B28">
            <v>2018</v>
          </cell>
          <cell r="C28">
            <v>12522</v>
          </cell>
          <cell r="D28">
            <v>6709</v>
          </cell>
          <cell r="E28">
            <v>0</v>
          </cell>
          <cell r="F28">
            <v>19231</v>
          </cell>
          <cell r="G28">
            <v>0</v>
          </cell>
          <cell r="H28">
            <v>5505</v>
          </cell>
          <cell r="I28">
            <v>7002</v>
          </cell>
          <cell r="J28">
            <v>0</v>
          </cell>
          <cell r="K28">
            <v>12507</v>
          </cell>
          <cell r="L28">
            <v>0</v>
          </cell>
          <cell r="M28">
            <v>18027</v>
          </cell>
          <cell r="N28">
            <v>13711</v>
          </cell>
          <cell r="O28">
            <v>0</v>
          </cell>
          <cell r="P28">
            <v>31738</v>
          </cell>
          <cell r="Q28">
            <v>1111</v>
          </cell>
        </row>
        <row r="29">
          <cell r="A29" t="str">
            <v>5. Universités et établissement d'enseignement sup.sous contrat MESR</v>
          </cell>
          <cell r="B29">
            <v>2018</v>
          </cell>
          <cell r="C29">
            <v>51821</v>
          </cell>
          <cell r="D29">
            <v>34792</v>
          </cell>
          <cell r="E29">
            <v>0</v>
          </cell>
          <cell r="F29">
            <v>86613</v>
          </cell>
          <cell r="G29">
            <v>0</v>
          </cell>
          <cell r="H29">
            <v>6985</v>
          </cell>
          <cell r="I29">
            <v>10625</v>
          </cell>
          <cell r="J29">
            <v>0</v>
          </cell>
          <cell r="K29">
            <v>17610</v>
          </cell>
          <cell r="L29">
            <v>0</v>
          </cell>
          <cell r="M29">
            <v>58806</v>
          </cell>
          <cell r="N29">
            <v>45417</v>
          </cell>
          <cell r="O29">
            <v>0</v>
          </cell>
          <cell r="P29">
            <v>104223</v>
          </cell>
          <cell r="Q29">
            <v>9499</v>
          </cell>
        </row>
        <row r="30">
          <cell r="A30" t="str">
            <v>6. Centres hospitaliers (CHU, CLCC)</v>
          </cell>
          <cell r="B30">
            <v>2018</v>
          </cell>
          <cell r="C30">
            <v>5094</v>
          </cell>
          <cell r="D30">
            <v>5558</v>
          </cell>
          <cell r="E30">
            <v>0</v>
          </cell>
          <cell r="F30">
            <v>10652</v>
          </cell>
          <cell r="G30">
            <v>0</v>
          </cell>
          <cell r="H30">
            <v>3516</v>
          </cell>
          <cell r="I30">
            <v>14855</v>
          </cell>
          <cell r="J30">
            <v>0</v>
          </cell>
          <cell r="K30">
            <v>18371</v>
          </cell>
          <cell r="L30">
            <v>0</v>
          </cell>
          <cell r="M30">
            <v>8610</v>
          </cell>
          <cell r="N30">
            <v>20413</v>
          </cell>
          <cell r="O30">
            <v>0</v>
          </cell>
          <cell r="P30">
            <v>29023</v>
          </cell>
          <cell r="Q30">
            <v>156</v>
          </cell>
        </row>
        <row r="31">
          <cell r="A31" t="str">
            <v>7. Autres établissements d'enseignement supérieur</v>
          </cell>
          <cell r="B31">
            <v>2018</v>
          </cell>
          <cell r="C31">
            <v>5484</v>
          </cell>
          <cell r="D31">
            <v>2825</v>
          </cell>
          <cell r="E31">
            <v>0</v>
          </cell>
          <cell r="F31">
            <v>8309</v>
          </cell>
          <cell r="G31">
            <v>0</v>
          </cell>
          <cell r="H31">
            <v>873</v>
          </cell>
          <cell r="I31">
            <v>1426</v>
          </cell>
          <cell r="J31">
            <v>0</v>
          </cell>
          <cell r="K31">
            <v>2299</v>
          </cell>
          <cell r="L31">
            <v>0</v>
          </cell>
          <cell r="M31">
            <v>6357</v>
          </cell>
          <cell r="N31">
            <v>4251</v>
          </cell>
          <cell r="O31">
            <v>0</v>
          </cell>
          <cell r="P31">
            <v>10608</v>
          </cell>
          <cell r="Q31">
            <v>1284</v>
          </cell>
        </row>
        <row r="32">
          <cell r="A32" t="str">
            <v>8. Institutions sans but lucratif</v>
          </cell>
          <cell r="B32">
            <v>2018</v>
          </cell>
          <cell r="C32">
            <v>3291</v>
          </cell>
          <cell r="D32">
            <v>2614</v>
          </cell>
          <cell r="E32">
            <v>0</v>
          </cell>
          <cell r="F32">
            <v>5905</v>
          </cell>
          <cell r="G32">
            <v>0</v>
          </cell>
          <cell r="H32">
            <v>1690</v>
          </cell>
          <cell r="I32">
            <v>2347</v>
          </cell>
          <cell r="J32">
            <v>0</v>
          </cell>
          <cell r="K32">
            <v>4037</v>
          </cell>
          <cell r="L32">
            <v>0</v>
          </cell>
          <cell r="M32">
            <v>4981</v>
          </cell>
          <cell r="N32">
            <v>4961</v>
          </cell>
          <cell r="O32">
            <v>0</v>
          </cell>
          <cell r="P32">
            <v>9942</v>
          </cell>
          <cell r="Q32">
            <v>499</v>
          </cell>
        </row>
        <row r="33">
          <cell r="A33">
            <v>0</v>
          </cell>
          <cell r="B33">
            <v>2018</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2018</v>
          </cell>
          <cell r="C34">
            <v>97443</v>
          </cell>
          <cell r="D34">
            <v>63951</v>
          </cell>
          <cell r="E34">
            <v>0</v>
          </cell>
          <cell r="F34">
            <v>161394</v>
          </cell>
          <cell r="G34">
            <v>0</v>
          </cell>
          <cell r="H34">
            <v>28523</v>
          </cell>
          <cell r="I34">
            <v>47944</v>
          </cell>
          <cell r="J34">
            <v>0</v>
          </cell>
          <cell r="K34">
            <v>76467</v>
          </cell>
          <cell r="L34">
            <v>0</v>
          </cell>
          <cell r="M34">
            <v>125966</v>
          </cell>
          <cell r="N34">
            <v>111895</v>
          </cell>
          <cell r="O34">
            <v>0</v>
          </cell>
          <cell r="P34">
            <v>237861</v>
          </cell>
          <cell r="Q34">
            <v>14773</v>
          </cell>
        </row>
        <row r="35">
          <cell r="A35" t="str">
            <v>1. EPST hors CNRS</v>
          </cell>
          <cell r="B35">
            <v>2017</v>
          </cell>
          <cell r="C35">
            <v>6653</v>
          </cell>
          <cell r="D35">
            <v>5212</v>
          </cell>
          <cell r="E35">
            <v>0</v>
          </cell>
          <cell r="F35">
            <v>11865</v>
          </cell>
          <cell r="G35">
            <v>0</v>
          </cell>
          <cell r="H35">
            <v>5146</v>
          </cell>
          <cell r="I35">
            <v>7754</v>
          </cell>
          <cell r="J35">
            <v>0</v>
          </cell>
          <cell r="K35">
            <v>12900</v>
          </cell>
          <cell r="L35">
            <v>0</v>
          </cell>
          <cell r="M35">
            <v>11799</v>
          </cell>
          <cell r="N35">
            <v>12966</v>
          </cell>
          <cell r="O35">
            <v>0</v>
          </cell>
          <cell r="P35">
            <v>24765</v>
          </cell>
          <cell r="Q35">
            <v>926</v>
          </cell>
        </row>
        <row r="36">
          <cell r="A36" t="str">
            <v>IFSTTAR (ex.INRETS+LCPC)</v>
          </cell>
          <cell r="B36">
            <v>2017</v>
          </cell>
          <cell r="C36">
            <v>396</v>
          </cell>
          <cell r="D36">
            <v>193</v>
          </cell>
          <cell r="E36">
            <v>0</v>
          </cell>
          <cell r="F36">
            <v>589</v>
          </cell>
          <cell r="G36">
            <v>0</v>
          </cell>
          <cell r="H36">
            <v>241</v>
          </cell>
          <cell r="I36">
            <v>222</v>
          </cell>
          <cell r="J36">
            <v>0</v>
          </cell>
          <cell r="K36">
            <v>463</v>
          </cell>
          <cell r="L36">
            <v>0</v>
          </cell>
          <cell r="M36">
            <v>637</v>
          </cell>
          <cell r="N36">
            <v>415</v>
          </cell>
          <cell r="O36">
            <v>0</v>
          </cell>
          <cell r="P36">
            <v>1052</v>
          </cell>
          <cell r="Q36">
            <v>58</v>
          </cell>
        </row>
        <row r="37">
          <cell r="A37" t="str">
            <v>INED</v>
          </cell>
          <cell r="B37">
            <v>2017</v>
          </cell>
          <cell r="C37">
            <v>36</v>
          </cell>
          <cell r="D37">
            <v>66</v>
          </cell>
          <cell r="E37">
            <v>0</v>
          </cell>
          <cell r="F37">
            <v>102</v>
          </cell>
          <cell r="G37">
            <v>0</v>
          </cell>
          <cell r="H37">
            <v>30</v>
          </cell>
          <cell r="I37">
            <v>98</v>
          </cell>
          <cell r="J37">
            <v>0</v>
          </cell>
          <cell r="K37">
            <v>128</v>
          </cell>
          <cell r="L37">
            <v>0</v>
          </cell>
          <cell r="M37">
            <v>66</v>
          </cell>
          <cell r="N37">
            <v>164</v>
          </cell>
          <cell r="O37">
            <v>0</v>
          </cell>
          <cell r="P37">
            <v>230</v>
          </cell>
          <cell r="Q37">
            <v>6</v>
          </cell>
        </row>
        <row r="38">
          <cell r="A38" t="str">
            <v>INRA</v>
          </cell>
          <cell r="B38">
            <v>2017</v>
          </cell>
          <cell r="C38">
            <v>1888</v>
          </cell>
          <cell r="D38">
            <v>1748</v>
          </cell>
          <cell r="E38">
            <v>0</v>
          </cell>
          <cell r="F38">
            <v>3636</v>
          </cell>
          <cell r="G38">
            <v>0</v>
          </cell>
          <cell r="H38">
            <v>2758</v>
          </cell>
          <cell r="I38">
            <v>3319</v>
          </cell>
          <cell r="J38">
            <v>0</v>
          </cell>
          <cell r="K38">
            <v>6077</v>
          </cell>
          <cell r="L38">
            <v>0</v>
          </cell>
          <cell r="M38">
            <v>4646</v>
          </cell>
          <cell r="N38">
            <v>5067</v>
          </cell>
          <cell r="O38">
            <v>0</v>
          </cell>
          <cell r="P38">
            <v>9713</v>
          </cell>
          <cell r="Q38">
            <v>200</v>
          </cell>
        </row>
        <row r="39">
          <cell r="A39" t="str">
            <v>INRIA</v>
          </cell>
          <cell r="B39">
            <v>2017</v>
          </cell>
          <cell r="C39">
            <v>1325</v>
          </cell>
          <cell r="D39">
            <v>352</v>
          </cell>
          <cell r="E39">
            <v>0</v>
          </cell>
          <cell r="F39">
            <v>1677</v>
          </cell>
          <cell r="G39">
            <v>0</v>
          </cell>
          <cell r="H39">
            <v>266</v>
          </cell>
          <cell r="I39">
            <v>458</v>
          </cell>
          <cell r="J39">
            <v>0</v>
          </cell>
          <cell r="K39">
            <v>724</v>
          </cell>
          <cell r="L39">
            <v>0</v>
          </cell>
          <cell r="M39">
            <v>1591</v>
          </cell>
          <cell r="N39">
            <v>810</v>
          </cell>
          <cell r="O39">
            <v>0</v>
          </cell>
          <cell r="P39">
            <v>2401</v>
          </cell>
          <cell r="Q39">
            <v>361</v>
          </cell>
        </row>
        <row r="40">
          <cell r="A40" t="str">
            <v>INSERM</v>
          </cell>
          <cell r="B40">
            <v>2017</v>
          </cell>
          <cell r="C40">
            <v>2049</v>
          </cell>
          <cell r="D40">
            <v>2310</v>
          </cell>
          <cell r="E40">
            <v>0</v>
          </cell>
          <cell r="F40">
            <v>4359</v>
          </cell>
          <cell r="G40">
            <v>0</v>
          </cell>
          <cell r="H40">
            <v>1087</v>
          </cell>
          <cell r="I40">
            <v>2735</v>
          </cell>
          <cell r="J40">
            <v>0</v>
          </cell>
          <cell r="K40">
            <v>3822</v>
          </cell>
          <cell r="L40">
            <v>0</v>
          </cell>
          <cell r="M40">
            <v>3136</v>
          </cell>
          <cell r="N40">
            <v>5045</v>
          </cell>
          <cell r="O40">
            <v>0</v>
          </cell>
          <cell r="P40">
            <v>8181</v>
          </cell>
          <cell r="Q40">
            <v>231</v>
          </cell>
        </row>
        <row r="41">
          <cell r="A41" t="str">
            <v>IRD</v>
          </cell>
          <cell r="B41">
            <v>2017</v>
          </cell>
          <cell r="C41">
            <v>582</v>
          </cell>
          <cell r="D41">
            <v>315</v>
          </cell>
          <cell r="E41">
            <v>0</v>
          </cell>
          <cell r="F41">
            <v>897</v>
          </cell>
          <cell r="G41">
            <v>0</v>
          </cell>
          <cell r="H41">
            <v>467</v>
          </cell>
          <cell r="I41">
            <v>615</v>
          </cell>
          <cell r="J41">
            <v>0</v>
          </cell>
          <cell r="K41">
            <v>1082</v>
          </cell>
          <cell r="L41">
            <v>0</v>
          </cell>
          <cell r="M41">
            <v>1049</v>
          </cell>
          <cell r="N41">
            <v>930</v>
          </cell>
          <cell r="O41">
            <v>0</v>
          </cell>
          <cell r="P41">
            <v>1979</v>
          </cell>
          <cell r="Q41">
            <v>2</v>
          </cell>
        </row>
        <row r="42">
          <cell r="A42" t="str">
            <v>IRSTEA (ex.CEMAGREF)</v>
          </cell>
          <cell r="B42">
            <v>2017</v>
          </cell>
          <cell r="C42">
            <v>377</v>
          </cell>
          <cell r="D42">
            <v>228</v>
          </cell>
          <cell r="E42">
            <v>0</v>
          </cell>
          <cell r="F42">
            <v>605</v>
          </cell>
          <cell r="G42">
            <v>0</v>
          </cell>
          <cell r="H42">
            <v>297</v>
          </cell>
          <cell r="I42">
            <v>307</v>
          </cell>
          <cell r="J42">
            <v>0</v>
          </cell>
          <cell r="K42">
            <v>604</v>
          </cell>
          <cell r="L42">
            <v>0</v>
          </cell>
          <cell r="M42">
            <v>674</v>
          </cell>
          <cell r="N42">
            <v>535</v>
          </cell>
          <cell r="O42">
            <v>0</v>
          </cell>
          <cell r="P42">
            <v>1209</v>
          </cell>
          <cell r="Q42">
            <v>68</v>
          </cell>
        </row>
        <row r="43">
          <cell r="A43" t="str">
            <v>2. EPIC</v>
          </cell>
          <cell r="B43">
            <v>2017</v>
          </cell>
          <cell r="C43">
            <v>11105</v>
          </cell>
          <cell r="D43">
            <v>5053</v>
          </cell>
          <cell r="E43">
            <v>0</v>
          </cell>
          <cell r="F43">
            <v>16158</v>
          </cell>
          <cell r="G43">
            <v>0</v>
          </cell>
          <cell r="H43">
            <v>3874</v>
          </cell>
          <cell r="I43">
            <v>3336</v>
          </cell>
          <cell r="J43">
            <v>0</v>
          </cell>
          <cell r="K43">
            <v>7210</v>
          </cell>
          <cell r="L43">
            <v>0</v>
          </cell>
          <cell r="M43">
            <v>14979</v>
          </cell>
          <cell r="N43">
            <v>8389</v>
          </cell>
          <cell r="O43">
            <v>0</v>
          </cell>
          <cell r="P43">
            <v>23368</v>
          </cell>
          <cell r="Q43">
            <v>1158</v>
          </cell>
        </row>
        <row r="44">
          <cell r="A44" t="str">
            <v>ANDRA</v>
          </cell>
          <cell r="B44">
            <v>2017</v>
          </cell>
          <cell r="C44">
            <v>105</v>
          </cell>
          <cell r="D44">
            <v>40</v>
          </cell>
          <cell r="E44">
            <v>0</v>
          </cell>
          <cell r="F44">
            <v>145</v>
          </cell>
          <cell r="G44">
            <v>0</v>
          </cell>
          <cell r="H44">
            <v>53</v>
          </cell>
          <cell r="I44">
            <v>30</v>
          </cell>
          <cell r="J44">
            <v>0</v>
          </cell>
          <cell r="K44">
            <v>83</v>
          </cell>
          <cell r="L44">
            <v>0</v>
          </cell>
          <cell r="M44">
            <v>158</v>
          </cell>
          <cell r="N44">
            <v>70</v>
          </cell>
          <cell r="O44">
            <v>0</v>
          </cell>
          <cell r="P44">
            <v>228</v>
          </cell>
          <cell r="Q44">
            <v>17</v>
          </cell>
        </row>
        <row r="45">
          <cell r="A45" t="str">
            <v>BRGM</v>
          </cell>
          <cell r="B45">
            <v>2017</v>
          </cell>
          <cell r="C45">
            <v>157</v>
          </cell>
          <cell r="D45">
            <v>75</v>
          </cell>
          <cell r="E45">
            <v>0</v>
          </cell>
          <cell r="F45">
            <v>232</v>
          </cell>
          <cell r="G45">
            <v>0</v>
          </cell>
          <cell r="H45">
            <v>59</v>
          </cell>
          <cell r="I45">
            <v>97</v>
          </cell>
          <cell r="J45">
            <v>0</v>
          </cell>
          <cell r="K45">
            <v>156</v>
          </cell>
          <cell r="L45">
            <v>0</v>
          </cell>
          <cell r="M45">
            <v>216</v>
          </cell>
          <cell r="N45">
            <v>172</v>
          </cell>
          <cell r="O45">
            <v>0</v>
          </cell>
          <cell r="P45">
            <v>388</v>
          </cell>
          <cell r="Q45">
            <v>2</v>
          </cell>
        </row>
        <row r="46">
          <cell r="A46" t="str">
            <v>CEA - Civil</v>
          </cell>
          <cell r="B46">
            <v>2017</v>
          </cell>
          <cell r="C46">
            <v>6640</v>
          </cell>
          <cell r="D46">
            <v>3075</v>
          </cell>
          <cell r="E46">
            <v>0</v>
          </cell>
          <cell r="F46">
            <v>9715</v>
          </cell>
          <cell r="G46">
            <v>0</v>
          </cell>
          <cell r="H46">
            <v>2271</v>
          </cell>
          <cell r="I46">
            <v>1645</v>
          </cell>
          <cell r="J46">
            <v>0</v>
          </cell>
          <cell r="K46">
            <v>3916</v>
          </cell>
          <cell r="L46">
            <v>0</v>
          </cell>
          <cell r="M46">
            <v>8911</v>
          </cell>
          <cell r="N46">
            <v>4720</v>
          </cell>
          <cell r="O46">
            <v>0</v>
          </cell>
          <cell r="P46">
            <v>13631</v>
          </cell>
          <cell r="Q46">
            <v>723</v>
          </cell>
        </row>
        <row r="47">
          <cell r="A47" t="str">
            <v>CIRAD</v>
          </cell>
          <cell r="B47">
            <v>2017</v>
          </cell>
          <cell r="C47">
            <v>777</v>
          </cell>
          <cell r="D47">
            <v>502</v>
          </cell>
          <cell r="E47">
            <v>0</v>
          </cell>
          <cell r="F47">
            <v>1279</v>
          </cell>
          <cell r="G47">
            <v>0</v>
          </cell>
          <cell r="H47">
            <v>222</v>
          </cell>
          <cell r="I47">
            <v>286</v>
          </cell>
          <cell r="J47">
            <v>0</v>
          </cell>
          <cell r="K47">
            <v>508</v>
          </cell>
          <cell r="L47">
            <v>0</v>
          </cell>
          <cell r="M47">
            <v>999</v>
          </cell>
          <cell r="N47">
            <v>788</v>
          </cell>
          <cell r="O47">
            <v>0</v>
          </cell>
          <cell r="P47">
            <v>1787</v>
          </cell>
          <cell r="Q47">
            <v>32</v>
          </cell>
        </row>
        <row r="48">
          <cell r="A48" t="str">
            <v>CNES</v>
          </cell>
          <cell r="B48">
            <v>2017</v>
          </cell>
          <cell r="C48">
            <v>1348</v>
          </cell>
          <cell r="D48">
            <v>539</v>
          </cell>
          <cell r="E48">
            <v>0</v>
          </cell>
          <cell r="F48">
            <v>1887</v>
          </cell>
          <cell r="G48">
            <v>0</v>
          </cell>
          <cell r="H48">
            <v>260</v>
          </cell>
          <cell r="I48">
            <v>410</v>
          </cell>
          <cell r="J48">
            <v>0</v>
          </cell>
          <cell r="K48">
            <v>670</v>
          </cell>
          <cell r="L48">
            <v>0</v>
          </cell>
          <cell r="M48">
            <v>1608</v>
          </cell>
          <cell r="N48">
            <v>949</v>
          </cell>
          <cell r="O48">
            <v>0</v>
          </cell>
          <cell r="P48">
            <v>2557</v>
          </cell>
          <cell r="Q48">
            <v>80</v>
          </cell>
        </row>
        <row r="49">
          <cell r="A49" t="str">
            <v>CSTB</v>
          </cell>
          <cell r="B49">
            <v>2017</v>
          </cell>
          <cell r="C49">
            <v>181</v>
          </cell>
          <cell r="D49">
            <v>59</v>
          </cell>
          <cell r="E49">
            <v>0</v>
          </cell>
          <cell r="F49">
            <v>240</v>
          </cell>
          <cell r="G49">
            <v>0</v>
          </cell>
          <cell r="H49">
            <v>61</v>
          </cell>
          <cell r="I49">
            <v>68</v>
          </cell>
          <cell r="J49">
            <v>0</v>
          </cell>
          <cell r="K49">
            <v>129</v>
          </cell>
          <cell r="L49">
            <v>0</v>
          </cell>
          <cell r="M49">
            <v>242</v>
          </cell>
          <cell r="N49">
            <v>127</v>
          </cell>
          <cell r="O49">
            <v>0</v>
          </cell>
          <cell r="P49">
            <v>369</v>
          </cell>
          <cell r="Q49">
            <v>15</v>
          </cell>
        </row>
        <row r="50">
          <cell r="A50" t="str">
            <v>IFREMER</v>
          </cell>
          <cell r="B50">
            <v>2017</v>
          </cell>
          <cell r="C50">
            <v>449</v>
          </cell>
          <cell r="D50">
            <v>289</v>
          </cell>
          <cell r="E50">
            <v>0</v>
          </cell>
          <cell r="F50">
            <v>738</v>
          </cell>
          <cell r="G50">
            <v>0</v>
          </cell>
          <cell r="H50">
            <v>410</v>
          </cell>
          <cell r="I50">
            <v>443</v>
          </cell>
          <cell r="J50">
            <v>0</v>
          </cell>
          <cell r="K50">
            <v>853</v>
          </cell>
          <cell r="L50">
            <v>0</v>
          </cell>
          <cell r="M50">
            <v>859</v>
          </cell>
          <cell r="N50">
            <v>732</v>
          </cell>
          <cell r="O50">
            <v>0</v>
          </cell>
          <cell r="P50">
            <v>1591</v>
          </cell>
          <cell r="Q50">
            <v>51</v>
          </cell>
        </row>
        <row r="51">
          <cell r="A51" t="str">
            <v>INERIS</v>
          </cell>
          <cell r="B51">
            <v>2017</v>
          </cell>
          <cell r="C51">
            <v>47</v>
          </cell>
          <cell r="D51">
            <v>43</v>
          </cell>
          <cell r="E51">
            <v>0</v>
          </cell>
          <cell r="F51">
            <v>90</v>
          </cell>
          <cell r="G51">
            <v>0</v>
          </cell>
          <cell r="H51">
            <v>27</v>
          </cell>
          <cell r="I51">
            <v>21</v>
          </cell>
          <cell r="J51">
            <v>0</v>
          </cell>
          <cell r="K51">
            <v>48</v>
          </cell>
          <cell r="L51">
            <v>0</v>
          </cell>
          <cell r="M51">
            <v>74</v>
          </cell>
          <cell r="N51">
            <v>64</v>
          </cell>
          <cell r="O51">
            <v>0</v>
          </cell>
          <cell r="P51">
            <v>138</v>
          </cell>
          <cell r="Q51">
            <v>9</v>
          </cell>
        </row>
        <row r="52">
          <cell r="A52" t="str">
            <v>IPEV</v>
          </cell>
          <cell r="B52">
            <v>2017</v>
          </cell>
          <cell r="C52">
            <v>0</v>
          </cell>
          <cell r="D52">
            <v>2</v>
          </cell>
          <cell r="E52">
            <v>0</v>
          </cell>
          <cell r="F52">
            <v>2</v>
          </cell>
          <cell r="G52">
            <v>0</v>
          </cell>
          <cell r="H52">
            <v>89</v>
          </cell>
          <cell r="I52">
            <v>32</v>
          </cell>
          <cell r="J52">
            <v>0</v>
          </cell>
          <cell r="K52">
            <v>121</v>
          </cell>
          <cell r="L52">
            <v>0</v>
          </cell>
          <cell r="M52">
            <v>89</v>
          </cell>
          <cell r="N52">
            <v>34</v>
          </cell>
          <cell r="O52">
            <v>0</v>
          </cell>
          <cell r="P52">
            <v>123</v>
          </cell>
          <cell r="Q52">
            <v>0</v>
          </cell>
        </row>
        <row r="53">
          <cell r="A53" t="str">
            <v>IRSN</v>
          </cell>
          <cell r="B53">
            <v>2017</v>
          </cell>
          <cell r="C53">
            <v>288</v>
          </cell>
          <cell r="D53">
            <v>156</v>
          </cell>
          <cell r="E53">
            <v>0</v>
          </cell>
          <cell r="F53">
            <v>444</v>
          </cell>
          <cell r="G53">
            <v>0</v>
          </cell>
          <cell r="H53">
            <v>45</v>
          </cell>
          <cell r="I53">
            <v>47</v>
          </cell>
          <cell r="J53">
            <v>0</v>
          </cell>
          <cell r="K53">
            <v>92</v>
          </cell>
          <cell r="L53">
            <v>0</v>
          </cell>
          <cell r="M53">
            <v>333</v>
          </cell>
          <cell r="N53">
            <v>203</v>
          </cell>
          <cell r="O53">
            <v>0</v>
          </cell>
          <cell r="P53">
            <v>536</v>
          </cell>
          <cell r="Q53">
            <v>48</v>
          </cell>
        </row>
        <row r="54">
          <cell r="A54" t="str">
            <v>LNE</v>
          </cell>
          <cell r="B54">
            <v>2017</v>
          </cell>
          <cell r="C54">
            <v>64</v>
          </cell>
          <cell r="D54">
            <v>47</v>
          </cell>
          <cell r="E54">
            <v>0</v>
          </cell>
          <cell r="F54">
            <v>111</v>
          </cell>
          <cell r="G54">
            <v>0</v>
          </cell>
          <cell r="H54">
            <v>5</v>
          </cell>
          <cell r="I54">
            <v>7</v>
          </cell>
          <cell r="J54">
            <v>0</v>
          </cell>
          <cell r="K54">
            <v>12</v>
          </cell>
          <cell r="L54">
            <v>0</v>
          </cell>
          <cell r="M54">
            <v>69</v>
          </cell>
          <cell r="N54">
            <v>54</v>
          </cell>
          <cell r="O54">
            <v>0</v>
          </cell>
          <cell r="P54">
            <v>123</v>
          </cell>
          <cell r="Q54">
            <v>5</v>
          </cell>
        </row>
        <row r="55">
          <cell r="A55" t="str">
            <v>ONERA</v>
          </cell>
          <cell r="B55">
            <v>2017</v>
          </cell>
          <cell r="C55">
            <v>1049</v>
          </cell>
          <cell r="D55">
            <v>226</v>
          </cell>
          <cell r="E55">
            <v>0</v>
          </cell>
          <cell r="F55">
            <v>1275</v>
          </cell>
          <cell r="G55">
            <v>0</v>
          </cell>
          <cell r="H55">
            <v>372</v>
          </cell>
          <cell r="I55">
            <v>250</v>
          </cell>
          <cell r="J55">
            <v>0</v>
          </cell>
          <cell r="K55">
            <v>622</v>
          </cell>
          <cell r="L55">
            <v>0</v>
          </cell>
          <cell r="M55">
            <v>1421</v>
          </cell>
          <cell r="N55">
            <v>476</v>
          </cell>
          <cell r="O55">
            <v>0</v>
          </cell>
          <cell r="P55">
            <v>1897</v>
          </cell>
          <cell r="Q55">
            <v>176</v>
          </cell>
        </row>
        <row r="56">
          <cell r="A56" t="str">
            <v>3. Ministères (yc. Défense) et autres établissements publics</v>
          </cell>
          <cell r="B56">
            <v>2017</v>
          </cell>
          <cell r="C56">
            <v>1302</v>
          </cell>
          <cell r="D56">
            <v>884</v>
          </cell>
          <cell r="E56">
            <v>0</v>
          </cell>
          <cell r="F56">
            <v>2186</v>
          </cell>
          <cell r="G56">
            <v>0</v>
          </cell>
          <cell r="H56">
            <v>827</v>
          </cell>
          <cell r="I56">
            <v>608</v>
          </cell>
          <cell r="J56">
            <v>0</v>
          </cell>
          <cell r="K56">
            <v>1435</v>
          </cell>
          <cell r="L56">
            <v>0</v>
          </cell>
          <cell r="M56">
            <v>2129</v>
          </cell>
          <cell r="N56">
            <v>1492</v>
          </cell>
          <cell r="O56">
            <v>0</v>
          </cell>
          <cell r="P56">
            <v>3621</v>
          </cell>
          <cell r="Q56">
            <v>107</v>
          </cell>
        </row>
        <row r="57">
          <cell r="A57" t="str">
            <v>4. CNRS</v>
          </cell>
          <cell r="B57">
            <v>2017</v>
          </cell>
          <cell r="C57">
            <v>12451</v>
          </cell>
          <cell r="D57">
            <v>6607</v>
          </cell>
          <cell r="E57">
            <v>0</v>
          </cell>
          <cell r="F57">
            <v>19058</v>
          </cell>
          <cell r="G57">
            <v>0</v>
          </cell>
          <cell r="H57">
            <v>5636</v>
          </cell>
          <cell r="I57">
            <v>7102</v>
          </cell>
          <cell r="J57">
            <v>0</v>
          </cell>
          <cell r="K57">
            <v>12738</v>
          </cell>
          <cell r="L57">
            <v>0</v>
          </cell>
          <cell r="M57">
            <v>18087</v>
          </cell>
          <cell r="N57">
            <v>13709</v>
          </cell>
          <cell r="O57">
            <v>0</v>
          </cell>
          <cell r="P57">
            <v>31796</v>
          </cell>
          <cell r="Q57">
            <v>1035</v>
          </cell>
        </row>
        <row r="58">
          <cell r="A58" t="str">
            <v>5. Universités et établissement d'enseignement sup.sous contrat MESR</v>
          </cell>
          <cell r="B58">
            <v>2017</v>
          </cell>
          <cell r="C58">
            <v>51821</v>
          </cell>
          <cell r="D58">
            <v>34792</v>
          </cell>
          <cell r="E58">
            <v>0</v>
          </cell>
          <cell r="F58">
            <v>86613</v>
          </cell>
          <cell r="G58">
            <v>0</v>
          </cell>
          <cell r="H58">
            <v>6985</v>
          </cell>
          <cell r="I58">
            <v>10625</v>
          </cell>
          <cell r="J58">
            <v>0</v>
          </cell>
          <cell r="K58">
            <v>17610</v>
          </cell>
          <cell r="L58">
            <v>0</v>
          </cell>
          <cell r="M58">
            <v>58806</v>
          </cell>
          <cell r="N58">
            <v>45417</v>
          </cell>
          <cell r="O58">
            <v>0</v>
          </cell>
          <cell r="P58">
            <v>104223</v>
          </cell>
          <cell r="Q58">
            <v>9499</v>
          </cell>
        </row>
        <row r="59">
          <cell r="A59" t="str">
            <v>6. Centres hospitaliers (CHU, CLCC)</v>
          </cell>
          <cell r="B59">
            <v>2017</v>
          </cell>
          <cell r="C59">
            <v>5063</v>
          </cell>
          <cell r="D59">
            <v>5436</v>
          </cell>
          <cell r="E59">
            <v>0</v>
          </cell>
          <cell r="F59">
            <v>10499</v>
          </cell>
          <cell r="G59">
            <v>0</v>
          </cell>
          <cell r="H59">
            <v>3479</v>
          </cell>
          <cell r="I59">
            <v>14757</v>
          </cell>
          <cell r="J59">
            <v>0</v>
          </cell>
          <cell r="K59">
            <v>18236</v>
          </cell>
          <cell r="L59">
            <v>0</v>
          </cell>
          <cell r="M59">
            <v>8542</v>
          </cell>
          <cell r="N59">
            <v>20193</v>
          </cell>
          <cell r="O59">
            <v>0</v>
          </cell>
          <cell r="P59">
            <v>28735</v>
          </cell>
          <cell r="Q59">
            <v>155</v>
          </cell>
        </row>
        <row r="60">
          <cell r="A60" t="str">
            <v>7. Autres établissements d'enseignement supérieur</v>
          </cell>
          <cell r="B60">
            <v>2017</v>
          </cell>
          <cell r="C60">
            <v>5437</v>
          </cell>
          <cell r="D60">
            <v>2783</v>
          </cell>
          <cell r="E60">
            <v>0</v>
          </cell>
          <cell r="F60">
            <v>8220</v>
          </cell>
          <cell r="G60">
            <v>0</v>
          </cell>
          <cell r="H60">
            <v>840</v>
          </cell>
          <cell r="I60">
            <v>1478</v>
          </cell>
          <cell r="J60">
            <v>0</v>
          </cell>
          <cell r="K60">
            <v>2318</v>
          </cell>
          <cell r="L60">
            <v>0</v>
          </cell>
          <cell r="M60">
            <v>6277</v>
          </cell>
          <cell r="N60">
            <v>4261</v>
          </cell>
          <cell r="O60">
            <v>0</v>
          </cell>
          <cell r="P60">
            <v>10538</v>
          </cell>
          <cell r="Q60">
            <v>1277</v>
          </cell>
        </row>
        <row r="61">
          <cell r="A61" t="str">
            <v>8. Institutions sans but lucratif</v>
          </cell>
          <cell r="B61">
            <v>2017</v>
          </cell>
          <cell r="C61">
            <v>3089</v>
          </cell>
          <cell r="D61">
            <v>2413</v>
          </cell>
          <cell r="E61">
            <v>0</v>
          </cell>
          <cell r="F61">
            <v>5502</v>
          </cell>
          <cell r="G61">
            <v>0</v>
          </cell>
          <cell r="H61">
            <v>1637</v>
          </cell>
          <cell r="I61">
            <v>2483</v>
          </cell>
          <cell r="J61">
            <v>0</v>
          </cell>
          <cell r="K61">
            <v>4120</v>
          </cell>
          <cell r="L61">
            <v>0</v>
          </cell>
          <cell r="M61">
            <v>4726</v>
          </cell>
          <cell r="N61">
            <v>4896</v>
          </cell>
          <cell r="O61">
            <v>0</v>
          </cell>
          <cell r="P61">
            <v>9622</v>
          </cell>
          <cell r="Q61">
            <v>477</v>
          </cell>
        </row>
        <row r="62">
          <cell r="A62">
            <v>0</v>
          </cell>
          <cell r="B62">
            <v>2017</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2017</v>
          </cell>
          <cell r="C63">
            <v>96921</v>
          </cell>
          <cell r="D63">
            <v>63180</v>
          </cell>
          <cell r="E63">
            <v>0</v>
          </cell>
          <cell r="F63">
            <v>160101</v>
          </cell>
          <cell r="G63">
            <v>0</v>
          </cell>
          <cell r="H63">
            <v>28424</v>
          </cell>
          <cell r="I63">
            <v>48143</v>
          </cell>
          <cell r="J63">
            <v>0</v>
          </cell>
          <cell r="K63">
            <v>76567</v>
          </cell>
          <cell r="L63">
            <v>0</v>
          </cell>
          <cell r="M63">
            <v>125345</v>
          </cell>
          <cell r="N63">
            <v>111323</v>
          </cell>
          <cell r="O63">
            <v>0</v>
          </cell>
          <cell r="P63">
            <v>236668</v>
          </cell>
          <cell r="Q63">
            <v>14634</v>
          </cell>
        </row>
        <row r="64">
          <cell r="A64" t="str">
            <v>1. EPST hors CNRS</v>
          </cell>
          <cell r="B64">
            <v>2016</v>
          </cell>
          <cell r="C64">
            <v>6625</v>
          </cell>
          <cell r="D64">
            <v>5160</v>
          </cell>
          <cell r="E64">
            <v>0</v>
          </cell>
          <cell r="F64">
            <v>11785</v>
          </cell>
          <cell r="G64">
            <v>0</v>
          </cell>
          <cell r="H64">
            <v>5280</v>
          </cell>
          <cell r="I64">
            <v>7862</v>
          </cell>
          <cell r="J64">
            <v>0</v>
          </cell>
          <cell r="K64">
            <v>13142</v>
          </cell>
          <cell r="L64">
            <v>0</v>
          </cell>
          <cell r="M64">
            <v>11905</v>
          </cell>
          <cell r="N64">
            <v>13022</v>
          </cell>
          <cell r="O64">
            <v>0</v>
          </cell>
          <cell r="P64">
            <v>24927</v>
          </cell>
          <cell r="Q64">
            <v>923</v>
          </cell>
        </row>
        <row r="65">
          <cell r="A65" t="str">
            <v>IFSTTAR (ex.INRETS+LCPC)</v>
          </cell>
          <cell r="B65">
            <v>2016</v>
          </cell>
          <cell r="C65">
            <v>386</v>
          </cell>
          <cell r="D65">
            <v>207</v>
          </cell>
          <cell r="E65">
            <v>0</v>
          </cell>
          <cell r="F65">
            <v>593</v>
          </cell>
          <cell r="G65">
            <v>0</v>
          </cell>
          <cell r="H65">
            <v>261</v>
          </cell>
          <cell r="I65">
            <v>223</v>
          </cell>
          <cell r="J65">
            <v>0</v>
          </cell>
          <cell r="K65">
            <v>484</v>
          </cell>
          <cell r="L65">
            <v>0</v>
          </cell>
          <cell r="M65">
            <v>647</v>
          </cell>
          <cell r="N65">
            <v>430</v>
          </cell>
          <cell r="O65">
            <v>0</v>
          </cell>
          <cell r="P65">
            <v>1077</v>
          </cell>
          <cell r="Q65">
            <v>62</v>
          </cell>
        </row>
        <row r="66">
          <cell r="A66" t="str">
            <v>INED</v>
          </cell>
          <cell r="B66">
            <v>2016</v>
          </cell>
          <cell r="C66">
            <v>33</v>
          </cell>
          <cell r="D66">
            <v>59</v>
          </cell>
          <cell r="E66">
            <v>0</v>
          </cell>
          <cell r="F66">
            <v>92</v>
          </cell>
          <cell r="G66">
            <v>0</v>
          </cell>
          <cell r="H66">
            <v>39</v>
          </cell>
          <cell r="I66">
            <v>107</v>
          </cell>
          <cell r="J66">
            <v>0</v>
          </cell>
          <cell r="K66">
            <v>146</v>
          </cell>
          <cell r="L66">
            <v>0</v>
          </cell>
          <cell r="M66">
            <v>72</v>
          </cell>
          <cell r="N66">
            <v>166</v>
          </cell>
          <cell r="O66">
            <v>0</v>
          </cell>
          <cell r="P66">
            <v>238</v>
          </cell>
          <cell r="Q66">
            <v>7</v>
          </cell>
        </row>
        <row r="67">
          <cell r="A67" t="str">
            <v>INRA</v>
          </cell>
          <cell r="B67">
            <v>2016</v>
          </cell>
          <cell r="C67">
            <v>1881</v>
          </cell>
          <cell r="D67">
            <v>1744</v>
          </cell>
          <cell r="E67">
            <v>0</v>
          </cell>
          <cell r="F67">
            <v>3625</v>
          </cell>
          <cell r="G67">
            <v>0</v>
          </cell>
          <cell r="H67">
            <v>2843</v>
          </cell>
          <cell r="I67">
            <v>3372</v>
          </cell>
          <cell r="J67">
            <v>0</v>
          </cell>
          <cell r="K67">
            <v>6215</v>
          </cell>
          <cell r="L67">
            <v>0</v>
          </cell>
          <cell r="M67">
            <v>4724</v>
          </cell>
          <cell r="N67">
            <v>5116</v>
          </cell>
          <cell r="O67">
            <v>0</v>
          </cell>
          <cell r="P67">
            <v>9840</v>
          </cell>
          <cell r="Q67">
            <v>189</v>
          </cell>
        </row>
        <row r="68">
          <cell r="A68" t="str">
            <v>INRIA</v>
          </cell>
          <cell r="B68">
            <v>2016</v>
          </cell>
          <cell r="C68">
            <v>1327</v>
          </cell>
          <cell r="D68">
            <v>330</v>
          </cell>
          <cell r="E68">
            <v>0</v>
          </cell>
          <cell r="F68">
            <v>1657</v>
          </cell>
          <cell r="G68">
            <v>0</v>
          </cell>
          <cell r="H68">
            <v>263</v>
          </cell>
          <cell r="I68">
            <v>479</v>
          </cell>
          <cell r="J68">
            <v>0</v>
          </cell>
          <cell r="K68">
            <v>742</v>
          </cell>
          <cell r="L68">
            <v>0</v>
          </cell>
          <cell r="M68">
            <v>1590</v>
          </cell>
          <cell r="N68">
            <v>809</v>
          </cell>
          <cell r="O68">
            <v>0</v>
          </cell>
          <cell r="P68">
            <v>2399</v>
          </cell>
          <cell r="Q68">
            <v>342</v>
          </cell>
        </row>
        <row r="69">
          <cell r="A69" t="str">
            <v>INSERM</v>
          </cell>
          <cell r="B69">
            <v>2016</v>
          </cell>
          <cell r="C69">
            <v>2057</v>
          </cell>
          <cell r="D69">
            <v>2284</v>
          </cell>
          <cell r="E69">
            <v>0</v>
          </cell>
          <cell r="F69">
            <v>4341</v>
          </cell>
          <cell r="G69">
            <v>0</v>
          </cell>
          <cell r="H69">
            <v>1093</v>
          </cell>
          <cell r="I69">
            <v>2761</v>
          </cell>
          <cell r="J69">
            <v>0</v>
          </cell>
          <cell r="K69">
            <v>3854</v>
          </cell>
          <cell r="L69">
            <v>0</v>
          </cell>
          <cell r="M69">
            <v>3150</v>
          </cell>
          <cell r="N69">
            <v>5045</v>
          </cell>
          <cell r="O69">
            <v>0</v>
          </cell>
          <cell r="P69">
            <v>8195</v>
          </cell>
          <cell r="Q69">
            <v>246</v>
          </cell>
        </row>
        <row r="70">
          <cell r="A70" t="str">
            <v>IRD</v>
          </cell>
          <cell r="B70">
            <v>2016</v>
          </cell>
          <cell r="C70">
            <v>570</v>
          </cell>
          <cell r="D70">
            <v>309</v>
          </cell>
          <cell r="E70">
            <v>0</v>
          </cell>
          <cell r="F70">
            <v>879</v>
          </cell>
          <cell r="G70">
            <v>0</v>
          </cell>
          <cell r="H70">
            <v>486</v>
          </cell>
          <cell r="I70">
            <v>605</v>
          </cell>
          <cell r="J70">
            <v>0</v>
          </cell>
          <cell r="K70">
            <v>1091</v>
          </cell>
          <cell r="L70">
            <v>0</v>
          </cell>
          <cell r="M70">
            <v>1056</v>
          </cell>
          <cell r="N70">
            <v>914</v>
          </cell>
          <cell r="O70">
            <v>0</v>
          </cell>
          <cell r="P70">
            <v>1970</v>
          </cell>
          <cell r="Q70">
            <v>7</v>
          </cell>
        </row>
        <row r="71">
          <cell r="A71" t="str">
            <v>IRSTEA (ex.CEMAGREF)</v>
          </cell>
          <cell r="B71">
            <v>2016</v>
          </cell>
          <cell r="C71">
            <v>371</v>
          </cell>
          <cell r="D71">
            <v>227</v>
          </cell>
          <cell r="E71">
            <v>0</v>
          </cell>
          <cell r="F71">
            <v>598</v>
          </cell>
          <cell r="G71">
            <v>0</v>
          </cell>
          <cell r="H71">
            <v>295</v>
          </cell>
          <cell r="I71">
            <v>315</v>
          </cell>
          <cell r="J71">
            <v>0</v>
          </cell>
          <cell r="K71">
            <v>610</v>
          </cell>
          <cell r="L71">
            <v>0</v>
          </cell>
          <cell r="M71">
            <v>666</v>
          </cell>
          <cell r="N71">
            <v>542</v>
          </cell>
          <cell r="O71">
            <v>0</v>
          </cell>
          <cell r="P71">
            <v>1208</v>
          </cell>
          <cell r="Q71">
            <v>70</v>
          </cell>
        </row>
        <row r="72">
          <cell r="A72" t="str">
            <v>2. EPIC</v>
          </cell>
          <cell r="B72">
            <v>2016</v>
          </cell>
          <cell r="C72">
            <v>11114</v>
          </cell>
          <cell r="D72">
            <v>5121</v>
          </cell>
          <cell r="E72">
            <v>0</v>
          </cell>
          <cell r="F72">
            <v>16235</v>
          </cell>
          <cell r="G72">
            <v>0</v>
          </cell>
          <cell r="H72">
            <v>3957</v>
          </cell>
          <cell r="I72">
            <v>3283</v>
          </cell>
          <cell r="J72">
            <v>0</v>
          </cell>
          <cell r="K72">
            <v>7240</v>
          </cell>
          <cell r="L72">
            <v>0</v>
          </cell>
          <cell r="M72">
            <v>15071</v>
          </cell>
          <cell r="N72">
            <v>8404</v>
          </cell>
          <cell r="O72">
            <v>0</v>
          </cell>
          <cell r="P72">
            <v>23475</v>
          </cell>
          <cell r="Q72">
            <v>1091</v>
          </cell>
        </row>
        <row r="73">
          <cell r="A73" t="str">
            <v>ANDRA</v>
          </cell>
          <cell r="B73">
            <v>2016</v>
          </cell>
          <cell r="C73">
            <v>95</v>
          </cell>
          <cell r="D73">
            <v>35</v>
          </cell>
          <cell r="E73">
            <v>0</v>
          </cell>
          <cell r="F73">
            <v>130</v>
          </cell>
          <cell r="G73">
            <v>0</v>
          </cell>
          <cell r="H73">
            <v>53</v>
          </cell>
          <cell r="I73">
            <v>25</v>
          </cell>
          <cell r="J73">
            <v>0</v>
          </cell>
          <cell r="K73">
            <v>78</v>
          </cell>
          <cell r="L73">
            <v>0</v>
          </cell>
          <cell r="M73">
            <v>148</v>
          </cell>
          <cell r="N73">
            <v>60</v>
          </cell>
          <cell r="O73">
            <v>0</v>
          </cell>
          <cell r="P73">
            <v>208</v>
          </cell>
          <cell r="Q73">
            <v>15</v>
          </cell>
        </row>
        <row r="74">
          <cell r="A74" t="str">
            <v>BRGM</v>
          </cell>
          <cell r="B74">
            <v>2016</v>
          </cell>
          <cell r="C74">
            <v>155</v>
          </cell>
          <cell r="D74">
            <v>77</v>
          </cell>
          <cell r="E74">
            <v>0</v>
          </cell>
          <cell r="F74">
            <v>232</v>
          </cell>
          <cell r="G74">
            <v>0</v>
          </cell>
          <cell r="H74">
            <v>66</v>
          </cell>
          <cell r="I74">
            <v>98</v>
          </cell>
          <cell r="J74">
            <v>0</v>
          </cell>
          <cell r="K74">
            <v>164</v>
          </cell>
          <cell r="L74">
            <v>0</v>
          </cell>
          <cell r="M74">
            <v>221</v>
          </cell>
          <cell r="N74">
            <v>175</v>
          </cell>
          <cell r="O74">
            <v>0</v>
          </cell>
          <cell r="P74">
            <v>396</v>
          </cell>
          <cell r="Q74">
            <v>0</v>
          </cell>
        </row>
        <row r="75">
          <cell r="A75" t="str">
            <v>CEA - Civil</v>
          </cell>
          <cell r="B75">
            <v>2016</v>
          </cell>
          <cell r="C75">
            <v>6601</v>
          </cell>
          <cell r="D75">
            <v>3041</v>
          </cell>
          <cell r="E75">
            <v>0</v>
          </cell>
          <cell r="F75">
            <v>9642</v>
          </cell>
          <cell r="G75">
            <v>0</v>
          </cell>
          <cell r="H75">
            <v>2398</v>
          </cell>
          <cell r="I75">
            <v>1702</v>
          </cell>
          <cell r="J75">
            <v>0</v>
          </cell>
          <cell r="K75">
            <v>4100</v>
          </cell>
          <cell r="L75">
            <v>0</v>
          </cell>
          <cell r="M75">
            <v>8999</v>
          </cell>
          <cell r="N75">
            <v>4743</v>
          </cell>
          <cell r="O75">
            <v>0</v>
          </cell>
          <cell r="P75">
            <v>13742</v>
          </cell>
          <cell r="Q75">
            <v>691</v>
          </cell>
        </row>
        <row r="76">
          <cell r="A76" t="str">
            <v>CIRAD</v>
          </cell>
          <cell r="B76">
            <v>2016</v>
          </cell>
          <cell r="C76">
            <v>767</v>
          </cell>
          <cell r="D76">
            <v>496</v>
          </cell>
          <cell r="E76">
            <v>0</v>
          </cell>
          <cell r="F76">
            <v>1263</v>
          </cell>
          <cell r="G76">
            <v>0</v>
          </cell>
          <cell r="H76">
            <v>230</v>
          </cell>
          <cell r="I76">
            <v>305</v>
          </cell>
          <cell r="J76">
            <v>0</v>
          </cell>
          <cell r="K76">
            <v>535</v>
          </cell>
          <cell r="L76">
            <v>0</v>
          </cell>
          <cell r="M76">
            <v>997</v>
          </cell>
          <cell r="N76">
            <v>801</v>
          </cell>
          <cell r="O76">
            <v>0</v>
          </cell>
          <cell r="P76">
            <v>1798</v>
          </cell>
          <cell r="Q76">
            <v>23</v>
          </cell>
        </row>
        <row r="77">
          <cell r="A77" t="str">
            <v>CNES</v>
          </cell>
          <cell r="B77">
            <v>2016</v>
          </cell>
          <cell r="C77">
            <v>1469</v>
          </cell>
          <cell r="D77">
            <v>671</v>
          </cell>
          <cell r="E77">
            <v>0</v>
          </cell>
          <cell r="F77">
            <v>2140</v>
          </cell>
          <cell r="G77">
            <v>0</v>
          </cell>
          <cell r="H77">
            <v>141</v>
          </cell>
          <cell r="I77">
            <v>285</v>
          </cell>
          <cell r="J77">
            <v>0</v>
          </cell>
          <cell r="K77">
            <v>426</v>
          </cell>
          <cell r="L77">
            <v>0</v>
          </cell>
          <cell r="M77">
            <v>1610</v>
          </cell>
          <cell r="N77">
            <v>956</v>
          </cell>
          <cell r="O77">
            <v>0</v>
          </cell>
          <cell r="P77">
            <v>2566</v>
          </cell>
          <cell r="Q77">
            <v>80</v>
          </cell>
        </row>
        <row r="78">
          <cell r="A78" t="str">
            <v>CSTB</v>
          </cell>
          <cell r="B78">
            <v>2016</v>
          </cell>
          <cell r="C78">
            <v>139</v>
          </cell>
          <cell r="D78">
            <v>55</v>
          </cell>
          <cell r="E78">
            <v>0</v>
          </cell>
          <cell r="F78">
            <v>194</v>
          </cell>
          <cell r="G78">
            <v>0</v>
          </cell>
          <cell r="H78">
            <v>71</v>
          </cell>
          <cell r="I78">
            <v>63</v>
          </cell>
          <cell r="J78">
            <v>0</v>
          </cell>
          <cell r="K78">
            <v>134</v>
          </cell>
          <cell r="L78">
            <v>0</v>
          </cell>
          <cell r="M78">
            <v>210</v>
          </cell>
          <cell r="N78">
            <v>118</v>
          </cell>
          <cell r="O78">
            <v>0</v>
          </cell>
          <cell r="P78">
            <v>328</v>
          </cell>
          <cell r="Q78">
            <v>12</v>
          </cell>
        </row>
        <row r="79">
          <cell r="A79" t="str">
            <v>IFREMER</v>
          </cell>
          <cell r="B79">
            <v>2016</v>
          </cell>
          <cell r="C79">
            <v>436</v>
          </cell>
          <cell r="D79">
            <v>277</v>
          </cell>
          <cell r="E79">
            <v>0</v>
          </cell>
          <cell r="F79">
            <v>713</v>
          </cell>
          <cell r="G79">
            <v>0</v>
          </cell>
          <cell r="H79">
            <v>423</v>
          </cell>
          <cell r="I79">
            <v>452</v>
          </cell>
          <cell r="J79">
            <v>0</v>
          </cell>
          <cell r="K79">
            <v>875</v>
          </cell>
          <cell r="L79">
            <v>0</v>
          </cell>
          <cell r="M79">
            <v>859</v>
          </cell>
          <cell r="N79">
            <v>729</v>
          </cell>
          <cell r="O79">
            <v>0</v>
          </cell>
          <cell r="P79">
            <v>1588</v>
          </cell>
          <cell r="Q79">
            <v>50</v>
          </cell>
        </row>
        <row r="80">
          <cell r="A80" t="str">
            <v>INERIS</v>
          </cell>
          <cell r="B80">
            <v>2016</v>
          </cell>
          <cell r="C80">
            <v>44</v>
          </cell>
          <cell r="D80">
            <v>36</v>
          </cell>
          <cell r="E80">
            <v>0</v>
          </cell>
          <cell r="F80">
            <v>80</v>
          </cell>
          <cell r="G80">
            <v>0</v>
          </cell>
          <cell r="H80">
            <v>26</v>
          </cell>
          <cell r="I80">
            <v>19</v>
          </cell>
          <cell r="J80">
            <v>0</v>
          </cell>
          <cell r="K80">
            <v>45</v>
          </cell>
          <cell r="L80">
            <v>0</v>
          </cell>
          <cell r="M80">
            <v>70</v>
          </cell>
          <cell r="N80">
            <v>55</v>
          </cell>
          <cell r="O80">
            <v>0</v>
          </cell>
          <cell r="P80">
            <v>125</v>
          </cell>
          <cell r="Q80">
            <v>9</v>
          </cell>
        </row>
        <row r="81">
          <cell r="A81" t="str">
            <v>IPEV</v>
          </cell>
          <cell r="B81">
            <v>2016</v>
          </cell>
          <cell r="C81">
            <v>0</v>
          </cell>
          <cell r="D81">
            <v>2</v>
          </cell>
          <cell r="E81">
            <v>0</v>
          </cell>
          <cell r="F81">
            <v>2</v>
          </cell>
          <cell r="G81">
            <v>0</v>
          </cell>
          <cell r="H81">
            <v>101</v>
          </cell>
          <cell r="I81">
            <v>29</v>
          </cell>
          <cell r="J81">
            <v>0</v>
          </cell>
          <cell r="K81">
            <v>130</v>
          </cell>
          <cell r="L81">
            <v>0</v>
          </cell>
          <cell r="M81">
            <v>101</v>
          </cell>
          <cell r="N81">
            <v>31</v>
          </cell>
          <cell r="O81">
            <v>0</v>
          </cell>
          <cell r="P81">
            <v>132</v>
          </cell>
          <cell r="Q81">
            <v>0</v>
          </cell>
        </row>
        <row r="82">
          <cell r="A82" t="str">
            <v>IRSN</v>
          </cell>
          <cell r="B82">
            <v>2016</v>
          </cell>
          <cell r="C82">
            <v>276</v>
          </cell>
          <cell r="D82">
            <v>160</v>
          </cell>
          <cell r="E82">
            <v>0</v>
          </cell>
          <cell r="F82">
            <v>436</v>
          </cell>
          <cell r="G82">
            <v>0</v>
          </cell>
          <cell r="H82">
            <v>45</v>
          </cell>
          <cell r="I82">
            <v>52</v>
          </cell>
          <cell r="J82">
            <v>0</v>
          </cell>
          <cell r="K82">
            <v>97</v>
          </cell>
          <cell r="L82">
            <v>0</v>
          </cell>
          <cell r="M82">
            <v>321</v>
          </cell>
          <cell r="N82">
            <v>212</v>
          </cell>
          <cell r="O82">
            <v>0</v>
          </cell>
          <cell r="P82">
            <v>533</v>
          </cell>
          <cell r="Q82">
            <v>39</v>
          </cell>
        </row>
        <row r="83">
          <cell r="A83" t="str">
            <v>LNE</v>
          </cell>
          <cell r="B83">
            <v>2016</v>
          </cell>
          <cell r="C83">
            <v>74</v>
          </cell>
          <cell r="D83">
            <v>45</v>
          </cell>
          <cell r="E83">
            <v>0</v>
          </cell>
          <cell r="F83">
            <v>119</v>
          </cell>
          <cell r="G83">
            <v>0</v>
          </cell>
          <cell r="H83">
            <v>5</v>
          </cell>
          <cell r="I83">
            <v>7</v>
          </cell>
          <cell r="J83">
            <v>0</v>
          </cell>
          <cell r="K83">
            <v>12</v>
          </cell>
          <cell r="L83">
            <v>0</v>
          </cell>
          <cell r="M83">
            <v>79</v>
          </cell>
          <cell r="N83">
            <v>52</v>
          </cell>
          <cell r="O83">
            <v>0</v>
          </cell>
          <cell r="P83">
            <v>131</v>
          </cell>
          <cell r="Q83">
            <v>5</v>
          </cell>
        </row>
        <row r="84">
          <cell r="A84" t="str">
            <v>ONERA</v>
          </cell>
          <cell r="B84">
            <v>2016</v>
          </cell>
          <cell r="C84">
            <v>1058</v>
          </cell>
          <cell r="D84">
            <v>226</v>
          </cell>
          <cell r="E84">
            <v>0</v>
          </cell>
          <cell r="F84">
            <v>1284</v>
          </cell>
          <cell r="G84">
            <v>0</v>
          </cell>
          <cell r="H84">
            <v>398</v>
          </cell>
          <cell r="I84">
            <v>246</v>
          </cell>
          <cell r="J84">
            <v>0</v>
          </cell>
          <cell r="K84">
            <v>644</v>
          </cell>
          <cell r="L84">
            <v>0</v>
          </cell>
          <cell r="M84">
            <v>1456</v>
          </cell>
          <cell r="N84">
            <v>472</v>
          </cell>
          <cell r="O84">
            <v>0</v>
          </cell>
          <cell r="P84">
            <v>1928</v>
          </cell>
          <cell r="Q84">
            <v>167</v>
          </cell>
        </row>
        <row r="85">
          <cell r="A85" t="str">
            <v>3. Ministères (yc. Défense) et autres établissements publics</v>
          </cell>
          <cell r="B85">
            <v>2016</v>
          </cell>
          <cell r="C85">
            <v>1324</v>
          </cell>
          <cell r="D85">
            <v>870</v>
          </cell>
          <cell r="E85">
            <v>0</v>
          </cell>
          <cell r="F85">
            <v>2194</v>
          </cell>
          <cell r="G85">
            <v>0</v>
          </cell>
          <cell r="H85">
            <v>1057</v>
          </cell>
          <cell r="I85">
            <v>627</v>
          </cell>
          <cell r="J85">
            <v>0</v>
          </cell>
          <cell r="K85">
            <v>1684</v>
          </cell>
          <cell r="L85">
            <v>0</v>
          </cell>
          <cell r="M85">
            <v>2381</v>
          </cell>
          <cell r="N85">
            <v>1497</v>
          </cell>
          <cell r="O85">
            <v>0</v>
          </cell>
          <cell r="P85">
            <v>3878</v>
          </cell>
          <cell r="Q85">
            <v>113</v>
          </cell>
        </row>
        <row r="86">
          <cell r="A86" t="str">
            <v>4. CNRS</v>
          </cell>
          <cell r="B86">
            <v>2016</v>
          </cell>
          <cell r="C86">
            <v>12495</v>
          </cell>
          <cell r="D86">
            <v>6483</v>
          </cell>
          <cell r="E86">
            <v>0</v>
          </cell>
          <cell r="F86">
            <v>18978</v>
          </cell>
          <cell r="G86">
            <v>0</v>
          </cell>
          <cell r="H86">
            <v>5662</v>
          </cell>
          <cell r="I86">
            <v>7157</v>
          </cell>
          <cell r="J86">
            <v>0</v>
          </cell>
          <cell r="K86">
            <v>12819</v>
          </cell>
          <cell r="L86">
            <v>0</v>
          </cell>
          <cell r="M86">
            <v>18157</v>
          </cell>
          <cell r="N86">
            <v>13640</v>
          </cell>
          <cell r="O86">
            <v>0</v>
          </cell>
          <cell r="P86">
            <v>31797</v>
          </cell>
          <cell r="Q86">
            <v>1012</v>
          </cell>
        </row>
        <row r="87">
          <cell r="A87" t="str">
            <v>5. Universités et établissement d'enseignement sup.sous contrat MESR</v>
          </cell>
          <cell r="B87">
            <v>2016</v>
          </cell>
          <cell r="C87">
            <v>52049</v>
          </cell>
          <cell r="D87">
            <v>34424</v>
          </cell>
          <cell r="E87">
            <v>0</v>
          </cell>
          <cell r="F87">
            <v>86473</v>
          </cell>
          <cell r="G87">
            <v>0</v>
          </cell>
          <cell r="H87">
            <v>6813</v>
          </cell>
          <cell r="I87">
            <v>10647</v>
          </cell>
          <cell r="J87">
            <v>0</v>
          </cell>
          <cell r="K87">
            <v>17460</v>
          </cell>
          <cell r="L87">
            <v>0</v>
          </cell>
          <cell r="M87">
            <v>58862</v>
          </cell>
          <cell r="N87">
            <v>45071</v>
          </cell>
          <cell r="O87">
            <v>0</v>
          </cell>
          <cell r="P87">
            <v>103933</v>
          </cell>
          <cell r="Q87">
            <v>9672</v>
          </cell>
        </row>
        <row r="88">
          <cell r="A88" t="str">
            <v>6. Centres hospitaliers (CHU, CLCC)</v>
          </cell>
          <cell r="B88">
            <v>2016</v>
          </cell>
          <cell r="C88">
            <v>5119</v>
          </cell>
          <cell r="D88">
            <v>5396</v>
          </cell>
          <cell r="E88">
            <v>0</v>
          </cell>
          <cell r="F88">
            <v>10515</v>
          </cell>
          <cell r="G88">
            <v>0</v>
          </cell>
          <cell r="H88">
            <v>3673</v>
          </cell>
          <cell r="I88">
            <v>15158</v>
          </cell>
          <cell r="J88">
            <v>0</v>
          </cell>
          <cell r="K88">
            <v>18831</v>
          </cell>
          <cell r="L88">
            <v>0</v>
          </cell>
          <cell r="M88">
            <v>8792</v>
          </cell>
          <cell r="N88">
            <v>20554</v>
          </cell>
          <cell r="O88">
            <v>0</v>
          </cell>
          <cell r="P88">
            <v>29346</v>
          </cell>
          <cell r="Q88">
            <v>177</v>
          </cell>
        </row>
        <row r="89">
          <cell r="A89" t="str">
            <v>7. Autres établissements d'enseignement supérieur</v>
          </cell>
          <cell r="B89">
            <v>2016</v>
          </cell>
          <cell r="C89">
            <v>4908</v>
          </cell>
          <cell r="D89">
            <v>2575</v>
          </cell>
          <cell r="E89">
            <v>0</v>
          </cell>
          <cell r="F89">
            <v>7483</v>
          </cell>
          <cell r="G89">
            <v>0</v>
          </cell>
          <cell r="H89">
            <v>1023</v>
          </cell>
          <cell r="I89">
            <v>1261</v>
          </cell>
          <cell r="J89">
            <v>0</v>
          </cell>
          <cell r="K89">
            <v>2284</v>
          </cell>
          <cell r="L89">
            <v>0</v>
          </cell>
          <cell r="M89">
            <v>5931</v>
          </cell>
          <cell r="N89">
            <v>3836</v>
          </cell>
          <cell r="O89">
            <v>0</v>
          </cell>
          <cell r="P89">
            <v>9767</v>
          </cell>
          <cell r="Q89">
            <v>1000</v>
          </cell>
        </row>
        <row r="90">
          <cell r="A90" t="str">
            <v>8. Institutions sans but lucratif</v>
          </cell>
          <cell r="B90">
            <v>2016</v>
          </cell>
          <cell r="C90">
            <v>3080</v>
          </cell>
          <cell r="D90">
            <v>2408</v>
          </cell>
          <cell r="E90">
            <v>0</v>
          </cell>
          <cell r="F90">
            <v>5488</v>
          </cell>
          <cell r="G90">
            <v>0</v>
          </cell>
          <cell r="H90">
            <v>1645</v>
          </cell>
          <cell r="I90">
            <v>2620</v>
          </cell>
          <cell r="J90">
            <v>0</v>
          </cell>
          <cell r="K90">
            <v>4265</v>
          </cell>
          <cell r="L90">
            <v>0</v>
          </cell>
          <cell r="M90">
            <v>4725</v>
          </cell>
          <cell r="N90">
            <v>5028</v>
          </cell>
          <cell r="O90">
            <v>0</v>
          </cell>
          <cell r="P90">
            <v>9753</v>
          </cell>
          <cell r="Q90">
            <v>507</v>
          </cell>
        </row>
        <row r="91">
          <cell r="A91">
            <v>0</v>
          </cell>
          <cell r="B91">
            <v>2016</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2016</v>
          </cell>
          <cell r="C92">
            <v>96714</v>
          </cell>
          <cell r="D92">
            <v>62437</v>
          </cell>
          <cell r="E92">
            <v>0</v>
          </cell>
          <cell r="F92">
            <v>159151</v>
          </cell>
          <cell r="G92">
            <v>0</v>
          </cell>
          <cell r="H92">
            <v>29110</v>
          </cell>
          <cell r="I92">
            <v>48615</v>
          </cell>
          <cell r="J92">
            <v>0</v>
          </cell>
          <cell r="K92">
            <v>77725</v>
          </cell>
          <cell r="L92">
            <v>0</v>
          </cell>
          <cell r="M92">
            <v>125824</v>
          </cell>
          <cell r="N92">
            <v>111052</v>
          </cell>
          <cell r="O92">
            <v>0</v>
          </cell>
          <cell r="P92">
            <v>236876</v>
          </cell>
          <cell r="Q92">
            <v>14495</v>
          </cell>
        </row>
        <row r="93">
          <cell r="A93" t="str">
            <v>1. EPST hors CNRS</v>
          </cell>
          <cell r="B93">
            <v>2010</v>
          </cell>
          <cell r="C93">
            <v>6279</v>
          </cell>
          <cell r="D93">
            <v>4725</v>
          </cell>
          <cell r="E93">
            <v>0</v>
          </cell>
          <cell r="F93">
            <v>11004</v>
          </cell>
          <cell r="G93"/>
          <cell r="H93">
            <v>6482</v>
          </cell>
          <cell r="I93">
            <v>8845</v>
          </cell>
          <cell r="J93">
            <v>0</v>
          </cell>
          <cell r="K93">
            <v>15327</v>
          </cell>
          <cell r="L93"/>
          <cell r="M93">
            <v>12761</v>
          </cell>
          <cell r="N93">
            <v>13570</v>
          </cell>
          <cell r="O93">
            <v>0</v>
          </cell>
          <cell r="P93">
            <v>26331</v>
          </cell>
          <cell r="Q93">
            <v>909</v>
          </cell>
        </row>
        <row r="94">
          <cell r="A94" t="str">
            <v>CEMAGREF</v>
          </cell>
          <cell r="B94">
            <v>2010</v>
          </cell>
          <cell r="C94">
            <v>278</v>
          </cell>
          <cell r="D94">
            <v>167</v>
          </cell>
          <cell r="E94">
            <v>0</v>
          </cell>
          <cell r="F94">
            <v>445</v>
          </cell>
          <cell r="G94"/>
          <cell r="H94">
            <v>346</v>
          </cell>
          <cell r="I94">
            <v>354</v>
          </cell>
          <cell r="J94">
            <v>0</v>
          </cell>
          <cell r="K94">
            <v>700</v>
          </cell>
          <cell r="L94"/>
          <cell r="M94">
            <v>624</v>
          </cell>
          <cell r="N94">
            <v>521</v>
          </cell>
          <cell r="O94">
            <v>0</v>
          </cell>
          <cell r="P94">
            <v>1145</v>
          </cell>
          <cell r="Q94">
            <v>73</v>
          </cell>
        </row>
        <row r="95">
          <cell r="A95" t="str">
            <v>INED</v>
          </cell>
          <cell r="B95">
            <v>2010</v>
          </cell>
          <cell r="C95">
            <v>46</v>
          </cell>
          <cell r="D95">
            <v>50</v>
          </cell>
          <cell r="E95">
            <v>0</v>
          </cell>
          <cell r="F95">
            <v>96</v>
          </cell>
          <cell r="G95"/>
          <cell r="H95">
            <v>41</v>
          </cell>
          <cell r="I95">
            <v>102</v>
          </cell>
          <cell r="J95">
            <v>0</v>
          </cell>
          <cell r="K95">
            <v>143</v>
          </cell>
          <cell r="L95"/>
          <cell r="M95">
            <v>87</v>
          </cell>
          <cell r="N95">
            <v>152</v>
          </cell>
          <cell r="O95">
            <v>0</v>
          </cell>
          <cell r="P95">
            <v>239</v>
          </cell>
          <cell r="Q95">
            <v>2</v>
          </cell>
        </row>
        <row r="96">
          <cell r="A96" t="str">
            <v>INRA</v>
          </cell>
          <cell r="B96">
            <v>2010</v>
          </cell>
          <cell r="C96">
            <v>1958</v>
          </cell>
          <cell r="D96">
            <v>1623</v>
          </cell>
          <cell r="E96">
            <v>0</v>
          </cell>
          <cell r="F96">
            <v>3581</v>
          </cell>
          <cell r="G96"/>
          <cell r="H96">
            <v>3179</v>
          </cell>
          <cell r="I96">
            <v>3623</v>
          </cell>
          <cell r="J96">
            <v>0</v>
          </cell>
          <cell r="K96">
            <v>6802</v>
          </cell>
          <cell r="L96"/>
          <cell r="M96">
            <v>5137</v>
          </cell>
          <cell r="N96">
            <v>5246</v>
          </cell>
          <cell r="O96">
            <v>0</v>
          </cell>
          <cell r="P96">
            <v>10383</v>
          </cell>
          <cell r="Q96">
            <v>234</v>
          </cell>
        </row>
        <row r="97">
          <cell r="A97" t="str">
            <v>INRETS (cf. LCPC)</v>
          </cell>
          <cell r="B97">
            <v>2010</v>
          </cell>
          <cell r="C97"/>
          <cell r="D97"/>
          <cell r="E97"/>
          <cell r="F97"/>
          <cell r="G97"/>
          <cell r="H97"/>
          <cell r="I97"/>
          <cell r="J97"/>
          <cell r="K97"/>
          <cell r="L97"/>
          <cell r="M97"/>
          <cell r="N97"/>
          <cell r="O97"/>
          <cell r="P97"/>
          <cell r="Q97"/>
        </row>
        <row r="98">
          <cell r="A98" t="str">
            <v>INRIA</v>
          </cell>
          <cell r="B98">
            <v>2010</v>
          </cell>
          <cell r="C98">
            <v>1076</v>
          </cell>
          <cell r="D98">
            <v>282</v>
          </cell>
          <cell r="E98">
            <v>0</v>
          </cell>
          <cell r="F98">
            <v>1358</v>
          </cell>
          <cell r="G98"/>
          <cell r="H98">
            <v>715</v>
          </cell>
          <cell r="I98">
            <v>582</v>
          </cell>
          <cell r="J98">
            <v>0</v>
          </cell>
          <cell r="K98">
            <v>1297</v>
          </cell>
          <cell r="L98"/>
          <cell r="M98">
            <v>1791</v>
          </cell>
          <cell r="N98">
            <v>864</v>
          </cell>
          <cell r="O98">
            <v>0</v>
          </cell>
          <cell r="P98">
            <v>2655</v>
          </cell>
          <cell r="Q98">
            <v>422</v>
          </cell>
        </row>
        <row r="99">
          <cell r="A99" t="str">
            <v>INSERM</v>
          </cell>
          <cell r="B99">
            <v>2010</v>
          </cell>
          <cell r="C99">
            <v>1863</v>
          </cell>
          <cell r="D99">
            <v>2129</v>
          </cell>
          <cell r="E99">
            <v>0</v>
          </cell>
          <cell r="F99">
            <v>3992</v>
          </cell>
          <cell r="G99"/>
          <cell r="H99">
            <v>1257</v>
          </cell>
          <cell r="I99">
            <v>3174</v>
          </cell>
          <cell r="J99">
            <v>0</v>
          </cell>
          <cell r="K99">
            <v>4431</v>
          </cell>
          <cell r="L99"/>
          <cell r="M99">
            <v>3120</v>
          </cell>
          <cell r="N99">
            <v>5303</v>
          </cell>
          <cell r="O99">
            <v>0</v>
          </cell>
          <cell r="P99">
            <v>8423</v>
          </cell>
          <cell r="Q99">
            <v>93</v>
          </cell>
        </row>
        <row r="100">
          <cell r="A100" t="str">
            <v>IRD</v>
          </cell>
          <cell r="B100">
            <v>2010</v>
          </cell>
          <cell r="C100">
            <v>672</v>
          </cell>
          <cell r="D100">
            <v>282</v>
          </cell>
          <cell r="E100">
            <v>0</v>
          </cell>
          <cell r="F100">
            <v>954</v>
          </cell>
          <cell r="G100"/>
          <cell r="H100">
            <v>562</v>
          </cell>
          <cell r="I100">
            <v>653</v>
          </cell>
          <cell r="J100">
            <v>0</v>
          </cell>
          <cell r="K100">
            <v>1215</v>
          </cell>
          <cell r="L100"/>
          <cell r="M100">
            <v>1234</v>
          </cell>
          <cell r="N100">
            <v>935</v>
          </cell>
          <cell r="O100">
            <v>0</v>
          </cell>
          <cell r="P100">
            <v>2169</v>
          </cell>
          <cell r="Q100">
            <v>4</v>
          </cell>
        </row>
        <row r="101">
          <cell r="A101" t="str">
            <v>LCPC (inclut les effectifs INRETS)</v>
          </cell>
          <cell r="B101">
            <v>2010</v>
          </cell>
          <cell r="C101">
            <v>386</v>
          </cell>
          <cell r="D101">
            <v>192</v>
          </cell>
          <cell r="E101">
            <v>0</v>
          </cell>
          <cell r="F101">
            <v>578</v>
          </cell>
          <cell r="G101"/>
          <cell r="H101">
            <v>382</v>
          </cell>
          <cell r="I101">
            <v>357</v>
          </cell>
          <cell r="J101">
            <v>0</v>
          </cell>
          <cell r="K101">
            <v>739</v>
          </cell>
          <cell r="L101"/>
          <cell r="M101">
            <v>768</v>
          </cell>
          <cell r="N101">
            <v>549</v>
          </cell>
          <cell r="O101">
            <v>0</v>
          </cell>
          <cell r="P101">
            <v>1317</v>
          </cell>
          <cell r="Q101">
            <v>81</v>
          </cell>
        </row>
        <row r="102">
          <cell r="A102" t="str">
            <v>2. EPIC</v>
          </cell>
          <cell r="B102">
            <v>2010</v>
          </cell>
          <cell r="C102">
            <v>10919</v>
          </cell>
          <cell r="D102">
            <v>4551</v>
          </cell>
          <cell r="E102">
            <v>0</v>
          </cell>
          <cell r="F102">
            <v>15470</v>
          </cell>
          <cell r="G102"/>
          <cell r="H102">
            <v>4786</v>
          </cell>
          <cell r="I102">
            <v>3750</v>
          </cell>
          <cell r="J102">
            <v>0</v>
          </cell>
          <cell r="K102">
            <v>8536</v>
          </cell>
          <cell r="L102"/>
          <cell r="M102">
            <v>15705</v>
          </cell>
          <cell r="N102">
            <v>8301</v>
          </cell>
          <cell r="O102">
            <v>0</v>
          </cell>
          <cell r="P102">
            <v>24006</v>
          </cell>
          <cell r="Q102">
            <v>1018</v>
          </cell>
        </row>
        <row r="103">
          <cell r="A103" t="str">
            <v>ANDRA</v>
          </cell>
          <cell r="B103">
            <v>2010</v>
          </cell>
          <cell r="C103">
            <v>147</v>
          </cell>
          <cell r="D103">
            <v>53</v>
          </cell>
          <cell r="E103">
            <v>0</v>
          </cell>
          <cell r="F103">
            <v>200</v>
          </cell>
          <cell r="G103"/>
          <cell r="H103">
            <v>8</v>
          </cell>
          <cell r="I103">
            <v>25</v>
          </cell>
          <cell r="J103">
            <v>0</v>
          </cell>
          <cell r="K103">
            <v>33</v>
          </cell>
          <cell r="L103"/>
          <cell r="M103">
            <v>155</v>
          </cell>
          <cell r="N103">
            <v>78</v>
          </cell>
          <cell r="O103">
            <v>0</v>
          </cell>
          <cell r="P103">
            <v>233</v>
          </cell>
          <cell r="Q103">
            <v>14</v>
          </cell>
        </row>
        <row r="104">
          <cell r="A104" t="str">
            <v>BRGM</v>
          </cell>
          <cell r="B104">
            <v>2010</v>
          </cell>
          <cell r="C104">
            <v>149</v>
          </cell>
          <cell r="D104">
            <v>55</v>
          </cell>
          <cell r="E104">
            <v>0</v>
          </cell>
          <cell r="F104">
            <v>204</v>
          </cell>
          <cell r="G104"/>
          <cell r="H104">
            <v>76</v>
          </cell>
          <cell r="I104">
            <v>104</v>
          </cell>
          <cell r="J104">
            <v>0</v>
          </cell>
          <cell r="K104">
            <v>180</v>
          </cell>
          <cell r="L104"/>
          <cell r="M104">
            <v>225</v>
          </cell>
          <cell r="N104">
            <v>159</v>
          </cell>
          <cell r="O104">
            <v>0</v>
          </cell>
          <cell r="P104">
            <v>384</v>
          </cell>
          <cell r="Q104">
            <v>0</v>
          </cell>
        </row>
        <row r="105">
          <cell r="A105" t="str">
            <v>CEA - Civil</v>
          </cell>
          <cell r="B105">
            <v>2010</v>
          </cell>
          <cell r="C105">
            <v>5991</v>
          </cell>
          <cell r="D105">
            <v>2504</v>
          </cell>
          <cell r="E105">
            <v>0</v>
          </cell>
          <cell r="F105">
            <v>8495</v>
          </cell>
          <cell r="G105"/>
          <cell r="H105">
            <v>2858</v>
          </cell>
          <cell r="I105">
            <v>1815</v>
          </cell>
          <cell r="J105">
            <v>0</v>
          </cell>
          <cell r="K105">
            <v>4673</v>
          </cell>
          <cell r="L105"/>
          <cell r="M105">
            <v>8849</v>
          </cell>
          <cell r="N105">
            <v>4319</v>
          </cell>
          <cell r="O105">
            <v>0</v>
          </cell>
          <cell r="P105">
            <v>13168</v>
          </cell>
          <cell r="Q105">
            <v>569</v>
          </cell>
        </row>
        <row r="106">
          <cell r="A106" t="str">
            <v>CIRAD</v>
          </cell>
          <cell r="B106">
            <v>2010</v>
          </cell>
          <cell r="C106">
            <v>810</v>
          </cell>
          <cell r="D106">
            <v>459</v>
          </cell>
          <cell r="E106">
            <v>0</v>
          </cell>
          <cell r="F106">
            <v>1269</v>
          </cell>
          <cell r="G106"/>
          <cell r="H106">
            <v>299</v>
          </cell>
          <cell r="I106">
            <v>390</v>
          </cell>
          <cell r="J106">
            <v>0</v>
          </cell>
          <cell r="K106">
            <v>689</v>
          </cell>
          <cell r="L106"/>
          <cell r="M106">
            <v>1109</v>
          </cell>
          <cell r="N106">
            <v>849</v>
          </cell>
          <cell r="O106">
            <v>0</v>
          </cell>
          <cell r="P106">
            <v>1958</v>
          </cell>
          <cell r="Q106">
            <v>30</v>
          </cell>
        </row>
        <row r="107">
          <cell r="A107" t="str">
            <v>CNES</v>
          </cell>
          <cell r="B107">
            <v>2010</v>
          </cell>
          <cell r="C107">
            <v>1474</v>
          </cell>
          <cell r="D107">
            <v>644</v>
          </cell>
          <cell r="E107">
            <v>0</v>
          </cell>
          <cell r="F107">
            <v>2118</v>
          </cell>
          <cell r="G107"/>
          <cell r="H107">
            <v>212</v>
          </cell>
          <cell r="I107">
            <v>341</v>
          </cell>
          <cell r="J107">
            <v>0</v>
          </cell>
          <cell r="K107">
            <v>553</v>
          </cell>
          <cell r="L107"/>
          <cell r="M107">
            <v>1686</v>
          </cell>
          <cell r="N107">
            <v>985</v>
          </cell>
          <cell r="O107">
            <v>0</v>
          </cell>
          <cell r="P107">
            <v>2671</v>
          </cell>
          <cell r="Q107">
            <v>134</v>
          </cell>
        </row>
        <row r="108">
          <cell r="A108" t="str">
            <v>CSTB</v>
          </cell>
          <cell r="B108">
            <v>2010</v>
          </cell>
          <cell r="C108">
            <v>242</v>
          </cell>
          <cell r="D108">
            <v>87</v>
          </cell>
          <cell r="E108">
            <v>0</v>
          </cell>
          <cell r="F108">
            <v>329</v>
          </cell>
          <cell r="G108"/>
          <cell r="H108">
            <v>292</v>
          </cell>
          <cell r="I108">
            <v>264</v>
          </cell>
          <cell r="J108">
            <v>0</v>
          </cell>
          <cell r="K108">
            <v>556</v>
          </cell>
          <cell r="L108"/>
          <cell r="M108">
            <v>534</v>
          </cell>
          <cell r="N108">
            <v>351</v>
          </cell>
          <cell r="O108">
            <v>0</v>
          </cell>
          <cell r="P108">
            <v>885</v>
          </cell>
          <cell r="Q108">
            <v>26</v>
          </cell>
        </row>
        <row r="109">
          <cell r="A109" t="str">
            <v>IFREMER</v>
          </cell>
          <cell r="B109">
            <v>2010</v>
          </cell>
          <cell r="C109">
            <v>574</v>
          </cell>
          <cell r="D109">
            <v>276</v>
          </cell>
          <cell r="E109">
            <v>0</v>
          </cell>
          <cell r="F109">
            <v>850</v>
          </cell>
          <cell r="G109"/>
          <cell r="H109">
            <v>356</v>
          </cell>
          <cell r="I109">
            <v>457</v>
          </cell>
          <cell r="J109">
            <v>0</v>
          </cell>
          <cell r="K109">
            <v>813</v>
          </cell>
          <cell r="L109"/>
          <cell r="M109">
            <v>930</v>
          </cell>
          <cell r="N109">
            <v>733</v>
          </cell>
          <cell r="O109">
            <v>0</v>
          </cell>
          <cell r="P109">
            <v>1663</v>
          </cell>
          <cell r="Q109">
            <v>35</v>
          </cell>
        </row>
        <row r="110">
          <cell r="A110" t="str">
            <v>INERIS</v>
          </cell>
          <cell r="B110">
            <v>2010</v>
          </cell>
          <cell r="C110">
            <v>82</v>
          </cell>
          <cell r="D110">
            <v>46</v>
          </cell>
          <cell r="E110">
            <v>0</v>
          </cell>
          <cell r="F110">
            <v>128</v>
          </cell>
          <cell r="G110"/>
          <cell r="H110">
            <v>25</v>
          </cell>
          <cell r="I110">
            <v>13</v>
          </cell>
          <cell r="J110">
            <v>0</v>
          </cell>
          <cell r="K110">
            <v>38</v>
          </cell>
          <cell r="L110"/>
          <cell r="M110">
            <v>107</v>
          </cell>
          <cell r="N110">
            <v>59</v>
          </cell>
          <cell r="O110">
            <v>0</v>
          </cell>
          <cell r="P110">
            <v>166</v>
          </cell>
          <cell r="Q110">
            <v>33</v>
          </cell>
        </row>
        <row r="111">
          <cell r="A111" t="str">
            <v>IPEV</v>
          </cell>
          <cell r="B111">
            <v>2010</v>
          </cell>
          <cell r="C111">
            <v>1</v>
          </cell>
          <cell r="D111">
            <v>2</v>
          </cell>
          <cell r="E111">
            <v>0</v>
          </cell>
          <cell r="F111">
            <v>3</v>
          </cell>
          <cell r="G111"/>
          <cell r="H111">
            <v>105</v>
          </cell>
          <cell r="I111">
            <v>33</v>
          </cell>
          <cell r="J111">
            <v>0</v>
          </cell>
          <cell r="K111">
            <v>138</v>
          </cell>
          <cell r="L111"/>
          <cell r="M111">
            <v>106</v>
          </cell>
          <cell r="N111">
            <v>35</v>
          </cell>
          <cell r="O111">
            <v>0</v>
          </cell>
          <cell r="P111">
            <v>141</v>
          </cell>
          <cell r="Q111">
            <v>0</v>
          </cell>
        </row>
        <row r="112">
          <cell r="A112" t="str">
            <v>IRSN</v>
          </cell>
          <cell r="B112">
            <v>2010</v>
          </cell>
          <cell r="C112">
            <v>322</v>
          </cell>
          <cell r="D112">
            <v>158</v>
          </cell>
          <cell r="E112">
            <v>0</v>
          </cell>
          <cell r="F112">
            <v>480</v>
          </cell>
          <cell r="G112"/>
          <cell r="H112">
            <v>45</v>
          </cell>
          <cell r="I112">
            <v>51</v>
          </cell>
          <cell r="J112">
            <v>0</v>
          </cell>
          <cell r="K112">
            <v>96</v>
          </cell>
          <cell r="L112"/>
          <cell r="M112">
            <v>367</v>
          </cell>
          <cell r="N112">
            <v>209</v>
          </cell>
          <cell r="O112">
            <v>0</v>
          </cell>
          <cell r="P112">
            <v>576</v>
          </cell>
          <cell r="Q112">
            <v>47</v>
          </cell>
        </row>
        <row r="113">
          <cell r="A113" t="str">
            <v>LNE</v>
          </cell>
          <cell r="B113">
            <v>2010</v>
          </cell>
          <cell r="C113">
            <v>80</v>
          </cell>
          <cell r="D113">
            <v>48</v>
          </cell>
          <cell r="E113">
            <v>0</v>
          </cell>
          <cell r="F113">
            <v>128</v>
          </cell>
          <cell r="G113"/>
          <cell r="H113">
            <v>11</v>
          </cell>
          <cell r="I113">
            <v>6</v>
          </cell>
          <cell r="J113">
            <v>0</v>
          </cell>
          <cell r="K113">
            <v>17</v>
          </cell>
          <cell r="L113"/>
          <cell r="M113">
            <v>91</v>
          </cell>
          <cell r="N113">
            <v>54</v>
          </cell>
          <cell r="O113">
            <v>0</v>
          </cell>
          <cell r="P113">
            <v>145</v>
          </cell>
          <cell r="Q113">
            <v>10</v>
          </cell>
        </row>
        <row r="114">
          <cell r="A114" t="str">
            <v>ONERA</v>
          </cell>
          <cell r="B114">
            <v>2010</v>
          </cell>
          <cell r="C114">
            <v>1047</v>
          </cell>
          <cell r="D114">
            <v>219</v>
          </cell>
          <cell r="E114">
            <v>0</v>
          </cell>
          <cell r="F114">
            <v>1266</v>
          </cell>
          <cell r="G114"/>
          <cell r="H114">
            <v>499</v>
          </cell>
          <cell r="I114">
            <v>251</v>
          </cell>
          <cell r="J114">
            <v>0</v>
          </cell>
          <cell r="K114">
            <v>750</v>
          </cell>
          <cell r="L114"/>
          <cell r="M114">
            <v>1546</v>
          </cell>
          <cell r="N114">
            <v>470</v>
          </cell>
          <cell r="O114">
            <v>0</v>
          </cell>
          <cell r="P114">
            <v>2016</v>
          </cell>
          <cell r="Q114">
            <v>120</v>
          </cell>
        </row>
        <row r="115">
          <cell r="A115" t="str">
            <v>3. Ministères (yc. Défense) et autres établissements publics</v>
          </cell>
          <cell r="B115">
            <v>2010</v>
          </cell>
          <cell r="C115">
            <v>671</v>
          </cell>
          <cell r="D115">
            <v>288.4545454545455</v>
          </cell>
          <cell r="E115">
            <v>0</v>
          </cell>
          <cell r="F115">
            <v>959</v>
          </cell>
          <cell r="G115"/>
          <cell r="H115">
            <v>480.36363636363649</v>
          </cell>
          <cell r="I115">
            <v>304.63636363636363</v>
          </cell>
          <cell r="J115">
            <v>0</v>
          </cell>
          <cell r="K115">
            <v>785</v>
          </cell>
          <cell r="L115"/>
          <cell r="M115">
            <v>1151</v>
          </cell>
          <cell r="N115">
            <v>593.09090909090912</v>
          </cell>
          <cell r="O115">
            <v>0</v>
          </cell>
          <cell r="P115">
            <v>1744</v>
          </cell>
          <cell r="Q115">
            <v>32</v>
          </cell>
        </row>
        <row r="116">
          <cell r="A116" t="str">
            <v>4. CNRS</v>
          </cell>
          <cell r="B116">
            <v>2010</v>
          </cell>
          <cell r="C116">
            <v>12766</v>
          </cell>
          <cell r="D116">
            <v>6350</v>
          </cell>
          <cell r="E116">
            <v>0</v>
          </cell>
          <cell r="F116">
            <v>19116</v>
          </cell>
          <cell r="G116"/>
          <cell r="H116">
            <v>6781</v>
          </cell>
          <cell r="I116">
            <v>8157</v>
          </cell>
          <cell r="J116">
            <v>0</v>
          </cell>
          <cell r="K116">
            <v>14938</v>
          </cell>
          <cell r="L116"/>
          <cell r="M116">
            <v>19547</v>
          </cell>
          <cell r="N116">
            <v>14507</v>
          </cell>
          <cell r="O116">
            <v>0</v>
          </cell>
          <cell r="P116">
            <v>34054</v>
          </cell>
          <cell r="Q116">
            <v>1319</v>
          </cell>
        </row>
        <row r="117">
          <cell r="A117" t="str">
            <v>5. Universités et établissement d'enseignement sup.sous contrat MESR</v>
          </cell>
          <cell r="B117">
            <v>2010</v>
          </cell>
          <cell r="C117">
            <v>52981</v>
          </cell>
          <cell r="D117">
            <v>28209</v>
          </cell>
          <cell r="E117">
            <v>0</v>
          </cell>
          <cell r="F117">
            <v>81190</v>
          </cell>
          <cell r="G117"/>
          <cell r="H117">
            <v>19104</v>
          </cell>
          <cell r="I117">
            <v>14331</v>
          </cell>
          <cell r="J117">
            <v>0</v>
          </cell>
          <cell r="K117">
            <v>33435</v>
          </cell>
          <cell r="L117"/>
          <cell r="M117">
            <v>72085</v>
          </cell>
          <cell r="N117">
            <v>42540</v>
          </cell>
          <cell r="O117">
            <v>0</v>
          </cell>
          <cell r="P117">
            <v>114625</v>
          </cell>
          <cell r="Q117">
            <v>6747</v>
          </cell>
        </row>
        <row r="118">
          <cell r="A118" t="str">
            <v>6. Centres hospitaliers (CHU, CLCC)</v>
          </cell>
          <cell r="B118">
            <v>2010</v>
          </cell>
          <cell r="C118">
            <v>0</v>
          </cell>
          <cell r="D118">
            <v>0</v>
          </cell>
          <cell r="E118">
            <v>3787</v>
          </cell>
          <cell r="F118">
            <v>3787</v>
          </cell>
          <cell r="G118"/>
          <cell r="H118">
            <v>0</v>
          </cell>
          <cell r="I118">
            <v>0</v>
          </cell>
          <cell r="J118">
            <v>6409</v>
          </cell>
          <cell r="K118">
            <v>6409</v>
          </cell>
          <cell r="L118"/>
          <cell r="M118">
            <v>0</v>
          </cell>
          <cell r="N118">
            <v>0</v>
          </cell>
          <cell r="O118">
            <v>10196</v>
          </cell>
          <cell r="P118">
            <v>10196</v>
          </cell>
          <cell r="Q118">
            <v>0</v>
          </cell>
        </row>
        <row r="119">
          <cell r="A119" t="str">
            <v>7. Autres établissements d'enseignement supérieur</v>
          </cell>
          <cell r="B119">
            <v>2010</v>
          </cell>
          <cell r="C119">
            <v>3054.8636363636365</v>
          </cell>
          <cell r="D119">
            <v>1239.909090909091</v>
          </cell>
          <cell r="E119">
            <v>1037.8181818181818</v>
          </cell>
          <cell r="F119">
            <v>5332.590909090909</v>
          </cell>
          <cell r="G119"/>
          <cell r="H119">
            <v>929.18181818181813</v>
          </cell>
          <cell r="I119">
            <v>1274.409090909091</v>
          </cell>
          <cell r="J119">
            <v>558.90909090909088</v>
          </cell>
          <cell r="K119">
            <v>2762.5</v>
          </cell>
          <cell r="L119"/>
          <cell r="M119">
            <v>3984.045454545455</v>
          </cell>
          <cell r="N119">
            <v>2514.318181818182</v>
          </cell>
          <cell r="O119">
            <v>1596.7272727272725</v>
          </cell>
          <cell r="P119">
            <v>8095.090909090909</v>
          </cell>
          <cell r="Q119">
            <v>722.77272727272725</v>
          </cell>
        </row>
        <row r="120">
          <cell r="A120" t="str">
            <v>8. Institutions sans but lucratif</v>
          </cell>
          <cell r="B120">
            <v>2010</v>
          </cell>
          <cell r="C120">
            <v>2285</v>
          </cell>
          <cell r="D120">
            <v>1496</v>
          </cell>
          <cell r="E120">
            <v>0</v>
          </cell>
          <cell r="F120">
            <v>3781</v>
          </cell>
          <cell r="G120"/>
          <cell r="H120">
            <v>1509</v>
          </cell>
          <cell r="I120">
            <v>2327</v>
          </cell>
          <cell r="J120">
            <v>0</v>
          </cell>
          <cell r="K120">
            <v>3836</v>
          </cell>
          <cell r="L120"/>
          <cell r="M120">
            <v>3794</v>
          </cell>
          <cell r="N120">
            <v>3823</v>
          </cell>
          <cell r="O120">
            <v>0</v>
          </cell>
          <cell r="P120">
            <v>7617</v>
          </cell>
          <cell r="Q120">
            <v>285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
      <sheetName val="01 Ens IGR Univ"/>
      <sheetName val="Effectif_RCE"/>
      <sheetName val="ITRF"/>
      <sheetName val="compar RCE SIASP DGRH"/>
      <sheetName val="02 Organisme"/>
      <sheetName val="Ts sect 18"/>
      <sheetName val="18"/>
      <sheetName val="Ts sect 19"/>
      <sheetName val="19"/>
      <sheetName val="result L dMT"/>
      <sheetName val="Cher sout sect initial"/>
    </sheetNames>
    <sheetDataSet>
      <sheetData sheetId="0"/>
      <sheetData sheetId="1"/>
      <sheetData sheetId="2"/>
      <sheetData sheetId="3"/>
      <sheetData sheetId="4"/>
      <sheetData sheetId="5"/>
      <sheetData sheetId="6"/>
      <sheetData sheetId="7"/>
      <sheetData sheetId="8"/>
      <sheetData sheetId="9">
        <row r="6">
          <cell r="A6"/>
          <cell r="B6" t="str">
            <v>DR, PR/ Ingénieur et cadre confirmé</v>
          </cell>
          <cell r="C6" t="str">
            <v>CR, MCF / Ingénieur et cadre non confirmé</v>
          </cell>
          <cell r="D6" t="str">
            <v>Ingénieur de recherche (IR)</v>
          </cell>
          <cell r="E6" t="str">
            <v>Doctorant bénéficiant d'un financement</v>
          </cell>
          <cell r="F6" t="str">
            <v xml:space="preserve">Soutien technique (ingénieur d'étude, assistant, technicien)  </v>
          </cell>
          <cell r="G6" t="str">
            <v>Soutien administratif et de service</v>
          </cell>
          <cell r="H6"/>
          <cell r="I6" t="str">
            <v>TOTAL Chercheur</v>
          </cell>
          <cell r="J6" t="str">
            <v>TOTAL Personnel de Soutien</v>
          </cell>
          <cell r="K6" t="str">
            <v>TOTAL</v>
          </cell>
        </row>
        <row r="7">
          <cell r="A7" t="str">
            <v>1. EPST hors CNRS</v>
          </cell>
          <cell r="B7">
            <v>2524.96</v>
          </cell>
          <cell r="C7">
            <v>4663.63</v>
          </cell>
          <cell r="D7">
            <v>2837.98</v>
          </cell>
          <cell r="E7">
            <v>1838.4099999999999</v>
          </cell>
          <cell r="F7">
            <v>11186.680000000002</v>
          </cell>
          <cell r="G7">
            <v>1047.9399999999998</v>
          </cell>
          <cell r="H7"/>
          <cell r="I7">
            <v>11864.98</v>
          </cell>
          <cell r="J7">
            <v>12234.62</v>
          </cell>
          <cell r="K7">
            <v>24099.599999999999</v>
          </cell>
        </row>
        <row r="8">
          <cell r="A8" t="str">
            <v>IFSTTAR (ex.INRETS+LCPC)</v>
          </cell>
          <cell r="B8">
            <v>134.1</v>
          </cell>
          <cell r="C8">
            <v>186.3</v>
          </cell>
          <cell r="D8">
            <v>137.9</v>
          </cell>
          <cell r="E8">
            <v>93</v>
          </cell>
          <cell r="F8">
            <v>349.40000000000003</v>
          </cell>
          <cell r="G8">
            <v>110.6</v>
          </cell>
          <cell r="H8"/>
          <cell r="I8">
            <v>551.29999999999995</v>
          </cell>
          <cell r="J8">
            <v>460</v>
          </cell>
          <cell r="K8">
            <v>1011.3</v>
          </cell>
        </row>
        <row r="9">
          <cell r="A9" t="str">
            <v>INED</v>
          </cell>
          <cell r="B9">
            <v>26.8</v>
          </cell>
          <cell r="C9">
            <v>40.700000000000003</v>
          </cell>
          <cell r="D9">
            <v>6.8</v>
          </cell>
          <cell r="E9">
            <v>14.5</v>
          </cell>
          <cell r="F9">
            <v>123.2</v>
          </cell>
          <cell r="G9">
            <v>3</v>
          </cell>
          <cell r="H9"/>
          <cell r="I9">
            <v>88.8</v>
          </cell>
          <cell r="J9">
            <v>126.2</v>
          </cell>
          <cell r="K9">
            <v>215</v>
          </cell>
        </row>
        <row r="10">
          <cell r="A10" t="str">
            <v>INRA</v>
          </cell>
          <cell r="B10">
            <v>839.49000000000012</v>
          </cell>
          <cell r="C10">
            <v>1143.77</v>
          </cell>
          <cell r="D10">
            <v>1166.8699999999999</v>
          </cell>
          <cell r="E10">
            <v>460.46999999999997</v>
          </cell>
          <cell r="F10">
            <v>4994.76</v>
          </cell>
          <cell r="G10">
            <v>785.94999999999993</v>
          </cell>
          <cell r="H10"/>
          <cell r="I10">
            <v>3610.6</v>
          </cell>
          <cell r="J10">
            <v>5780.71</v>
          </cell>
          <cell r="K10">
            <v>9391.31</v>
          </cell>
        </row>
        <row r="11">
          <cell r="A11" t="str">
            <v>INRIA</v>
          </cell>
          <cell r="B11">
            <v>289.68</v>
          </cell>
          <cell r="C11">
            <v>531.94000000000005</v>
          </cell>
          <cell r="D11">
            <v>400.69000000000005</v>
          </cell>
          <cell r="E11">
            <v>468.70999999999992</v>
          </cell>
          <cell r="F11">
            <v>694.39</v>
          </cell>
          <cell r="G11">
            <v>0</v>
          </cell>
          <cell r="H11"/>
          <cell r="I11">
            <v>1691.02</v>
          </cell>
          <cell r="J11">
            <v>694.39</v>
          </cell>
          <cell r="K11">
            <v>2385.41</v>
          </cell>
        </row>
        <row r="12">
          <cell r="A12" t="str">
            <v>INSERM</v>
          </cell>
          <cell r="B12">
            <v>845.08999999999992</v>
          </cell>
          <cell r="C12">
            <v>2150.2200000000003</v>
          </cell>
          <cell r="D12">
            <v>754.62000000000012</v>
          </cell>
          <cell r="E12">
            <v>652.73</v>
          </cell>
          <cell r="F12">
            <v>3384.3800000000006</v>
          </cell>
          <cell r="G12">
            <v>138.78999999999996</v>
          </cell>
          <cell r="H12"/>
          <cell r="I12">
            <v>4402.66</v>
          </cell>
          <cell r="J12">
            <v>3523.1700000000005</v>
          </cell>
          <cell r="K12">
            <v>7925.83</v>
          </cell>
        </row>
        <row r="13">
          <cell r="A13" t="str">
            <v>IRD</v>
          </cell>
          <cell r="B13">
            <v>285</v>
          </cell>
          <cell r="C13">
            <v>457.20000000000005</v>
          </cell>
          <cell r="D13">
            <v>155.4</v>
          </cell>
          <cell r="E13">
            <v>30</v>
          </cell>
          <cell r="F13">
            <v>1063.8499999999999</v>
          </cell>
          <cell r="G13">
            <v>0</v>
          </cell>
          <cell r="H13"/>
          <cell r="I13">
            <v>927.6</v>
          </cell>
          <cell r="J13">
            <v>1063.8499999999999</v>
          </cell>
          <cell r="K13">
            <v>1991.4499999999998</v>
          </cell>
        </row>
        <row r="14">
          <cell r="A14" t="str">
            <v>IRSTEA (ex.CEMAGREF)</v>
          </cell>
          <cell r="B14">
            <v>104.8</v>
          </cell>
          <cell r="C14">
            <v>153.5</v>
          </cell>
          <cell r="D14">
            <v>215.7</v>
          </cell>
          <cell r="E14">
            <v>119</v>
          </cell>
          <cell r="F14">
            <v>576.69999999999993</v>
          </cell>
          <cell r="G14">
            <v>9.6</v>
          </cell>
          <cell r="H14"/>
          <cell r="I14">
            <v>593</v>
          </cell>
          <cell r="J14">
            <v>586.29999999999995</v>
          </cell>
          <cell r="K14">
            <v>1179.3</v>
          </cell>
        </row>
        <row r="15">
          <cell r="A15" t="str">
            <v>2. EPIC</v>
          </cell>
          <cell r="B15">
            <v>5087.0899999999983</v>
          </cell>
          <cell r="C15">
            <v>8927.6</v>
          </cell>
          <cell r="D15">
            <v>3</v>
          </cell>
          <cell r="E15">
            <v>1767.81</v>
          </cell>
          <cell r="F15">
            <v>3641.2999999999997</v>
          </cell>
          <cell r="G15">
            <v>3207.8899999999994</v>
          </cell>
          <cell r="H15"/>
          <cell r="I15">
            <v>15785.499999999998</v>
          </cell>
          <cell r="J15">
            <v>6849.1899999999987</v>
          </cell>
          <cell r="K15">
            <v>22634.690000000002</v>
          </cell>
        </row>
        <row r="16">
          <cell r="A16" t="str">
            <v>ANDRA</v>
          </cell>
          <cell r="B16">
            <v>32.520000000000003</v>
          </cell>
          <cell r="C16">
            <v>43.82</v>
          </cell>
          <cell r="D16">
            <v>0</v>
          </cell>
          <cell r="E16">
            <v>20.25</v>
          </cell>
          <cell r="F16">
            <v>42.769999999999996</v>
          </cell>
          <cell r="G16">
            <v>24.300000000000004</v>
          </cell>
          <cell r="H16"/>
          <cell r="I16">
            <v>96.59</v>
          </cell>
          <cell r="J16">
            <v>67.069999999999993</v>
          </cell>
          <cell r="K16">
            <v>163.66</v>
          </cell>
        </row>
        <row r="17">
          <cell r="A17" t="str">
            <v>BRGM</v>
          </cell>
          <cell r="B17">
            <v>91.460000000000036</v>
          </cell>
          <cell r="C17">
            <v>140.46999999999997</v>
          </cell>
          <cell r="D17">
            <v>0</v>
          </cell>
          <cell r="E17">
            <v>18</v>
          </cell>
          <cell r="F17">
            <v>70.449999999999989</v>
          </cell>
          <cell r="G17">
            <v>93.66</v>
          </cell>
          <cell r="H17"/>
          <cell r="I17">
            <v>249.93</v>
          </cell>
          <cell r="J17">
            <v>164.10999999999999</v>
          </cell>
          <cell r="K17">
            <v>414.03999999999996</v>
          </cell>
        </row>
        <row r="18">
          <cell r="A18" t="str">
            <v>CEA - Civil</v>
          </cell>
          <cell r="B18">
            <v>3506.5999999999995</v>
          </cell>
          <cell r="C18">
            <v>5079.3</v>
          </cell>
          <cell r="D18">
            <v>0</v>
          </cell>
          <cell r="E18">
            <v>1099.9000000000001</v>
          </cell>
          <cell r="F18">
            <v>2183.6999999999998</v>
          </cell>
          <cell r="G18">
            <v>1562.5</v>
          </cell>
          <cell r="H18"/>
          <cell r="I18">
            <v>9685.7999999999993</v>
          </cell>
          <cell r="J18">
            <v>3746.2</v>
          </cell>
          <cell r="K18">
            <v>13432</v>
          </cell>
        </row>
        <row r="19">
          <cell r="A19" t="str">
            <v>CIRAD</v>
          </cell>
          <cell r="B19">
            <v>455.89</v>
          </cell>
          <cell r="C19">
            <v>744.57999999999993</v>
          </cell>
          <cell r="D19">
            <v>0</v>
          </cell>
          <cell r="E19">
            <v>73.099999999999994</v>
          </cell>
          <cell r="F19">
            <v>287.82</v>
          </cell>
          <cell r="G19">
            <v>150.41999999999999</v>
          </cell>
          <cell r="H19"/>
          <cell r="I19">
            <v>1273.5699999999997</v>
          </cell>
          <cell r="J19">
            <v>438.24</v>
          </cell>
          <cell r="K19">
            <v>1711.8099999999997</v>
          </cell>
        </row>
        <row r="20">
          <cell r="A20" t="str">
            <v>CNES</v>
          </cell>
          <cell r="B20">
            <v>217.24</v>
          </cell>
          <cell r="C20">
            <v>1384.71</v>
          </cell>
          <cell r="D20">
            <v>0</v>
          </cell>
          <cell r="E20">
            <v>144.61000000000001</v>
          </cell>
          <cell r="F20">
            <v>94.7</v>
          </cell>
          <cell r="G20">
            <v>592</v>
          </cell>
          <cell r="H20"/>
          <cell r="I20">
            <v>1746.56</v>
          </cell>
          <cell r="J20">
            <v>686.7</v>
          </cell>
          <cell r="K20">
            <v>2433.2600000000002</v>
          </cell>
        </row>
        <row r="21">
          <cell r="A21" t="str">
            <v>CSTB</v>
          </cell>
          <cell r="B21">
            <v>163.19</v>
          </cell>
          <cell r="C21">
            <v>3</v>
          </cell>
          <cell r="D21">
            <v>0</v>
          </cell>
          <cell r="E21">
            <v>29.8</v>
          </cell>
          <cell r="F21">
            <v>42.09</v>
          </cell>
          <cell r="G21">
            <v>88.41</v>
          </cell>
          <cell r="H21"/>
          <cell r="I21">
            <v>195.99</v>
          </cell>
          <cell r="J21">
            <v>130.5</v>
          </cell>
          <cell r="K21">
            <v>326.49</v>
          </cell>
        </row>
        <row r="22">
          <cell r="A22" t="str">
            <v>IFREMER</v>
          </cell>
          <cell r="B22">
            <v>155.16</v>
          </cell>
          <cell r="C22">
            <v>476.53</v>
          </cell>
          <cell r="D22">
            <v>0</v>
          </cell>
          <cell r="E22">
            <v>74.960000000000008</v>
          </cell>
          <cell r="F22">
            <v>473.1699999999999</v>
          </cell>
          <cell r="G22">
            <v>349.24</v>
          </cell>
          <cell r="H22"/>
          <cell r="I22">
            <v>706.65</v>
          </cell>
          <cell r="J22">
            <v>822.40999999999985</v>
          </cell>
          <cell r="K22">
            <v>1529.06</v>
          </cell>
        </row>
        <row r="23">
          <cell r="A23" t="str">
            <v>INERIS</v>
          </cell>
          <cell r="B23">
            <v>59</v>
          </cell>
          <cell r="C23">
            <v>0</v>
          </cell>
          <cell r="D23">
            <v>0</v>
          </cell>
          <cell r="E23">
            <v>25</v>
          </cell>
          <cell r="F23">
            <v>40</v>
          </cell>
          <cell r="G23">
            <v>7</v>
          </cell>
          <cell r="H23"/>
          <cell r="I23">
            <v>84</v>
          </cell>
          <cell r="J23">
            <v>47</v>
          </cell>
          <cell r="K23">
            <v>131</v>
          </cell>
        </row>
        <row r="24">
          <cell r="A24" t="str">
            <v>IPEV</v>
          </cell>
          <cell r="B24">
            <v>1</v>
          </cell>
          <cell r="C24">
            <v>0</v>
          </cell>
          <cell r="D24">
            <v>3</v>
          </cell>
          <cell r="E24">
            <v>0</v>
          </cell>
          <cell r="F24">
            <v>86.94</v>
          </cell>
          <cell r="G24">
            <v>0</v>
          </cell>
          <cell r="H24"/>
          <cell r="I24">
            <v>4</v>
          </cell>
          <cell r="J24">
            <v>86.94</v>
          </cell>
          <cell r="K24">
            <v>90.94</v>
          </cell>
        </row>
        <row r="25">
          <cell r="A25" t="str">
            <v>IRSN</v>
          </cell>
          <cell r="B25">
            <v>17.54</v>
          </cell>
          <cell r="C25">
            <v>281.95999999999998</v>
          </cell>
          <cell r="D25">
            <v>0</v>
          </cell>
          <cell r="E25">
            <v>53.09</v>
          </cell>
          <cell r="F25">
            <v>60.44</v>
          </cell>
          <cell r="G25">
            <v>11.1</v>
          </cell>
          <cell r="H25"/>
          <cell r="I25">
            <v>352.59000000000003</v>
          </cell>
          <cell r="J25">
            <v>71.539999999999992</v>
          </cell>
          <cell r="K25">
            <v>424.13</v>
          </cell>
        </row>
        <row r="26">
          <cell r="A26" t="str">
            <v>LNE</v>
          </cell>
          <cell r="B26">
            <v>98</v>
          </cell>
          <cell r="C26">
            <v>0</v>
          </cell>
          <cell r="D26">
            <v>0</v>
          </cell>
          <cell r="E26">
            <v>13</v>
          </cell>
          <cell r="F26">
            <v>10</v>
          </cell>
          <cell r="G26">
            <v>2</v>
          </cell>
          <cell r="H26"/>
          <cell r="I26">
            <v>111</v>
          </cell>
          <cell r="J26">
            <v>12</v>
          </cell>
          <cell r="K26">
            <v>123</v>
          </cell>
        </row>
        <row r="27">
          <cell r="A27" t="str">
            <v>ONERA</v>
          </cell>
          <cell r="B27">
            <v>289.49</v>
          </cell>
          <cell r="C27">
            <v>773.23</v>
          </cell>
          <cell r="D27">
            <v>0</v>
          </cell>
          <cell r="E27">
            <v>216.1</v>
          </cell>
          <cell r="F27">
            <v>249.22</v>
          </cell>
          <cell r="G27">
            <v>327.26</v>
          </cell>
          <cell r="H27"/>
          <cell r="I27">
            <v>1278.82</v>
          </cell>
          <cell r="J27">
            <v>576.48</v>
          </cell>
          <cell r="K27">
            <v>1855.3</v>
          </cell>
        </row>
        <row r="28">
          <cell r="A28" t="str">
            <v>3. Ministères (yc. Défense) et autres établissements publics</v>
          </cell>
          <cell r="B28">
            <v>362.85999999999996</v>
          </cell>
          <cell r="C28">
            <v>864.1400000000001</v>
          </cell>
          <cell r="D28">
            <v>253.08999999999997</v>
          </cell>
          <cell r="E28">
            <v>145.5</v>
          </cell>
          <cell r="F28">
            <v>655.56999999999994</v>
          </cell>
          <cell r="G28">
            <v>362.79</v>
          </cell>
          <cell r="H28"/>
          <cell r="I28">
            <v>1625.59</v>
          </cell>
          <cell r="J28">
            <v>1018.3599999999999</v>
          </cell>
          <cell r="K28">
            <v>2643.95</v>
          </cell>
        </row>
        <row r="29">
          <cell r="A29" t="str">
            <v>4. CNRS</v>
          </cell>
          <cell r="B29">
            <v>5086</v>
          </cell>
          <cell r="C29">
            <v>8318</v>
          </cell>
          <cell r="D29">
            <v>3901.9999999999995</v>
          </cell>
          <cell r="E29">
            <v>1948</v>
          </cell>
          <cell r="F29">
            <v>11555.999999999998</v>
          </cell>
          <cell r="G29">
            <v>242.00000000000003</v>
          </cell>
          <cell r="H29"/>
          <cell r="I29">
            <v>19254</v>
          </cell>
          <cell r="J29">
            <v>11797.999999999998</v>
          </cell>
          <cell r="K29">
            <v>31052</v>
          </cell>
        </row>
        <row r="30">
          <cell r="A30" t="str">
            <v>5. Universités et établissements d'enseignement sup.sous contrat MESR</v>
          </cell>
          <cell r="B30">
            <v>10799.17</v>
          </cell>
          <cell r="C30">
            <v>22695.989999999998</v>
          </cell>
          <cell r="D30">
            <v>3694.17</v>
          </cell>
          <cell r="E30">
            <v>15183.739999999998</v>
          </cell>
          <cell r="F30">
            <v>9945.5600000000013</v>
          </cell>
          <cell r="G30">
            <v>4588.9300000000012</v>
          </cell>
          <cell r="H30"/>
          <cell r="I30">
            <v>52373.069999999992</v>
          </cell>
          <cell r="J30">
            <v>14534.490000000002</v>
          </cell>
          <cell r="K30">
            <v>66907.56</v>
          </cell>
        </row>
        <row r="31">
          <cell r="A31" t="str">
            <v>6. Centres hospitaliers (CHU, CLCC)</v>
          </cell>
          <cell r="B31">
            <v>0</v>
          </cell>
          <cell r="C31">
            <v>6590.9199999999992</v>
          </cell>
          <cell r="D31">
            <v>0</v>
          </cell>
          <cell r="E31">
            <v>282.54000000000002</v>
          </cell>
          <cell r="F31">
            <v>4913.07</v>
          </cell>
          <cell r="G31">
            <v>4514.33</v>
          </cell>
          <cell r="H31"/>
          <cell r="I31">
            <v>6873.4599999999991</v>
          </cell>
          <cell r="J31">
            <v>9427.4</v>
          </cell>
          <cell r="K31">
            <v>16300.859999999999</v>
          </cell>
        </row>
        <row r="32">
          <cell r="A32" t="str">
            <v>7. Autres établissements d'enseignement supérieur</v>
          </cell>
          <cell r="B32">
            <v>1478.0999599999998</v>
          </cell>
          <cell r="C32">
            <v>1723.7660000000001</v>
          </cell>
          <cell r="D32">
            <v>450.91332999999992</v>
          </cell>
          <cell r="E32">
            <v>1618.64</v>
          </cell>
          <cell r="F32">
            <v>648.12</v>
          </cell>
          <cell r="G32">
            <v>792.72498999999993</v>
          </cell>
          <cell r="H32"/>
          <cell r="I32">
            <v>5271.4192899999998</v>
          </cell>
          <cell r="J32">
            <v>1440.8449900000001</v>
          </cell>
          <cell r="K32">
            <v>6712.2642799999994</v>
          </cell>
        </row>
        <row r="33">
          <cell r="A33" t="str">
            <v>8. Institutions sans but lucratif</v>
          </cell>
          <cell r="B33">
            <v>188.06</v>
          </cell>
          <cell r="C33">
            <v>3354.75</v>
          </cell>
          <cell r="D33">
            <v>440.42999999999995</v>
          </cell>
          <cell r="E33">
            <v>839.23</v>
          </cell>
          <cell r="F33">
            <v>2055.5100000000002</v>
          </cell>
          <cell r="G33">
            <v>1117.52</v>
          </cell>
          <cell r="H33"/>
          <cell r="I33">
            <v>4822.4699999999993</v>
          </cell>
          <cell r="J33">
            <v>3173.03</v>
          </cell>
          <cell r="K33">
            <v>7995.5</v>
          </cell>
        </row>
      </sheetData>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Feuil1"/>
      <sheetName val="RES"/>
      <sheetName val="branche"/>
      <sheetName val="RESCODEPUB_donnees"/>
      <sheetName val="Feuil3"/>
      <sheetName val="testgraph"/>
      <sheetName val="branchesprincipales"/>
      <sheetName val="RESCODEPUB_graph"/>
    </sheetNames>
    <sheetDataSet>
      <sheetData sheetId="0"/>
      <sheetData sheetId="1"/>
      <sheetData sheetId="2">
        <row r="1">
          <cell r="A1" t="str">
            <v>annee</v>
          </cell>
        </row>
      </sheetData>
      <sheetData sheetId="3"/>
      <sheetData sheetId="4">
        <row r="1">
          <cell r="A1" t="str">
            <v>annee</v>
          </cell>
          <cell r="B1" t="str">
            <v>CODE_PUB</v>
          </cell>
          <cell r="C1" t="str">
            <v>_TYPE_</v>
          </cell>
          <cell r="D1" t="str">
            <v>_FREQ_</v>
          </cell>
          <cell r="E1" t="str">
            <v>CHERCHEUR</v>
          </cell>
        </row>
        <row r="2">
          <cell r="A2" t="str">
            <v>2000</v>
          </cell>
          <cell r="C2">
            <v>0</v>
          </cell>
          <cell r="D2">
            <v>2831</v>
          </cell>
          <cell r="E2">
            <v>81012.19</v>
          </cell>
        </row>
        <row r="3">
          <cell r="A3" t="str">
            <v>2000</v>
          </cell>
          <cell r="B3" t="str">
            <v>P01</v>
          </cell>
          <cell r="C3">
            <v>1</v>
          </cell>
          <cell r="D3">
            <v>52</v>
          </cell>
          <cell r="E3">
            <v>905.19</v>
          </cell>
        </row>
        <row r="4">
          <cell r="A4" t="str">
            <v>2000</v>
          </cell>
          <cell r="B4" t="str">
            <v>P02</v>
          </cell>
          <cell r="C4">
            <v>1</v>
          </cell>
          <cell r="D4">
            <v>170</v>
          </cell>
          <cell r="E4">
            <v>1937.18</v>
          </cell>
        </row>
        <row r="5">
          <cell r="A5" t="str">
            <v>2000</v>
          </cell>
          <cell r="B5" t="str">
            <v>P03</v>
          </cell>
          <cell r="C5">
            <v>1</v>
          </cell>
          <cell r="D5">
            <v>27</v>
          </cell>
          <cell r="E5">
            <v>3053.48</v>
          </cell>
        </row>
        <row r="6">
          <cell r="A6" t="str">
            <v>2000</v>
          </cell>
          <cell r="B6" t="str">
            <v>P04</v>
          </cell>
          <cell r="C6">
            <v>1</v>
          </cell>
          <cell r="D6">
            <v>67</v>
          </cell>
          <cell r="E6">
            <v>1006.73</v>
          </cell>
        </row>
        <row r="7">
          <cell r="A7" t="str">
            <v>2000</v>
          </cell>
          <cell r="B7" t="str">
            <v>P05</v>
          </cell>
          <cell r="C7">
            <v>1</v>
          </cell>
          <cell r="D7">
            <v>71</v>
          </cell>
          <cell r="E7">
            <v>446.73</v>
          </cell>
        </row>
        <row r="8">
          <cell r="A8" t="str">
            <v>2000</v>
          </cell>
          <cell r="B8" t="str">
            <v>P06</v>
          </cell>
          <cell r="C8">
            <v>1</v>
          </cell>
          <cell r="D8">
            <v>48</v>
          </cell>
          <cell r="E8">
            <v>318.14</v>
          </cell>
        </row>
        <row r="9">
          <cell r="A9" t="str">
            <v>2000</v>
          </cell>
          <cell r="B9" t="str">
            <v>P07</v>
          </cell>
          <cell r="C9">
            <v>1</v>
          </cell>
          <cell r="D9">
            <v>47</v>
          </cell>
          <cell r="E9">
            <v>597.16999999999996</v>
          </cell>
        </row>
        <row r="10">
          <cell r="A10" t="str">
            <v>2000</v>
          </cell>
          <cell r="B10" t="str">
            <v>P08</v>
          </cell>
          <cell r="C10">
            <v>1</v>
          </cell>
          <cell r="D10">
            <v>260</v>
          </cell>
          <cell r="E10">
            <v>4291.8900000000003</v>
          </cell>
        </row>
        <row r="11">
          <cell r="A11" t="str">
            <v>2000</v>
          </cell>
          <cell r="B11" t="str">
            <v>P09</v>
          </cell>
          <cell r="C11">
            <v>1</v>
          </cell>
          <cell r="D11">
            <v>174</v>
          </cell>
          <cell r="E11">
            <v>6791.77</v>
          </cell>
        </row>
        <row r="12">
          <cell r="A12" t="str">
            <v>2000</v>
          </cell>
          <cell r="B12" t="str">
            <v>P10</v>
          </cell>
          <cell r="C12">
            <v>1</v>
          </cell>
          <cell r="D12">
            <v>109</v>
          </cell>
          <cell r="E12">
            <v>1430.14</v>
          </cell>
        </row>
        <row r="13">
          <cell r="A13" t="str">
            <v>2000</v>
          </cell>
          <cell r="B13" t="str">
            <v>P11</v>
          </cell>
          <cell r="C13">
            <v>1</v>
          </cell>
          <cell r="D13">
            <v>16</v>
          </cell>
          <cell r="E13">
            <v>410.12</v>
          </cell>
        </row>
        <row r="14">
          <cell r="A14" t="str">
            <v>2000</v>
          </cell>
          <cell r="B14" t="str">
            <v>P12</v>
          </cell>
          <cell r="C14">
            <v>1</v>
          </cell>
          <cell r="D14">
            <v>39</v>
          </cell>
          <cell r="E14">
            <v>409.89</v>
          </cell>
        </row>
        <row r="15">
          <cell r="A15" t="str">
            <v>2000</v>
          </cell>
          <cell r="B15" t="str">
            <v>P13</v>
          </cell>
          <cell r="C15">
            <v>1</v>
          </cell>
          <cell r="D15">
            <v>131</v>
          </cell>
          <cell r="E15">
            <v>950.04999999999939</v>
          </cell>
        </row>
        <row r="16">
          <cell r="A16" t="str">
            <v>2000</v>
          </cell>
          <cell r="B16" t="str">
            <v>P14</v>
          </cell>
          <cell r="C16">
            <v>1</v>
          </cell>
          <cell r="D16">
            <v>327</v>
          </cell>
          <cell r="E16">
            <v>4234.4799999999996</v>
          </cell>
        </row>
        <row r="17">
          <cell r="A17" t="str">
            <v>2000</v>
          </cell>
          <cell r="B17" t="str">
            <v>P15</v>
          </cell>
          <cell r="C17">
            <v>1</v>
          </cell>
          <cell r="D17">
            <v>43</v>
          </cell>
          <cell r="E17">
            <v>1650.74</v>
          </cell>
        </row>
        <row r="18">
          <cell r="A18" t="str">
            <v>2000</v>
          </cell>
          <cell r="B18" t="str">
            <v>P16</v>
          </cell>
          <cell r="C18">
            <v>1</v>
          </cell>
          <cell r="D18">
            <v>120</v>
          </cell>
          <cell r="E18">
            <v>3411.34</v>
          </cell>
        </row>
        <row r="19">
          <cell r="A19" t="str">
            <v>2000</v>
          </cell>
          <cell r="B19" t="str">
            <v>P17</v>
          </cell>
          <cell r="C19">
            <v>1</v>
          </cell>
          <cell r="D19">
            <v>146</v>
          </cell>
          <cell r="E19">
            <v>12612.05</v>
          </cell>
        </row>
        <row r="20">
          <cell r="A20" t="str">
            <v>2000</v>
          </cell>
          <cell r="B20" t="str">
            <v>P18</v>
          </cell>
          <cell r="C20">
            <v>1</v>
          </cell>
          <cell r="D20">
            <v>265</v>
          </cell>
          <cell r="E20">
            <v>7103.38</v>
          </cell>
        </row>
        <row r="21">
          <cell r="A21" t="str">
            <v>2000</v>
          </cell>
          <cell r="B21" t="str">
            <v>P19</v>
          </cell>
          <cell r="C21">
            <v>1</v>
          </cell>
          <cell r="D21">
            <v>80</v>
          </cell>
          <cell r="E21">
            <v>8756.39</v>
          </cell>
        </row>
        <row r="22">
          <cell r="A22" t="str">
            <v>2000</v>
          </cell>
          <cell r="B22" t="str">
            <v>P20</v>
          </cell>
          <cell r="C22">
            <v>1</v>
          </cell>
          <cell r="D22">
            <v>26</v>
          </cell>
          <cell r="E22">
            <v>378.33</v>
          </cell>
        </row>
        <row r="23">
          <cell r="A23" t="str">
            <v>2000</v>
          </cell>
          <cell r="B23" t="str">
            <v>P21</v>
          </cell>
          <cell r="C23">
            <v>1</v>
          </cell>
          <cell r="D23">
            <v>34</v>
          </cell>
          <cell r="E23">
            <v>5862.28</v>
          </cell>
        </row>
        <row r="24">
          <cell r="A24" t="str">
            <v>2000</v>
          </cell>
          <cell r="B24" t="str">
            <v>P22</v>
          </cell>
          <cell r="C24">
            <v>1</v>
          </cell>
          <cell r="D24">
            <v>42</v>
          </cell>
          <cell r="E24">
            <v>681.85</v>
          </cell>
        </row>
        <row r="25">
          <cell r="A25" t="str">
            <v>2000</v>
          </cell>
          <cell r="B25" t="str">
            <v>P23</v>
          </cell>
          <cell r="C25">
            <v>1</v>
          </cell>
          <cell r="D25">
            <v>17</v>
          </cell>
          <cell r="E25">
            <v>3922.59</v>
          </cell>
        </row>
        <row r="26">
          <cell r="A26" t="str">
            <v>2000</v>
          </cell>
          <cell r="B26" t="str">
            <v>P24</v>
          </cell>
          <cell r="C26">
            <v>1</v>
          </cell>
          <cell r="D26">
            <v>224</v>
          </cell>
          <cell r="E26">
            <v>5574.12</v>
          </cell>
        </row>
        <row r="27">
          <cell r="A27" t="str">
            <v>2000</v>
          </cell>
          <cell r="B27" t="str">
            <v>P25</v>
          </cell>
          <cell r="C27">
            <v>1</v>
          </cell>
          <cell r="D27">
            <v>296</v>
          </cell>
          <cell r="E27">
            <v>4276.16</v>
          </cell>
        </row>
        <row r="28">
          <cell r="A28" t="str">
            <v>2007</v>
          </cell>
          <cell r="C28">
            <v>0</v>
          </cell>
          <cell r="D28">
            <v>3864</v>
          </cell>
          <cell r="E28">
            <v>117087.37749999999</v>
          </cell>
        </row>
        <row r="29">
          <cell r="A29" t="str">
            <v>2007</v>
          </cell>
          <cell r="B29" t="str">
            <v>P01</v>
          </cell>
          <cell r="C29">
            <v>1</v>
          </cell>
          <cell r="D29">
            <v>82</v>
          </cell>
          <cell r="E29">
            <v>1219.2470000000001</v>
          </cell>
        </row>
        <row r="30">
          <cell r="A30" t="str">
            <v>2007</v>
          </cell>
          <cell r="B30" t="str">
            <v>P02</v>
          </cell>
          <cell r="C30">
            <v>1</v>
          </cell>
          <cell r="D30">
            <v>223</v>
          </cell>
          <cell r="E30">
            <v>2358.1730000000007</v>
          </cell>
        </row>
        <row r="31">
          <cell r="A31" t="str">
            <v>2007</v>
          </cell>
          <cell r="B31" t="str">
            <v>P03</v>
          </cell>
          <cell r="C31">
            <v>1</v>
          </cell>
          <cell r="D31">
            <v>42</v>
          </cell>
          <cell r="E31">
            <v>3252.1080000000011</v>
          </cell>
        </row>
        <row r="32">
          <cell r="A32" t="str">
            <v>2007</v>
          </cell>
          <cell r="B32" t="str">
            <v>P04</v>
          </cell>
          <cell r="C32">
            <v>1</v>
          </cell>
          <cell r="D32">
            <v>56</v>
          </cell>
          <cell r="E32">
            <v>999.46259999999995</v>
          </cell>
        </row>
        <row r="33">
          <cell r="A33" t="str">
            <v>2007</v>
          </cell>
          <cell r="B33" t="str">
            <v>P05</v>
          </cell>
          <cell r="C33">
            <v>1</v>
          </cell>
          <cell r="D33">
            <v>73</v>
          </cell>
          <cell r="E33">
            <v>505.488</v>
          </cell>
        </row>
        <row r="34">
          <cell r="A34" t="str">
            <v>2007</v>
          </cell>
          <cell r="B34" t="str">
            <v>P06</v>
          </cell>
          <cell r="C34">
            <v>1</v>
          </cell>
          <cell r="D34">
            <v>53</v>
          </cell>
          <cell r="E34">
            <v>522.50800000000004</v>
          </cell>
        </row>
        <row r="35">
          <cell r="A35" t="str">
            <v>2007</v>
          </cell>
          <cell r="B35" t="str">
            <v>P07</v>
          </cell>
          <cell r="C35">
            <v>1</v>
          </cell>
          <cell r="D35">
            <v>51</v>
          </cell>
          <cell r="E35">
            <v>1082.0632000000001</v>
          </cell>
        </row>
        <row r="36">
          <cell r="A36" t="str">
            <v>2007</v>
          </cell>
          <cell r="B36" t="str">
            <v>P08</v>
          </cell>
          <cell r="C36">
            <v>1</v>
          </cell>
          <cell r="D36">
            <v>283</v>
          </cell>
          <cell r="E36">
            <v>4453.5699000000004</v>
          </cell>
        </row>
        <row r="37">
          <cell r="A37" t="str">
            <v>2007</v>
          </cell>
          <cell r="B37" t="str">
            <v>P09</v>
          </cell>
          <cell r="C37">
            <v>1</v>
          </cell>
          <cell r="D37">
            <v>314</v>
          </cell>
          <cell r="E37">
            <v>10357.704099999997</v>
          </cell>
        </row>
        <row r="38">
          <cell r="A38" t="str">
            <v>2007</v>
          </cell>
          <cell r="B38" t="str">
            <v>P10</v>
          </cell>
          <cell r="C38">
            <v>1</v>
          </cell>
          <cell r="D38">
            <v>120</v>
          </cell>
          <cell r="E38">
            <v>3103.6011000000017</v>
          </cell>
        </row>
        <row r="39">
          <cell r="A39" t="str">
            <v>2007</v>
          </cell>
          <cell r="B39" t="str">
            <v>P11</v>
          </cell>
          <cell r="C39">
            <v>1</v>
          </cell>
          <cell r="D39">
            <v>16</v>
          </cell>
          <cell r="E39">
            <v>467.27</v>
          </cell>
        </row>
        <row r="40">
          <cell r="A40" t="str">
            <v>2007</v>
          </cell>
          <cell r="B40" t="str">
            <v>P12</v>
          </cell>
          <cell r="C40">
            <v>1</v>
          </cell>
          <cell r="D40">
            <v>43</v>
          </cell>
          <cell r="E40">
            <v>486.96799999999996</v>
          </cell>
        </row>
        <row r="41">
          <cell r="A41" t="str">
            <v>2007</v>
          </cell>
          <cell r="B41" t="str">
            <v>P13</v>
          </cell>
          <cell r="C41">
            <v>1</v>
          </cell>
          <cell r="D41">
            <v>134</v>
          </cell>
          <cell r="E41">
            <v>1211.0909000000011</v>
          </cell>
        </row>
        <row r="42">
          <cell r="A42" t="str">
            <v>2007</v>
          </cell>
          <cell r="B42" t="str">
            <v>P14</v>
          </cell>
          <cell r="C42">
            <v>1</v>
          </cell>
          <cell r="D42">
            <v>355</v>
          </cell>
          <cell r="E42">
            <v>5847.2092000000002</v>
          </cell>
        </row>
        <row r="43">
          <cell r="A43" t="str">
            <v>2007</v>
          </cell>
          <cell r="B43" t="str">
            <v>P15</v>
          </cell>
          <cell r="C43">
            <v>1</v>
          </cell>
          <cell r="D43">
            <v>34</v>
          </cell>
          <cell r="E43">
            <v>658.43860000000006</v>
          </cell>
        </row>
        <row r="44">
          <cell r="A44" t="str">
            <v>2007</v>
          </cell>
          <cell r="B44" t="str">
            <v>P16</v>
          </cell>
          <cell r="C44">
            <v>1</v>
          </cell>
          <cell r="D44">
            <v>155</v>
          </cell>
          <cell r="E44">
            <v>4709.6723999999995</v>
          </cell>
        </row>
        <row r="45">
          <cell r="A45" t="str">
            <v>2007</v>
          </cell>
          <cell r="B45" t="str">
            <v>P17</v>
          </cell>
          <cell r="C45">
            <v>1</v>
          </cell>
          <cell r="D45">
            <v>210</v>
          </cell>
          <cell r="E45">
            <v>16536.034700000004</v>
          </cell>
        </row>
        <row r="46">
          <cell r="A46" t="str">
            <v>2007</v>
          </cell>
          <cell r="B46" t="str">
            <v>P18</v>
          </cell>
          <cell r="C46">
            <v>1</v>
          </cell>
          <cell r="D46">
            <v>324</v>
          </cell>
          <cell r="E46">
            <v>10873.803199999997</v>
          </cell>
        </row>
        <row r="47">
          <cell r="A47" t="str">
            <v>2007</v>
          </cell>
          <cell r="B47" t="str">
            <v>P19</v>
          </cell>
          <cell r="C47">
            <v>1</v>
          </cell>
          <cell r="D47">
            <v>109</v>
          </cell>
          <cell r="E47">
            <v>14361.1648</v>
          </cell>
        </row>
        <row r="48">
          <cell r="A48" t="str">
            <v>2007</v>
          </cell>
          <cell r="B48" t="str">
            <v>P20</v>
          </cell>
          <cell r="C48">
            <v>1</v>
          </cell>
          <cell r="D48">
            <v>29</v>
          </cell>
          <cell r="E48">
            <v>903.78499999999997</v>
          </cell>
        </row>
        <row r="49">
          <cell r="A49" t="str">
            <v>2007</v>
          </cell>
          <cell r="B49" t="str">
            <v>P21</v>
          </cell>
          <cell r="C49">
            <v>1</v>
          </cell>
          <cell r="D49">
            <v>43</v>
          </cell>
          <cell r="E49">
            <v>11212.192399999998</v>
          </cell>
        </row>
        <row r="50">
          <cell r="A50" t="str">
            <v>2007</v>
          </cell>
          <cell r="B50" t="str">
            <v>P22</v>
          </cell>
          <cell r="C50">
            <v>1</v>
          </cell>
          <cell r="D50">
            <v>52</v>
          </cell>
          <cell r="E50">
            <v>965.2195999999999</v>
          </cell>
        </row>
        <row r="51">
          <cell r="A51" t="str">
            <v>2007</v>
          </cell>
          <cell r="B51" t="str">
            <v>P23</v>
          </cell>
          <cell r="C51">
            <v>1</v>
          </cell>
          <cell r="D51">
            <v>44</v>
          </cell>
          <cell r="E51">
            <v>4286.1679999999997</v>
          </cell>
        </row>
        <row r="52">
          <cell r="A52" t="str">
            <v>2007</v>
          </cell>
          <cell r="B52" t="str">
            <v>P24</v>
          </cell>
          <cell r="C52">
            <v>1</v>
          </cell>
          <cell r="D52">
            <v>707</v>
          </cell>
          <cell r="E52">
            <v>13107.830299999991</v>
          </cell>
        </row>
        <row r="53">
          <cell r="A53" t="str">
            <v>2007</v>
          </cell>
          <cell r="B53" t="str">
            <v>P25</v>
          </cell>
          <cell r="C53">
            <v>1</v>
          </cell>
          <cell r="D53">
            <v>312</v>
          </cell>
          <cell r="E53">
            <v>3606.6055000000042</v>
          </cell>
        </row>
      </sheetData>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efreshError="1">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tien_graph_bon"/>
      <sheetName val="SOUTIEN_PP_graph_fin_s"/>
      <sheetName val="SOUTIEN_PP_graph_fin"/>
      <sheetName val="Feuil1"/>
      <sheetName val="SOUTIEN_PP_donnees"/>
      <sheetName val="SOUTIEN_PP_prepagraph"/>
    </sheetNames>
    <sheetDataSet>
      <sheetData sheetId="0"/>
      <sheetData sheetId="1"/>
      <sheetData sheetId="2"/>
      <sheetData sheetId="3"/>
      <sheetData sheetId="4">
        <row r="1">
          <cell r="A1" t="str">
            <v>CODE_PUB</v>
          </cell>
          <cell r="B1" t="str">
            <v>effrd</v>
          </cell>
          <cell r="C1" t="str">
            <v>soutien</v>
          </cell>
          <cell r="D1" t="str">
            <v>soutienf</v>
          </cell>
          <cell r="E1" t="str">
            <v>soutienh</v>
          </cell>
          <cell r="F1" t="str">
            <v>chf</v>
          </cell>
          <cell r="G1" t="str">
            <v>chh</v>
          </cell>
          <cell r="H1" t="str">
            <v>ch</v>
          </cell>
          <cell r="I1" t="str">
            <v>P_soutien_f</v>
          </cell>
          <cell r="J1" t="str">
            <v>P_soutien_h</v>
          </cell>
          <cell r="K1" t="str">
            <v>P_ch_h</v>
          </cell>
          <cell r="L1" t="str">
            <v>P_ch_f</v>
          </cell>
        </row>
        <row r="2">
          <cell r="A2" t="str">
            <v>P00</v>
          </cell>
          <cell r="B2">
            <v>215054.58</v>
          </cell>
          <cell r="C2">
            <v>86925.34</v>
          </cell>
          <cell r="D2">
            <v>25988.95</v>
          </cell>
          <cell r="E2">
            <v>60936.39</v>
          </cell>
          <cell r="F2">
            <v>26159.5</v>
          </cell>
          <cell r="G2">
            <v>101866.74</v>
          </cell>
          <cell r="H2">
            <v>128129.24</v>
          </cell>
          <cell r="I2">
            <v>0.29898013628707121</v>
          </cell>
          <cell r="J2">
            <v>0.70101986371292868</v>
          </cell>
          <cell r="K2">
            <v>0.79503117321229744</v>
          </cell>
          <cell r="L2">
            <v>0.20416495095108661</v>
          </cell>
        </row>
        <row r="3">
          <cell r="A3" t="str">
            <v>P01</v>
          </cell>
          <cell r="B3">
            <v>3477.26</v>
          </cell>
          <cell r="C3">
            <v>2097.8200000000002</v>
          </cell>
          <cell r="D3">
            <v>963.89</v>
          </cell>
          <cell r="E3">
            <v>1133.93</v>
          </cell>
          <cell r="F3">
            <v>466.85</v>
          </cell>
          <cell r="G3">
            <v>912.59</v>
          </cell>
          <cell r="H3">
            <v>1379.44</v>
          </cell>
          <cell r="I3">
            <v>0.45947221401264182</v>
          </cell>
          <cell r="J3">
            <v>0.54052778598735829</v>
          </cell>
          <cell r="K3">
            <v>0.66156556283709322</v>
          </cell>
          <cell r="L3">
            <v>0.33843443716290667</v>
          </cell>
        </row>
        <row r="4">
          <cell r="A4" t="str">
            <v>P02</v>
          </cell>
          <cell r="B4">
            <v>4996.26</v>
          </cell>
          <cell r="C4">
            <v>2436.9699999999998</v>
          </cell>
          <cell r="D4">
            <v>1194.27</v>
          </cell>
          <cell r="E4">
            <v>1242.7</v>
          </cell>
          <cell r="F4">
            <v>1190.3</v>
          </cell>
          <cell r="G4">
            <v>1368.99</v>
          </cell>
          <cell r="H4">
            <v>2559.29</v>
          </cell>
          <cell r="I4">
            <v>0.49006348046959941</v>
          </cell>
          <cell r="J4">
            <v>0.50993651953040009</v>
          </cell>
          <cell r="K4">
            <v>0.5349100727154793</v>
          </cell>
          <cell r="L4">
            <v>0.46508992728452014</v>
          </cell>
        </row>
        <row r="5">
          <cell r="A5" t="str">
            <v>P03</v>
          </cell>
          <cell r="B5">
            <v>6168.25</v>
          </cell>
          <cell r="C5">
            <v>2410.06</v>
          </cell>
          <cell r="D5">
            <v>821.67</v>
          </cell>
          <cell r="E5">
            <v>1588.39</v>
          </cell>
          <cell r="F5">
            <v>1018.61</v>
          </cell>
          <cell r="G5">
            <v>2739.58</v>
          </cell>
          <cell r="H5">
            <v>3758.19</v>
          </cell>
          <cell r="I5">
            <v>0.34093342074471183</v>
          </cell>
          <cell r="J5">
            <v>0.65906657925528822</v>
          </cell>
          <cell r="K5">
            <v>0.72896261232135662</v>
          </cell>
          <cell r="L5">
            <v>0.27103738767864316</v>
          </cell>
        </row>
        <row r="6">
          <cell r="A6" t="str">
            <v>P04</v>
          </cell>
          <cell r="B6">
            <v>2526.06</v>
          </cell>
          <cell r="C6">
            <v>1482.68</v>
          </cell>
          <cell r="D6">
            <v>339.19</v>
          </cell>
          <cell r="E6">
            <v>1143.49</v>
          </cell>
          <cell r="F6">
            <v>209.53</v>
          </cell>
          <cell r="G6">
            <v>833.85</v>
          </cell>
          <cell r="H6">
            <v>1043.3800000000001</v>
          </cell>
          <cell r="I6">
            <v>0.22876817654517501</v>
          </cell>
          <cell r="J6">
            <v>0.77123182345482488</v>
          </cell>
          <cell r="K6">
            <v>0.79918150625850604</v>
          </cell>
          <cell r="L6">
            <v>0.20081849374149402</v>
          </cell>
        </row>
        <row r="7">
          <cell r="A7" t="str">
            <v>P05</v>
          </cell>
          <cell r="B7">
            <v>1361.47</v>
          </cell>
          <cell r="C7">
            <v>800.15</v>
          </cell>
          <cell r="D7">
            <v>407.53</v>
          </cell>
          <cell r="E7">
            <v>392.62</v>
          </cell>
          <cell r="F7">
            <v>143.91</v>
          </cell>
          <cell r="G7">
            <v>417.41</v>
          </cell>
          <cell r="H7">
            <v>561.32000000000005</v>
          </cell>
          <cell r="I7">
            <v>0.50931700306192595</v>
          </cell>
          <cell r="J7">
            <v>0.49068299693807405</v>
          </cell>
          <cell r="K7">
            <v>0.7436221762987244</v>
          </cell>
          <cell r="L7">
            <v>0.25637782370127554</v>
          </cell>
        </row>
        <row r="8">
          <cell r="A8" t="str">
            <v>P06</v>
          </cell>
          <cell r="B8">
            <v>1289.6300000000001</v>
          </cell>
          <cell r="C8">
            <v>568.87</v>
          </cell>
          <cell r="D8">
            <v>161.08000000000001</v>
          </cell>
          <cell r="E8">
            <v>407.79</v>
          </cell>
          <cell r="F8">
            <v>192.67</v>
          </cell>
          <cell r="G8">
            <v>528.09</v>
          </cell>
          <cell r="H8">
            <v>720.76</v>
          </cell>
          <cell r="I8">
            <v>0.28315783922513055</v>
          </cell>
          <cell r="J8">
            <v>0.7168421607748694</v>
          </cell>
          <cell r="K8">
            <v>0.7326849436705698</v>
          </cell>
          <cell r="L8">
            <v>0.26731505632942998</v>
          </cell>
        </row>
        <row r="9">
          <cell r="A9" t="str">
            <v>P07</v>
          </cell>
          <cell r="B9">
            <v>2007.53</v>
          </cell>
          <cell r="C9">
            <v>889</v>
          </cell>
          <cell r="D9">
            <v>259.10000000000002</v>
          </cell>
          <cell r="E9">
            <v>629.9</v>
          </cell>
          <cell r="F9">
            <v>179.94</v>
          </cell>
          <cell r="G9">
            <v>938.59</v>
          </cell>
          <cell r="H9">
            <v>1118.53</v>
          </cell>
          <cell r="I9">
            <v>0.29145106861642295</v>
          </cell>
          <cell r="J9">
            <v>0.70854893138357711</v>
          </cell>
          <cell r="K9">
            <v>0.8391281413998728</v>
          </cell>
          <cell r="L9">
            <v>0.16087185860012693</v>
          </cell>
        </row>
        <row r="10">
          <cell r="A10" t="str">
            <v>P08</v>
          </cell>
          <cell r="B10">
            <v>11579.71</v>
          </cell>
          <cell r="C10">
            <v>6638.23</v>
          </cell>
          <cell r="D10">
            <v>3520.61</v>
          </cell>
          <cell r="E10">
            <v>3117.62</v>
          </cell>
          <cell r="F10">
            <v>2228.06</v>
          </cell>
          <cell r="G10">
            <v>2713.42</v>
          </cell>
          <cell r="H10">
            <v>4941.4799999999996</v>
          </cell>
          <cell r="I10">
            <v>0.53035372380890744</v>
          </cell>
          <cell r="J10">
            <v>0.46964627619109384</v>
          </cell>
          <cell r="K10">
            <v>0.54911079271797203</v>
          </cell>
          <cell r="L10">
            <v>0.45088920728202908</v>
          </cell>
        </row>
        <row r="11">
          <cell r="A11" t="str">
            <v>P09</v>
          </cell>
          <cell r="B11">
            <v>24443.91</v>
          </cell>
          <cell r="C11">
            <v>13392.82</v>
          </cell>
          <cell r="D11">
            <v>8776.77</v>
          </cell>
          <cell r="E11">
            <v>4616.05</v>
          </cell>
          <cell r="F11">
            <v>6115.46</v>
          </cell>
          <cell r="G11">
            <v>4935.63</v>
          </cell>
          <cell r="H11">
            <v>11051.09</v>
          </cell>
          <cell r="I11">
            <v>0.65533397745956412</v>
          </cell>
          <cell r="J11">
            <v>0.34466602254043605</v>
          </cell>
          <cell r="K11">
            <v>0.44661929275754741</v>
          </cell>
          <cell r="L11">
            <v>0.55338070724245314</v>
          </cell>
        </row>
        <row r="12">
          <cell r="A12" t="str">
            <v>P10</v>
          </cell>
          <cell r="B12">
            <v>7249.39</v>
          </cell>
          <cell r="C12">
            <v>4068.2</v>
          </cell>
          <cell r="D12">
            <v>796.69</v>
          </cell>
          <cell r="E12">
            <v>3271.51</v>
          </cell>
          <cell r="F12">
            <v>457.98</v>
          </cell>
          <cell r="G12">
            <v>2723.21</v>
          </cell>
          <cell r="H12">
            <v>3181.19</v>
          </cell>
          <cell r="I12">
            <v>0.19583353817413099</v>
          </cell>
          <cell r="J12">
            <v>0.80416646182586893</v>
          </cell>
          <cell r="K12">
            <v>0.85603500576828184</v>
          </cell>
          <cell r="L12">
            <v>0.14396499423171832</v>
          </cell>
        </row>
        <row r="13">
          <cell r="A13" t="str">
            <v>P11</v>
          </cell>
          <cell r="B13">
            <v>1143.83</v>
          </cell>
          <cell r="C13">
            <v>655.9</v>
          </cell>
          <cell r="D13">
            <v>185.3</v>
          </cell>
          <cell r="E13">
            <v>470.6</v>
          </cell>
          <cell r="F13">
            <v>108.25</v>
          </cell>
          <cell r="G13">
            <v>379.68</v>
          </cell>
          <cell r="H13">
            <v>487.93</v>
          </cell>
          <cell r="I13">
            <v>0.28251257813691116</v>
          </cell>
          <cell r="J13">
            <v>0.71748742186308889</v>
          </cell>
          <cell r="K13">
            <v>0.77814440595987133</v>
          </cell>
          <cell r="L13">
            <v>0.2218555940401287</v>
          </cell>
        </row>
        <row r="14">
          <cell r="A14" t="str">
            <v>P12</v>
          </cell>
          <cell r="B14">
            <v>1206.75</v>
          </cell>
          <cell r="C14">
            <v>658.26</v>
          </cell>
          <cell r="D14">
            <v>187.66</v>
          </cell>
          <cell r="E14">
            <v>470.6</v>
          </cell>
          <cell r="F14">
            <v>155.93</v>
          </cell>
          <cell r="G14">
            <v>392.56</v>
          </cell>
          <cell r="H14">
            <v>548.49</v>
          </cell>
          <cell r="I14">
            <v>0.28508492085194304</v>
          </cell>
          <cell r="J14">
            <v>0.71491507914805696</v>
          </cell>
          <cell r="K14">
            <v>0.71571040492989857</v>
          </cell>
          <cell r="L14">
            <v>0.28428959507010154</v>
          </cell>
        </row>
        <row r="15">
          <cell r="A15" t="str">
            <v>P13</v>
          </cell>
          <cell r="B15">
            <v>2754.64</v>
          </cell>
          <cell r="C15">
            <v>1353.24</v>
          </cell>
          <cell r="D15">
            <v>173.9</v>
          </cell>
          <cell r="E15">
            <v>1179.3399999999999</v>
          </cell>
          <cell r="F15">
            <v>192.63</v>
          </cell>
          <cell r="G15">
            <v>1208.77</v>
          </cell>
          <cell r="H15">
            <v>1401.4</v>
          </cell>
          <cell r="I15">
            <v>0.12850639945612014</v>
          </cell>
          <cell r="J15">
            <v>0.87149360054388003</v>
          </cell>
          <cell r="K15">
            <v>0.86254459825888385</v>
          </cell>
          <cell r="L15">
            <v>0.13745540174111601</v>
          </cell>
        </row>
        <row r="16">
          <cell r="A16" t="str">
            <v>P14</v>
          </cell>
          <cell r="B16">
            <v>12203.35</v>
          </cell>
          <cell r="C16">
            <v>5967.11</v>
          </cell>
          <cell r="D16">
            <v>574.02</v>
          </cell>
          <cell r="E16">
            <v>5393.09</v>
          </cell>
          <cell r="F16">
            <v>572.26</v>
          </cell>
          <cell r="G16">
            <v>5663.98</v>
          </cell>
          <cell r="H16">
            <v>6236.24</v>
          </cell>
          <cell r="I16">
            <v>9.6197321651519674E-2</v>
          </cell>
          <cell r="J16">
            <v>0.9038026783484796</v>
          </cell>
          <cell r="K16">
            <v>0.90823637319923556</v>
          </cell>
          <cell r="L16">
            <v>9.1763626800764511E-2</v>
          </cell>
        </row>
        <row r="17">
          <cell r="A17" t="str">
            <v>P15</v>
          </cell>
          <cell r="B17">
            <v>1013.77</v>
          </cell>
          <cell r="C17">
            <v>235.46</v>
          </cell>
          <cell r="D17">
            <v>44.47</v>
          </cell>
          <cell r="E17">
            <v>190.99</v>
          </cell>
          <cell r="F17">
            <v>81.09</v>
          </cell>
          <cell r="G17">
            <v>697.22</v>
          </cell>
          <cell r="H17">
            <v>778.31</v>
          </cell>
          <cell r="I17">
            <v>0.18886435063280388</v>
          </cell>
          <cell r="J17">
            <v>0.81113564936719629</v>
          </cell>
          <cell r="K17">
            <v>0.89581272243707522</v>
          </cell>
          <cell r="L17">
            <v>0.10418727756292478</v>
          </cell>
        </row>
        <row r="18">
          <cell r="A18" t="str">
            <v>P16</v>
          </cell>
          <cell r="B18">
            <v>9901.02</v>
          </cell>
          <cell r="C18">
            <v>4840.2700000000004</v>
          </cell>
          <cell r="D18">
            <v>715.5</v>
          </cell>
          <cell r="E18">
            <v>4124.7700000000004</v>
          </cell>
          <cell r="F18">
            <v>555.36</v>
          </cell>
          <cell r="G18">
            <v>4505.3900000000003</v>
          </cell>
          <cell r="H18">
            <v>5060.75</v>
          </cell>
          <cell r="I18">
            <v>0.14782233222526836</v>
          </cell>
          <cell r="J18">
            <v>0.85217766777473125</v>
          </cell>
          <cell r="K18">
            <v>0.89026132490243548</v>
          </cell>
          <cell r="L18">
            <v>0.10973867509756459</v>
          </cell>
        </row>
        <row r="19">
          <cell r="A19" t="str">
            <v>P17</v>
          </cell>
          <cell r="B19">
            <v>20330.060000000001</v>
          </cell>
          <cell r="C19">
            <v>2696.09</v>
          </cell>
          <cell r="D19">
            <v>694.13</v>
          </cell>
          <cell r="E19">
            <v>2001.96</v>
          </cell>
          <cell r="F19">
            <v>2702.71</v>
          </cell>
          <cell r="G19">
            <v>14931.26</v>
          </cell>
          <cell r="H19">
            <v>17633.97</v>
          </cell>
          <cell r="I19">
            <v>0.25745802254375783</v>
          </cell>
          <cell r="J19">
            <v>0.74254197745624217</v>
          </cell>
          <cell r="K19">
            <v>0.84673275501772982</v>
          </cell>
          <cell r="L19">
            <v>0.15326724498227001</v>
          </cell>
        </row>
        <row r="20">
          <cell r="A20" t="str">
            <v>P18</v>
          </cell>
          <cell r="B20">
            <v>14971.52</v>
          </cell>
          <cell r="C20">
            <v>3103.18</v>
          </cell>
          <cell r="D20">
            <v>720.15</v>
          </cell>
          <cell r="E20">
            <v>2383.0300000000002</v>
          </cell>
          <cell r="F20">
            <v>1520.88</v>
          </cell>
          <cell r="G20">
            <v>10347.459999999999</v>
          </cell>
          <cell r="H20">
            <v>11868.34</v>
          </cell>
          <cell r="I20">
            <v>0.23206839435675644</v>
          </cell>
          <cell r="J20">
            <v>0.76793160564324303</v>
          </cell>
          <cell r="K20">
            <v>0.87185402507848608</v>
          </cell>
          <cell r="L20">
            <v>0.12814597492151392</v>
          </cell>
        </row>
        <row r="21">
          <cell r="A21" t="str">
            <v>P19</v>
          </cell>
          <cell r="B21">
            <v>30930.17</v>
          </cell>
          <cell r="C21">
            <v>16204.93</v>
          </cell>
          <cell r="D21">
            <v>1776.41</v>
          </cell>
          <cell r="E21">
            <v>14428.52</v>
          </cell>
          <cell r="F21">
            <v>1802.64</v>
          </cell>
          <cell r="G21">
            <v>12922.6</v>
          </cell>
          <cell r="H21">
            <v>14725.24</v>
          </cell>
          <cell r="I21">
            <v>0.10962157812468178</v>
          </cell>
          <cell r="J21">
            <v>0.89037842187531813</v>
          </cell>
          <cell r="K21">
            <v>0.87758162175964527</v>
          </cell>
          <cell r="L21">
            <v>0.12241837824035466</v>
          </cell>
        </row>
        <row r="22">
          <cell r="A22" t="str">
            <v>P20</v>
          </cell>
          <cell r="B22">
            <v>1933.82</v>
          </cell>
          <cell r="C22">
            <v>790.55</v>
          </cell>
          <cell r="D22">
            <v>97.3</v>
          </cell>
          <cell r="E22">
            <v>693.25</v>
          </cell>
          <cell r="F22">
            <v>123</v>
          </cell>
          <cell r="G22">
            <v>1020.27</v>
          </cell>
          <cell r="H22">
            <v>1143.27</v>
          </cell>
          <cell r="I22">
            <v>0.12307886914173675</v>
          </cell>
          <cell r="J22">
            <v>0.87692113085826318</v>
          </cell>
          <cell r="K22">
            <v>0.89241386549109136</v>
          </cell>
          <cell r="L22">
            <v>0.10758613450890867</v>
          </cell>
        </row>
        <row r="23">
          <cell r="A23" t="str">
            <v>P21</v>
          </cell>
          <cell r="B23">
            <v>18199.189999999999</v>
          </cell>
          <cell r="C23">
            <v>5917.69</v>
          </cell>
          <cell r="D23">
            <v>953.41</v>
          </cell>
          <cell r="E23">
            <v>4964.28</v>
          </cell>
          <cell r="F23">
            <v>1995.04</v>
          </cell>
          <cell r="G23">
            <v>10183.459999999999</v>
          </cell>
          <cell r="H23">
            <v>12281.5</v>
          </cell>
          <cell r="I23">
            <v>0.16111185276687354</v>
          </cell>
          <cell r="J23">
            <v>0.83888814723312644</v>
          </cell>
          <cell r="K23">
            <v>0.8291707039042463</v>
          </cell>
          <cell r="L23">
            <v>0.16244269836746325</v>
          </cell>
        </row>
        <row r="24">
          <cell r="A24" t="str">
            <v>P22</v>
          </cell>
          <cell r="B24">
            <v>1841.02</v>
          </cell>
          <cell r="C24">
            <v>563.04</v>
          </cell>
          <cell r="D24">
            <v>132.29</v>
          </cell>
          <cell r="E24">
            <v>430.75</v>
          </cell>
          <cell r="F24">
            <v>141.26</v>
          </cell>
          <cell r="G24">
            <v>1136.72</v>
          </cell>
          <cell r="H24">
            <v>1277.98</v>
          </cell>
          <cell r="I24">
            <v>0.23495666382495023</v>
          </cell>
          <cell r="J24">
            <v>0.76504333617504972</v>
          </cell>
          <cell r="K24">
            <v>0.88946618882924622</v>
          </cell>
          <cell r="L24">
            <v>0.1105338111707538</v>
          </cell>
        </row>
        <row r="25">
          <cell r="A25" t="str">
            <v>P23</v>
          </cell>
          <cell r="B25">
            <v>9059.4699999999993</v>
          </cell>
          <cell r="C25">
            <v>4326.6000000000004</v>
          </cell>
          <cell r="D25">
            <v>1207.6300000000001</v>
          </cell>
          <cell r="E25">
            <v>3118.97</v>
          </cell>
          <cell r="F25">
            <v>1084.08</v>
          </cell>
          <cell r="G25">
            <v>3648.79</v>
          </cell>
          <cell r="H25">
            <v>4732.87</v>
          </cell>
          <cell r="I25">
            <v>0.27911755188831883</v>
          </cell>
          <cell r="J25">
            <v>0.72088244811168134</v>
          </cell>
          <cell r="K25">
            <v>0.77094659265942245</v>
          </cell>
          <cell r="L25">
            <v>0.22905340734057775</v>
          </cell>
        </row>
        <row r="26">
          <cell r="A26" t="str">
            <v>P24</v>
          </cell>
          <cell r="B26">
            <v>17663.97</v>
          </cell>
          <cell r="C26">
            <v>2504.98</v>
          </cell>
          <cell r="D26">
            <v>562.46</v>
          </cell>
          <cell r="E26">
            <v>1942.52</v>
          </cell>
          <cell r="F26">
            <v>2164.2199999999998</v>
          </cell>
          <cell r="G26">
            <v>12994.77</v>
          </cell>
          <cell r="H26">
            <v>15158.99</v>
          </cell>
          <cell r="I26">
            <v>0.22453672284808646</v>
          </cell>
          <cell r="J26">
            <v>0.77546327715191299</v>
          </cell>
          <cell r="K26">
            <v>0.85723191320793846</v>
          </cell>
          <cell r="L26">
            <v>0.14276808679206213</v>
          </cell>
        </row>
        <row r="27">
          <cell r="A27" t="str">
            <v>P25</v>
          </cell>
          <cell r="B27">
            <v>6802.53</v>
          </cell>
          <cell r="C27">
            <v>2323.2399999999998</v>
          </cell>
          <cell r="D27">
            <v>723.52</v>
          </cell>
          <cell r="E27">
            <v>1599.72</v>
          </cell>
          <cell r="F27">
            <v>756.84</v>
          </cell>
          <cell r="G27">
            <v>3722.45</v>
          </cell>
          <cell r="H27">
            <v>4479.29</v>
          </cell>
          <cell r="I27">
            <v>0.31142714484943429</v>
          </cell>
          <cell r="J27">
            <v>0.68857285515056488</v>
          </cell>
          <cell r="K27">
            <v>0.83103572217918487</v>
          </cell>
          <cell r="L27">
            <v>0.16896427782081525</v>
          </cell>
        </row>
      </sheetData>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UTIEN1"/>
      <sheetName val="Feuil2"/>
      <sheetName val="tabpourgraph"/>
      <sheetName val="tabpourgraph fin"/>
    </sheetNames>
    <sheetDataSet>
      <sheetData sheetId="0"/>
      <sheetData sheetId="1">
        <row r="1">
          <cell r="A1" t="str">
            <v>CODE_PUB</v>
          </cell>
          <cell r="B1" t="str">
            <v>_NAME_</v>
          </cell>
          <cell r="C1" t="str">
            <v>_2002</v>
          </cell>
          <cell r="D1" t="str">
            <v>_2007</v>
          </cell>
        </row>
        <row r="2">
          <cell r="A2" t="str">
            <v>P00</v>
          </cell>
          <cell r="B2" t="str">
            <v>soutien</v>
          </cell>
          <cell r="C2">
            <v>95923.038199999981</v>
          </cell>
          <cell r="D2">
            <v>86553.303400000004</v>
          </cell>
        </row>
        <row r="3">
          <cell r="A3" t="str">
            <v>P01</v>
          </cell>
          <cell r="B3" t="str">
            <v>soutien</v>
          </cell>
          <cell r="C3">
            <v>2050.5965000000001</v>
          </cell>
          <cell r="D3">
            <v>2205.5524999999998</v>
          </cell>
        </row>
        <row r="4">
          <cell r="A4" t="str">
            <v>P02</v>
          </cell>
          <cell r="B4" t="str">
            <v>soutien</v>
          </cell>
          <cell r="C4">
            <v>2283.8903999999998</v>
          </cell>
          <cell r="D4">
            <v>2329.8710999999989</v>
          </cell>
        </row>
        <row r="5">
          <cell r="A5" t="str">
            <v>P03</v>
          </cell>
          <cell r="B5" t="str">
            <v>soutien</v>
          </cell>
          <cell r="C5">
            <v>2327.29</v>
          </cell>
          <cell r="D5">
            <v>1761.6134999999997</v>
          </cell>
        </row>
        <row r="6">
          <cell r="A6" t="str">
            <v>P04</v>
          </cell>
          <cell r="B6" t="str">
            <v>soutien</v>
          </cell>
          <cell r="C6">
            <v>1843.25</v>
          </cell>
          <cell r="D6">
            <v>1322.2548999999995</v>
          </cell>
        </row>
        <row r="7">
          <cell r="A7" t="str">
            <v>P05</v>
          </cell>
          <cell r="B7" t="str">
            <v>soutien</v>
          </cell>
          <cell r="C7">
            <v>787.24900000000025</v>
          </cell>
          <cell r="D7">
            <v>786.24149999999997</v>
          </cell>
        </row>
        <row r="8">
          <cell r="A8" t="str">
            <v>P06</v>
          </cell>
          <cell r="B8" t="str">
            <v>soutien</v>
          </cell>
          <cell r="C8">
            <v>519.46339999999998</v>
          </cell>
          <cell r="D8">
            <v>504.42690000000005</v>
          </cell>
        </row>
        <row r="9">
          <cell r="A9" t="str">
            <v>P07</v>
          </cell>
          <cell r="B9" t="str">
            <v>soutien</v>
          </cell>
          <cell r="C9">
            <v>1589.7180000000001</v>
          </cell>
          <cell r="D9">
            <v>904.95060000000001</v>
          </cell>
        </row>
        <row r="10">
          <cell r="A10" t="str">
            <v>P08</v>
          </cell>
          <cell r="B10" t="str">
            <v>soutien</v>
          </cell>
          <cell r="C10">
            <v>7525.0193999999965</v>
          </cell>
          <cell r="D10">
            <v>6670.0336999999981</v>
          </cell>
        </row>
        <row r="11">
          <cell r="A11" t="str">
            <v>P09</v>
          </cell>
          <cell r="B11" t="str">
            <v>soutien</v>
          </cell>
          <cell r="C11">
            <v>12040.813699999995</v>
          </cell>
          <cell r="D11">
            <v>13003.797199999994</v>
          </cell>
        </row>
        <row r="12">
          <cell r="A12" t="str">
            <v>P10</v>
          </cell>
          <cell r="B12" t="str">
            <v>soutien</v>
          </cell>
          <cell r="C12">
            <v>4808.5775000000012</v>
          </cell>
          <cell r="D12">
            <v>4085.7255000000005</v>
          </cell>
        </row>
        <row r="13">
          <cell r="A13" t="str">
            <v>P11</v>
          </cell>
          <cell r="B13" t="str">
            <v>soutien</v>
          </cell>
          <cell r="C13">
            <v>726.46260000000018</v>
          </cell>
          <cell r="D13">
            <v>681.88</v>
          </cell>
        </row>
        <row r="14">
          <cell r="A14" t="str">
            <v>P12</v>
          </cell>
          <cell r="B14" t="str">
            <v>soutien</v>
          </cell>
          <cell r="C14">
            <v>471.16399999999993</v>
          </cell>
          <cell r="D14">
            <v>656.40449999999987</v>
          </cell>
        </row>
        <row r="15">
          <cell r="A15" t="str">
            <v>P13</v>
          </cell>
          <cell r="B15" t="str">
            <v>soutien</v>
          </cell>
          <cell r="C15">
            <v>1239.3911000000005</v>
          </cell>
          <cell r="D15">
            <v>1222.1722</v>
          </cell>
        </row>
        <row r="16">
          <cell r="A16" t="str">
            <v>P14</v>
          </cell>
          <cell r="B16" t="str">
            <v>soutien</v>
          </cell>
          <cell r="C16">
            <v>6777.9622000000027</v>
          </cell>
          <cell r="D16">
            <v>5546.377300000001</v>
          </cell>
        </row>
        <row r="17">
          <cell r="A17" t="str">
            <v>P15</v>
          </cell>
          <cell r="B17" t="str">
            <v>soutien</v>
          </cell>
          <cell r="C17">
            <v>667.08900000000006</v>
          </cell>
          <cell r="D17">
            <v>253.72940000000003</v>
          </cell>
        </row>
        <row r="18">
          <cell r="A18" t="str">
            <v>P16</v>
          </cell>
          <cell r="B18" t="str">
            <v>soutien</v>
          </cell>
          <cell r="C18">
            <v>4760.5366000000022</v>
          </cell>
          <cell r="D18">
            <v>4839.0106000000023</v>
          </cell>
        </row>
        <row r="19">
          <cell r="A19" t="str">
            <v>P17</v>
          </cell>
          <cell r="B19" t="str">
            <v>soutien</v>
          </cell>
          <cell r="C19">
            <v>6401.9249</v>
          </cell>
          <cell r="D19">
            <v>3288.8717999999994</v>
          </cell>
        </row>
        <row r="20">
          <cell r="A20" t="str">
            <v>P18</v>
          </cell>
          <cell r="B20" t="str">
            <v>soutien</v>
          </cell>
          <cell r="C20">
            <v>5012.4472999999989</v>
          </cell>
          <cell r="D20">
            <v>3042.8159000000014</v>
          </cell>
        </row>
        <row r="21">
          <cell r="A21" t="str">
            <v>P19</v>
          </cell>
          <cell r="B21" t="str">
            <v>soutien</v>
          </cell>
          <cell r="C21">
            <v>18377.067899999998</v>
          </cell>
          <cell r="D21">
            <v>16390.502500000002</v>
          </cell>
        </row>
        <row r="22">
          <cell r="A22" t="str">
            <v>P20</v>
          </cell>
          <cell r="B22" t="str">
            <v>soutien</v>
          </cell>
          <cell r="C22">
            <v>535.77100000000007</v>
          </cell>
          <cell r="D22">
            <v>615.52</v>
          </cell>
        </row>
        <row r="23">
          <cell r="A23" t="str">
            <v>P21</v>
          </cell>
          <cell r="B23" t="str">
            <v>soutien</v>
          </cell>
          <cell r="C23">
            <v>7304.505000000001</v>
          </cell>
          <cell r="D23">
            <v>5584.8326000000006</v>
          </cell>
        </row>
        <row r="24">
          <cell r="A24" t="str">
            <v>P22</v>
          </cell>
          <cell r="B24" t="str">
            <v>soutien</v>
          </cell>
          <cell r="C24">
            <v>337.06439999999998</v>
          </cell>
          <cell r="D24">
            <v>556.27890000000002</v>
          </cell>
        </row>
        <row r="25">
          <cell r="A25" t="str">
            <v>P23</v>
          </cell>
          <cell r="B25" t="str">
            <v>soutien</v>
          </cell>
          <cell r="C25">
            <v>4143.0434999999998</v>
          </cell>
          <cell r="D25">
            <v>4120.5455000000002</v>
          </cell>
        </row>
        <row r="26">
          <cell r="A26" t="str">
            <v>P24</v>
          </cell>
          <cell r="B26" t="str">
            <v>soutien</v>
          </cell>
          <cell r="C26">
            <v>1968.7721999999994</v>
          </cell>
          <cell r="D26">
            <v>3420.4812000000038</v>
          </cell>
        </row>
        <row r="27">
          <cell r="A27" t="str">
            <v>P25</v>
          </cell>
          <cell r="B27" t="str">
            <v>soutien</v>
          </cell>
          <cell r="C27">
            <v>1423.9685999999997</v>
          </cell>
          <cell r="D27">
            <v>2759.4136000000008</v>
          </cell>
        </row>
      </sheetData>
      <sheetData sheetId="2"/>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 val="astra_digital"/>
      <sheetName val="tab 1"/>
      <sheetName val="#REF"/>
      <sheetName val="tab 3"/>
      <sheetName val="Etabt-corps (DLSP)"/>
      <sheetName val="COR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efreshError="1">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
  <sheetViews>
    <sheetView workbookViewId="0">
      <selection activeCell="A13" sqref="A13"/>
    </sheetView>
  </sheetViews>
  <sheetFormatPr baseColWidth="10" defaultRowHeight="15" x14ac:dyDescent="0.25"/>
  <sheetData>
    <row r="1" spans="1:16384" ht="23.25" x14ac:dyDescent="0.35">
      <c r="A1" s="309" t="s">
        <v>81</v>
      </c>
      <c r="C1" s="310"/>
    </row>
    <row r="3" spans="1:16384" x14ac:dyDescent="0.25">
      <c r="A3" s="311" t="s">
        <v>82</v>
      </c>
      <c r="B3" s="311"/>
      <c r="K3" s="124"/>
    </row>
    <row r="4" spans="1:16384" x14ac:dyDescent="0.25">
      <c r="A4" s="311" t="s">
        <v>49</v>
      </c>
      <c r="B4" s="142"/>
      <c r="C4" s="142"/>
      <c r="D4" s="142"/>
      <c r="E4" s="142"/>
      <c r="F4" s="142"/>
      <c r="G4" s="142"/>
      <c r="H4" s="142"/>
      <c r="I4" s="142"/>
      <c r="J4" s="142"/>
      <c r="K4" s="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c r="GF4" s="142"/>
      <c r="GG4" s="142"/>
      <c r="GH4" s="142"/>
      <c r="GI4" s="142"/>
      <c r="GJ4" s="142"/>
      <c r="GK4" s="142"/>
      <c r="GL4" s="142"/>
      <c r="GM4" s="142"/>
      <c r="GN4" s="142"/>
      <c r="GO4" s="142"/>
      <c r="GP4" s="142"/>
      <c r="GQ4" s="142"/>
      <c r="GR4" s="142"/>
      <c r="GS4" s="142"/>
      <c r="GT4" s="142"/>
      <c r="GU4" s="142"/>
      <c r="GV4" s="142"/>
      <c r="GW4" s="142"/>
      <c r="GX4" s="142"/>
      <c r="GY4" s="142"/>
      <c r="GZ4" s="142"/>
      <c r="HA4" s="142"/>
      <c r="HB4" s="142"/>
      <c r="HC4" s="142"/>
      <c r="HD4" s="142"/>
      <c r="HE4" s="142"/>
      <c r="HF4" s="142"/>
      <c r="HG4" s="142"/>
      <c r="HH4" s="142"/>
      <c r="HI4" s="142"/>
      <c r="HJ4" s="142"/>
      <c r="HK4" s="142"/>
      <c r="HL4" s="142"/>
      <c r="HM4" s="142"/>
      <c r="HN4" s="142"/>
      <c r="HO4" s="142"/>
      <c r="HP4" s="142"/>
      <c r="HQ4" s="142"/>
      <c r="HR4" s="142"/>
      <c r="HS4" s="142"/>
      <c r="HT4" s="142"/>
      <c r="HU4" s="142"/>
      <c r="HV4" s="142"/>
      <c r="HW4" s="142"/>
      <c r="HX4" s="142"/>
      <c r="HY4" s="142"/>
      <c r="HZ4" s="142"/>
      <c r="IA4" s="142"/>
      <c r="IB4" s="142"/>
      <c r="IC4" s="142"/>
      <c r="ID4" s="142"/>
      <c r="IE4" s="142"/>
      <c r="IF4" s="142"/>
      <c r="IG4" s="142"/>
      <c r="IH4" s="142"/>
      <c r="II4" s="142"/>
      <c r="IJ4" s="142"/>
      <c r="IK4" s="142"/>
      <c r="IL4" s="142"/>
      <c r="IM4" s="142"/>
      <c r="IN4" s="142"/>
      <c r="IO4" s="142"/>
      <c r="IP4" s="142"/>
      <c r="IQ4" s="142"/>
      <c r="IR4" s="142"/>
      <c r="IS4" s="142"/>
      <c r="IT4" s="142"/>
      <c r="IU4" s="142"/>
      <c r="IV4" s="142"/>
      <c r="IW4" s="142"/>
      <c r="IX4" s="142"/>
      <c r="IY4" s="142"/>
      <c r="IZ4" s="142"/>
      <c r="JA4" s="142"/>
      <c r="JB4" s="142"/>
      <c r="JC4" s="142"/>
      <c r="JD4" s="142"/>
      <c r="JE4" s="142"/>
      <c r="JF4" s="142"/>
      <c r="JG4" s="142"/>
      <c r="JH4" s="142"/>
      <c r="JI4" s="142"/>
      <c r="JJ4" s="142"/>
      <c r="JK4" s="142"/>
      <c r="JL4" s="142"/>
      <c r="JM4" s="142"/>
      <c r="JN4" s="142"/>
      <c r="JO4" s="142"/>
      <c r="JP4" s="142"/>
      <c r="JQ4" s="142"/>
      <c r="JR4" s="142"/>
      <c r="JS4" s="142"/>
      <c r="JT4" s="142"/>
      <c r="JU4" s="142"/>
      <c r="JV4" s="142"/>
      <c r="JW4" s="142"/>
      <c r="JX4" s="142"/>
      <c r="JY4" s="142"/>
      <c r="JZ4" s="142"/>
      <c r="KA4" s="142"/>
      <c r="KB4" s="142"/>
      <c r="KC4" s="142"/>
      <c r="KD4" s="142"/>
      <c r="KE4" s="142"/>
      <c r="KF4" s="142"/>
      <c r="KG4" s="142"/>
      <c r="KH4" s="142"/>
      <c r="KI4" s="142"/>
      <c r="KJ4" s="142"/>
      <c r="KK4" s="142"/>
      <c r="KL4" s="142"/>
      <c r="KM4" s="142"/>
      <c r="KN4" s="142"/>
      <c r="KO4" s="142"/>
      <c r="KP4" s="142"/>
      <c r="KQ4" s="142"/>
      <c r="KR4" s="142"/>
      <c r="KS4" s="142"/>
      <c r="KT4" s="142"/>
      <c r="KU4" s="142"/>
      <c r="KV4" s="142"/>
      <c r="KW4" s="142"/>
      <c r="KX4" s="142"/>
      <c r="KY4" s="142"/>
      <c r="KZ4" s="142"/>
      <c r="LA4" s="142"/>
      <c r="LB4" s="142"/>
      <c r="LC4" s="142"/>
      <c r="LD4" s="142"/>
      <c r="LE4" s="142"/>
      <c r="LF4" s="142"/>
      <c r="LG4" s="142"/>
      <c r="LH4" s="142"/>
      <c r="LI4" s="142"/>
      <c r="LJ4" s="142"/>
      <c r="LK4" s="142"/>
      <c r="LL4" s="142"/>
      <c r="LM4" s="142"/>
      <c r="LN4" s="142"/>
      <c r="LO4" s="142"/>
      <c r="LP4" s="142"/>
      <c r="LQ4" s="142"/>
      <c r="LR4" s="142"/>
      <c r="LS4" s="142"/>
      <c r="LT4" s="142"/>
      <c r="LU4" s="142"/>
      <c r="LV4" s="142"/>
      <c r="LW4" s="142"/>
      <c r="LX4" s="142"/>
      <c r="LY4" s="142"/>
      <c r="LZ4" s="142"/>
      <c r="MA4" s="142"/>
      <c r="MB4" s="142"/>
      <c r="MC4" s="142"/>
      <c r="MD4" s="142"/>
      <c r="ME4" s="142"/>
      <c r="MF4" s="142"/>
      <c r="MG4" s="142"/>
      <c r="MH4" s="142"/>
      <c r="MI4" s="142"/>
      <c r="MJ4" s="142"/>
      <c r="MK4" s="142"/>
      <c r="ML4" s="142"/>
      <c r="MM4" s="142"/>
      <c r="MN4" s="142"/>
      <c r="MO4" s="142"/>
      <c r="MP4" s="142"/>
      <c r="MQ4" s="142"/>
      <c r="MR4" s="142"/>
      <c r="MS4" s="142"/>
      <c r="MT4" s="142"/>
      <c r="MU4" s="142"/>
      <c r="MV4" s="142"/>
      <c r="MW4" s="142"/>
      <c r="MX4" s="142"/>
      <c r="MY4" s="142"/>
      <c r="MZ4" s="142"/>
      <c r="NA4" s="142"/>
      <c r="NB4" s="142"/>
      <c r="NC4" s="142"/>
      <c r="ND4" s="142"/>
      <c r="NE4" s="142"/>
      <c r="NF4" s="142"/>
      <c r="NG4" s="142"/>
      <c r="NH4" s="142"/>
      <c r="NI4" s="142"/>
      <c r="NJ4" s="142"/>
      <c r="NK4" s="142"/>
      <c r="NL4" s="142"/>
      <c r="NM4" s="142"/>
      <c r="NN4" s="142"/>
      <c r="NO4" s="142"/>
      <c r="NP4" s="142"/>
      <c r="NQ4" s="142"/>
      <c r="NR4" s="142"/>
      <c r="NS4" s="142"/>
      <c r="NT4" s="142"/>
      <c r="NU4" s="142"/>
      <c r="NV4" s="142"/>
      <c r="NW4" s="142"/>
      <c r="NX4" s="142"/>
      <c r="NY4" s="142"/>
      <c r="NZ4" s="142"/>
      <c r="OA4" s="142"/>
      <c r="OB4" s="142"/>
      <c r="OC4" s="142"/>
      <c r="OD4" s="142"/>
      <c r="OE4" s="142"/>
      <c r="OF4" s="142"/>
      <c r="OG4" s="142"/>
      <c r="OH4" s="142"/>
      <c r="OI4" s="142"/>
      <c r="OJ4" s="142"/>
      <c r="OK4" s="142"/>
      <c r="OL4" s="142"/>
      <c r="OM4" s="142"/>
      <c r="ON4" s="142"/>
      <c r="OO4" s="142"/>
      <c r="OP4" s="142"/>
      <c r="OQ4" s="142"/>
      <c r="OR4" s="142"/>
      <c r="OS4" s="142"/>
      <c r="OT4" s="142"/>
      <c r="OU4" s="142"/>
      <c r="OV4" s="142"/>
      <c r="OW4" s="142"/>
      <c r="OX4" s="142"/>
      <c r="OY4" s="142"/>
      <c r="OZ4" s="142"/>
      <c r="PA4" s="142"/>
      <c r="PB4" s="142"/>
      <c r="PC4" s="142"/>
      <c r="PD4" s="142"/>
      <c r="PE4" s="142"/>
      <c r="PF4" s="142"/>
      <c r="PG4" s="142"/>
      <c r="PH4" s="142"/>
      <c r="PI4" s="142"/>
      <c r="PJ4" s="142"/>
      <c r="PK4" s="142"/>
      <c r="PL4" s="142"/>
      <c r="PM4" s="142"/>
      <c r="PN4" s="142"/>
      <c r="PO4" s="142"/>
      <c r="PP4" s="142"/>
      <c r="PQ4" s="142"/>
      <c r="PR4" s="142"/>
      <c r="PS4" s="142"/>
      <c r="PT4" s="142"/>
      <c r="PU4" s="142"/>
      <c r="PV4" s="142"/>
      <c r="PW4" s="142"/>
      <c r="PX4" s="142"/>
      <c r="PY4" s="142"/>
      <c r="PZ4" s="142"/>
      <c r="QA4" s="142"/>
      <c r="QB4" s="142"/>
      <c r="QC4" s="142"/>
      <c r="QD4" s="142"/>
      <c r="QE4" s="142"/>
      <c r="QF4" s="142"/>
      <c r="QG4" s="142"/>
      <c r="QH4" s="142"/>
      <c r="QI4" s="142"/>
      <c r="QJ4" s="142"/>
      <c r="QK4" s="142"/>
      <c r="QL4" s="142"/>
      <c r="QM4" s="142"/>
      <c r="QN4" s="142"/>
      <c r="QO4" s="142"/>
      <c r="QP4" s="142"/>
      <c r="QQ4" s="142"/>
      <c r="QR4" s="142"/>
      <c r="QS4" s="142"/>
      <c r="QT4" s="142"/>
      <c r="QU4" s="142"/>
      <c r="QV4" s="142"/>
      <c r="QW4" s="142"/>
      <c r="QX4" s="142"/>
      <c r="QY4" s="142"/>
      <c r="QZ4" s="142"/>
      <c r="RA4" s="142"/>
      <c r="RB4" s="142"/>
      <c r="RC4" s="142"/>
      <c r="RD4" s="142"/>
      <c r="RE4" s="142"/>
      <c r="RF4" s="142"/>
      <c r="RG4" s="142"/>
      <c r="RH4" s="142"/>
      <c r="RI4" s="142"/>
      <c r="RJ4" s="142"/>
      <c r="RK4" s="142"/>
      <c r="RL4" s="142"/>
      <c r="RM4" s="142"/>
      <c r="RN4" s="142"/>
      <c r="RO4" s="142"/>
      <c r="RP4" s="142"/>
      <c r="RQ4" s="142"/>
      <c r="RR4" s="142"/>
      <c r="RS4" s="142"/>
      <c r="RT4" s="142"/>
      <c r="RU4" s="142"/>
      <c r="RV4" s="142"/>
      <c r="RW4" s="142"/>
      <c r="RX4" s="142"/>
      <c r="RY4" s="142"/>
      <c r="RZ4" s="142"/>
      <c r="SA4" s="142"/>
      <c r="SB4" s="142"/>
      <c r="SC4" s="142"/>
      <c r="SD4" s="142"/>
      <c r="SE4" s="142"/>
      <c r="SF4" s="142"/>
      <c r="SG4" s="142"/>
      <c r="SH4" s="142"/>
      <c r="SI4" s="142"/>
      <c r="SJ4" s="142"/>
      <c r="SK4" s="142"/>
      <c r="SL4" s="142"/>
      <c r="SM4" s="142"/>
      <c r="SN4" s="142"/>
      <c r="SO4" s="142"/>
      <c r="SP4" s="142"/>
      <c r="SQ4" s="142"/>
      <c r="SR4" s="142"/>
      <c r="SS4" s="142"/>
      <c r="ST4" s="142"/>
      <c r="SU4" s="142"/>
      <c r="SV4" s="142"/>
      <c r="SW4" s="142"/>
      <c r="SX4" s="142"/>
      <c r="SY4" s="142"/>
      <c r="SZ4" s="142"/>
      <c r="TA4" s="142"/>
      <c r="TB4" s="142"/>
      <c r="TC4" s="142"/>
      <c r="TD4" s="142"/>
      <c r="TE4" s="142"/>
      <c r="TF4" s="142"/>
      <c r="TG4" s="142"/>
      <c r="TH4" s="142"/>
      <c r="TI4" s="142"/>
      <c r="TJ4" s="142"/>
      <c r="TK4" s="142"/>
      <c r="TL4" s="142"/>
      <c r="TM4" s="142"/>
      <c r="TN4" s="142"/>
      <c r="TO4" s="142"/>
      <c r="TP4" s="142"/>
      <c r="TQ4" s="142"/>
      <c r="TR4" s="142"/>
      <c r="TS4" s="142"/>
      <c r="TT4" s="142"/>
      <c r="TU4" s="142"/>
      <c r="TV4" s="142"/>
      <c r="TW4" s="142"/>
      <c r="TX4" s="142"/>
      <c r="TY4" s="142"/>
      <c r="TZ4" s="142"/>
      <c r="UA4" s="142"/>
      <c r="UB4" s="142"/>
      <c r="UC4" s="142"/>
      <c r="UD4" s="142"/>
      <c r="UE4" s="142"/>
      <c r="UF4" s="142"/>
      <c r="UG4" s="142"/>
      <c r="UH4" s="142"/>
      <c r="UI4" s="142"/>
      <c r="UJ4" s="142"/>
      <c r="UK4" s="142"/>
      <c r="UL4" s="142"/>
      <c r="UM4" s="142"/>
      <c r="UN4" s="142"/>
      <c r="UO4" s="142"/>
      <c r="UP4" s="142"/>
      <c r="UQ4" s="142"/>
      <c r="UR4" s="142"/>
      <c r="US4" s="142"/>
      <c r="UT4" s="142"/>
      <c r="UU4" s="142"/>
      <c r="UV4" s="142"/>
      <c r="UW4" s="142"/>
      <c r="UX4" s="142"/>
      <c r="UY4" s="142"/>
      <c r="UZ4" s="142"/>
      <c r="VA4" s="142"/>
      <c r="VB4" s="142"/>
      <c r="VC4" s="142"/>
      <c r="VD4" s="142"/>
      <c r="VE4" s="142"/>
      <c r="VF4" s="142"/>
      <c r="VG4" s="142"/>
      <c r="VH4" s="142"/>
      <c r="VI4" s="142"/>
      <c r="VJ4" s="142"/>
      <c r="VK4" s="142"/>
      <c r="VL4" s="142"/>
      <c r="VM4" s="142"/>
      <c r="VN4" s="142"/>
      <c r="VO4" s="142"/>
      <c r="VP4" s="142"/>
      <c r="VQ4" s="142"/>
      <c r="VR4" s="142"/>
      <c r="VS4" s="142"/>
      <c r="VT4" s="142"/>
      <c r="VU4" s="142"/>
      <c r="VV4" s="142"/>
      <c r="VW4" s="142"/>
      <c r="VX4" s="142"/>
      <c r="VY4" s="142"/>
      <c r="VZ4" s="142"/>
      <c r="WA4" s="142"/>
      <c r="WB4" s="142"/>
      <c r="WC4" s="142"/>
      <c r="WD4" s="142"/>
      <c r="WE4" s="142"/>
      <c r="WF4" s="142"/>
      <c r="WG4" s="142"/>
      <c r="WH4" s="142"/>
      <c r="WI4" s="142"/>
      <c r="WJ4" s="142"/>
      <c r="WK4" s="142"/>
      <c r="WL4" s="142"/>
      <c r="WM4" s="142"/>
      <c r="WN4" s="142"/>
      <c r="WO4" s="142"/>
      <c r="WP4" s="142"/>
      <c r="WQ4" s="142"/>
      <c r="WR4" s="142"/>
      <c r="WS4" s="142"/>
      <c r="WT4" s="142"/>
      <c r="WU4" s="142"/>
      <c r="WV4" s="142"/>
      <c r="WW4" s="142"/>
      <c r="WX4" s="142"/>
      <c r="WY4" s="142"/>
      <c r="WZ4" s="142"/>
      <c r="XA4" s="142"/>
      <c r="XB4" s="142"/>
      <c r="XC4" s="142"/>
      <c r="XD4" s="142"/>
      <c r="XE4" s="142"/>
      <c r="XF4" s="142"/>
      <c r="XG4" s="142"/>
      <c r="XH4" s="142"/>
      <c r="XI4" s="142"/>
      <c r="XJ4" s="142"/>
      <c r="XK4" s="142"/>
      <c r="XL4" s="142"/>
      <c r="XM4" s="142"/>
      <c r="XN4" s="142"/>
      <c r="XO4" s="142"/>
      <c r="XP4" s="142"/>
      <c r="XQ4" s="142"/>
      <c r="XR4" s="142"/>
      <c r="XS4" s="142"/>
      <c r="XT4" s="142"/>
      <c r="XU4" s="142"/>
      <c r="XV4" s="142"/>
      <c r="XW4" s="142"/>
      <c r="XX4" s="142"/>
      <c r="XY4" s="142"/>
      <c r="XZ4" s="142"/>
      <c r="YA4" s="142"/>
      <c r="YB4" s="142"/>
      <c r="YC4" s="142"/>
      <c r="YD4" s="142"/>
      <c r="YE4" s="142"/>
      <c r="YF4" s="142"/>
      <c r="YG4" s="142"/>
      <c r="YH4" s="142"/>
      <c r="YI4" s="142"/>
      <c r="YJ4" s="142"/>
      <c r="YK4" s="142"/>
      <c r="YL4" s="142"/>
      <c r="YM4" s="142"/>
      <c r="YN4" s="142"/>
      <c r="YO4" s="142"/>
      <c r="YP4" s="142"/>
      <c r="YQ4" s="142"/>
      <c r="YR4" s="142"/>
      <c r="YS4" s="142"/>
      <c r="YT4" s="142"/>
      <c r="YU4" s="142"/>
      <c r="YV4" s="142"/>
      <c r="YW4" s="142"/>
      <c r="YX4" s="142"/>
      <c r="YY4" s="142"/>
      <c r="YZ4" s="142"/>
      <c r="ZA4" s="142"/>
      <c r="ZB4" s="142"/>
      <c r="ZC4" s="142"/>
      <c r="ZD4" s="142"/>
      <c r="ZE4" s="142"/>
      <c r="ZF4" s="142"/>
      <c r="ZG4" s="142"/>
      <c r="ZH4" s="142"/>
      <c r="ZI4" s="142"/>
      <c r="ZJ4" s="142"/>
      <c r="ZK4" s="142"/>
      <c r="ZL4" s="142"/>
      <c r="ZM4" s="142"/>
      <c r="ZN4" s="142"/>
      <c r="ZO4" s="142"/>
      <c r="ZP4" s="142"/>
      <c r="ZQ4" s="142"/>
      <c r="ZR4" s="142"/>
      <c r="ZS4" s="142"/>
      <c r="ZT4" s="142"/>
      <c r="ZU4" s="142"/>
      <c r="ZV4" s="142"/>
      <c r="ZW4" s="142"/>
      <c r="ZX4" s="142"/>
      <c r="ZY4" s="142"/>
      <c r="ZZ4" s="142"/>
      <c r="AAA4" s="142"/>
      <c r="AAB4" s="142"/>
      <c r="AAC4" s="142"/>
      <c r="AAD4" s="142"/>
      <c r="AAE4" s="142"/>
      <c r="AAF4" s="142"/>
      <c r="AAG4" s="142"/>
      <c r="AAH4" s="142"/>
      <c r="AAI4" s="142"/>
      <c r="AAJ4" s="142"/>
      <c r="AAK4" s="142"/>
      <c r="AAL4" s="142"/>
      <c r="AAM4" s="142"/>
      <c r="AAN4" s="142"/>
      <c r="AAO4" s="142"/>
      <c r="AAP4" s="142"/>
      <c r="AAQ4" s="142"/>
      <c r="AAR4" s="142"/>
      <c r="AAS4" s="142"/>
      <c r="AAT4" s="142"/>
      <c r="AAU4" s="142"/>
      <c r="AAV4" s="142"/>
      <c r="AAW4" s="142"/>
      <c r="AAX4" s="142"/>
      <c r="AAY4" s="142"/>
      <c r="AAZ4" s="142"/>
      <c r="ABA4" s="142"/>
      <c r="ABB4" s="142"/>
      <c r="ABC4" s="142"/>
      <c r="ABD4" s="142"/>
      <c r="ABE4" s="142"/>
      <c r="ABF4" s="142"/>
      <c r="ABG4" s="142"/>
      <c r="ABH4" s="142"/>
      <c r="ABI4" s="142"/>
      <c r="ABJ4" s="142"/>
      <c r="ABK4" s="142"/>
      <c r="ABL4" s="142"/>
      <c r="ABM4" s="142"/>
      <c r="ABN4" s="142"/>
      <c r="ABO4" s="142"/>
      <c r="ABP4" s="142"/>
      <c r="ABQ4" s="142"/>
      <c r="ABR4" s="142"/>
      <c r="ABS4" s="142"/>
      <c r="ABT4" s="142"/>
      <c r="ABU4" s="142"/>
      <c r="ABV4" s="142"/>
      <c r="ABW4" s="142"/>
      <c r="ABX4" s="142"/>
      <c r="ABY4" s="142"/>
      <c r="ABZ4" s="142"/>
      <c r="ACA4" s="142"/>
      <c r="ACB4" s="142"/>
      <c r="ACC4" s="142"/>
      <c r="ACD4" s="142"/>
      <c r="ACE4" s="142"/>
      <c r="ACF4" s="142"/>
      <c r="ACG4" s="142"/>
      <c r="ACH4" s="142"/>
      <c r="ACI4" s="142"/>
      <c r="ACJ4" s="142"/>
      <c r="ACK4" s="142"/>
      <c r="ACL4" s="142"/>
      <c r="ACM4" s="142"/>
      <c r="ACN4" s="142"/>
      <c r="ACO4" s="142"/>
      <c r="ACP4" s="142"/>
      <c r="ACQ4" s="142"/>
      <c r="ACR4" s="142"/>
      <c r="ACS4" s="142"/>
      <c r="ACT4" s="142"/>
      <c r="ACU4" s="142"/>
      <c r="ACV4" s="142"/>
      <c r="ACW4" s="142"/>
      <c r="ACX4" s="142"/>
      <c r="ACY4" s="142"/>
      <c r="ACZ4" s="142"/>
      <c r="ADA4" s="142"/>
      <c r="ADB4" s="142"/>
      <c r="ADC4" s="142"/>
      <c r="ADD4" s="142"/>
      <c r="ADE4" s="142"/>
      <c r="ADF4" s="142"/>
      <c r="ADG4" s="142"/>
      <c r="ADH4" s="142"/>
      <c r="ADI4" s="142"/>
      <c r="ADJ4" s="142"/>
      <c r="ADK4" s="142"/>
      <c r="ADL4" s="142"/>
      <c r="ADM4" s="142"/>
      <c r="ADN4" s="142"/>
      <c r="ADO4" s="142"/>
      <c r="ADP4" s="142"/>
      <c r="ADQ4" s="142"/>
      <c r="ADR4" s="142"/>
      <c r="ADS4" s="142"/>
      <c r="ADT4" s="142"/>
      <c r="ADU4" s="142"/>
      <c r="ADV4" s="142"/>
      <c r="ADW4" s="142"/>
      <c r="ADX4" s="142"/>
      <c r="ADY4" s="142"/>
      <c r="ADZ4" s="142"/>
      <c r="AEA4" s="142"/>
      <c r="AEB4" s="142"/>
      <c r="AEC4" s="142"/>
      <c r="AED4" s="142"/>
      <c r="AEE4" s="142"/>
      <c r="AEF4" s="142"/>
      <c r="AEG4" s="142"/>
      <c r="AEH4" s="142"/>
      <c r="AEI4" s="142"/>
      <c r="AEJ4" s="142"/>
      <c r="AEK4" s="142"/>
      <c r="AEL4" s="142"/>
      <c r="AEM4" s="142"/>
      <c r="AEN4" s="142"/>
      <c r="AEO4" s="142"/>
      <c r="AEP4" s="142"/>
      <c r="AEQ4" s="142"/>
      <c r="AER4" s="142"/>
      <c r="AES4" s="142"/>
      <c r="AET4" s="142"/>
      <c r="AEU4" s="142"/>
      <c r="AEV4" s="142"/>
      <c r="AEW4" s="142"/>
      <c r="AEX4" s="142"/>
      <c r="AEY4" s="142"/>
      <c r="AEZ4" s="142"/>
      <c r="AFA4" s="142"/>
      <c r="AFB4" s="142"/>
      <c r="AFC4" s="142"/>
      <c r="AFD4" s="142"/>
      <c r="AFE4" s="142"/>
      <c r="AFF4" s="142"/>
      <c r="AFG4" s="142"/>
      <c r="AFH4" s="142"/>
      <c r="AFI4" s="142"/>
      <c r="AFJ4" s="142"/>
      <c r="AFK4" s="142"/>
      <c r="AFL4" s="142"/>
      <c r="AFM4" s="142"/>
      <c r="AFN4" s="142"/>
      <c r="AFO4" s="142"/>
      <c r="AFP4" s="142"/>
      <c r="AFQ4" s="142"/>
      <c r="AFR4" s="142"/>
      <c r="AFS4" s="142"/>
      <c r="AFT4" s="142"/>
      <c r="AFU4" s="142"/>
      <c r="AFV4" s="142"/>
      <c r="AFW4" s="142"/>
      <c r="AFX4" s="142"/>
      <c r="AFY4" s="142"/>
      <c r="AFZ4" s="142"/>
      <c r="AGA4" s="142"/>
      <c r="AGB4" s="142"/>
      <c r="AGC4" s="142"/>
      <c r="AGD4" s="142"/>
      <c r="AGE4" s="142"/>
      <c r="AGF4" s="142"/>
      <c r="AGG4" s="142"/>
      <c r="AGH4" s="142"/>
      <c r="AGI4" s="142"/>
      <c r="AGJ4" s="142"/>
      <c r="AGK4" s="142"/>
      <c r="AGL4" s="142"/>
      <c r="AGM4" s="142"/>
      <c r="AGN4" s="142"/>
      <c r="AGO4" s="142"/>
      <c r="AGP4" s="142"/>
      <c r="AGQ4" s="142"/>
      <c r="AGR4" s="142"/>
      <c r="AGS4" s="142"/>
      <c r="AGT4" s="142"/>
      <c r="AGU4" s="142"/>
      <c r="AGV4" s="142"/>
      <c r="AGW4" s="142"/>
      <c r="AGX4" s="142"/>
      <c r="AGY4" s="142"/>
      <c r="AGZ4" s="142"/>
      <c r="AHA4" s="142"/>
      <c r="AHB4" s="142"/>
      <c r="AHC4" s="142"/>
      <c r="AHD4" s="142"/>
      <c r="AHE4" s="142"/>
      <c r="AHF4" s="142"/>
      <c r="AHG4" s="142"/>
      <c r="AHH4" s="142"/>
      <c r="AHI4" s="142"/>
      <c r="AHJ4" s="142"/>
      <c r="AHK4" s="142"/>
      <c r="AHL4" s="142"/>
      <c r="AHM4" s="142"/>
      <c r="AHN4" s="142"/>
      <c r="AHO4" s="142"/>
      <c r="AHP4" s="142"/>
      <c r="AHQ4" s="142"/>
      <c r="AHR4" s="142"/>
      <c r="AHS4" s="142"/>
      <c r="AHT4" s="142"/>
      <c r="AHU4" s="142"/>
      <c r="AHV4" s="142"/>
      <c r="AHW4" s="142"/>
      <c r="AHX4" s="142"/>
      <c r="AHY4" s="142"/>
      <c r="AHZ4" s="142"/>
      <c r="AIA4" s="142"/>
      <c r="AIB4" s="142"/>
      <c r="AIC4" s="142"/>
      <c r="AID4" s="142"/>
      <c r="AIE4" s="142"/>
      <c r="AIF4" s="142"/>
      <c r="AIG4" s="142"/>
      <c r="AIH4" s="142"/>
      <c r="AII4" s="142"/>
      <c r="AIJ4" s="142"/>
      <c r="AIK4" s="142"/>
      <c r="AIL4" s="142"/>
      <c r="AIM4" s="142"/>
      <c r="AIN4" s="142"/>
      <c r="AIO4" s="142"/>
      <c r="AIP4" s="142"/>
      <c r="AIQ4" s="142"/>
      <c r="AIR4" s="142"/>
      <c r="AIS4" s="142"/>
      <c r="AIT4" s="142"/>
      <c r="AIU4" s="142"/>
      <c r="AIV4" s="142"/>
      <c r="AIW4" s="142"/>
      <c r="AIX4" s="142"/>
      <c r="AIY4" s="142"/>
      <c r="AIZ4" s="142"/>
      <c r="AJA4" s="142"/>
      <c r="AJB4" s="142"/>
      <c r="AJC4" s="142"/>
      <c r="AJD4" s="142"/>
      <c r="AJE4" s="142"/>
      <c r="AJF4" s="142"/>
      <c r="AJG4" s="142"/>
      <c r="AJH4" s="142"/>
      <c r="AJI4" s="142"/>
      <c r="AJJ4" s="142"/>
      <c r="AJK4" s="142"/>
      <c r="AJL4" s="142"/>
      <c r="AJM4" s="142"/>
      <c r="AJN4" s="142"/>
      <c r="AJO4" s="142"/>
      <c r="AJP4" s="142"/>
      <c r="AJQ4" s="142"/>
      <c r="AJR4" s="142"/>
      <c r="AJS4" s="142"/>
      <c r="AJT4" s="142"/>
      <c r="AJU4" s="142"/>
      <c r="AJV4" s="142"/>
      <c r="AJW4" s="142"/>
      <c r="AJX4" s="142"/>
      <c r="AJY4" s="142"/>
      <c r="AJZ4" s="142"/>
      <c r="AKA4" s="142"/>
      <c r="AKB4" s="142"/>
      <c r="AKC4" s="142"/>
      <c r="AKD4" s="142"/>
      <c r="AKE4" s="142"/>
      <c r="AKF4" s="142"/>
      <c r="AKG4" s="142"/>
      <c r="AKH4" s="142"/>
      <c r="AKI4" s="142"/>
      <c r="AKJ4" s="142"/>
      <c r="AKK4" s="142"/>
      <c r="AKL4" s="142"/>
      <c r="AKM4" s="142"/>
      <c r="AKN4" s="142"/>
      <c r="AKO4" s="142"/>
      <c r="AKP4" s="142"/>
      <c r="AKQ4" s="142"/>
      <c r="AKR4" s="142"/>
      <c r="AKS4" s="142"/>
      <c r="AKT4" s="142"/>
      <c r="AKU4" s="142"/>
      <c r="AKV4" s="142"/>
      <c r="AKW4" s="142"/>
      <c r="AKX4" s="142"/>
      <c r="AKY4" s="142"/>
      <c r="AKZ4" s="142"/>
      <c r="ALA4" s="142"/>
      <c r="ALB4" s="142"/>
      <c r="ALC4" s="142"/>
      <c r="ALD4" s="142"/>
      <c r="ALE4" s="142"/>
      <c r="ALF4" s="142"/>
      <c r="ALG4" s="142"/>
      <c r="ALH4" s="142"/>
      <c r="ALI4" s="142"/>
      <c r="ALJ4" s="142"/>
      <c r="ALK4" s="142"/>
      <c r="ALL4" s="142"/>
      <c r="ALM4" s="142"/>
      <c r="ALN4" s="142"/>
      <c r="ALO4" s="142"/>
      <c r="ALP4" s="142"/>
      <c r="ALQ4" s="142"/>
      <c r="ALR4" s="142"/>
      <c r="ALS4" s="142"/>
      <c r="ALT4" s="142"/>
      <c r="ALU4" s="142"/>
      <c r="ALV4" s="142"/>
      <c r="ALW4" s="142"/>
      <c r="ALX4" s="142"/>
      <c r="ALY4" s="142"/>
      <c r="ALZ4" s="142"/>
      <c r="AMA4" s="142"/>
      <c r="AMB4" s="142"/>
      <c r="AMC4" s="142"/>
      <c r="AMD4" s="142"/>
      <c r="AME4" s="142"/>
      <c r="AMF4" s="142"/>
      <c r="AMG4" s="142"/>
      <c r="AMH4" s="142"/>
      <c r="AMI4" s="142"/>
      <c r="AMJ4" s="142"/>
      <c r="AMK4" s="142"/>
      <c r="AML4" s="142"/>
      <c r="AMM4" s="142"/>
      <c r="AMN4" s="142"/>
      <c r="AMO4" s="142"/>
      <c r="AMP4" s="142"/>
      <c r="AMQ4" s="142"/>
      <c r="AMR4" s="142"/>
      <c r="AMS4" s="142"/>
      <c r="AMT4" s="142"/>
      <c r="AMU4" s="142"/>
      <c r="AMV4" s="142"/>
      <c r="AMW4" s="142"/>
      <c r="AMX4" s="142"/>
      <c r="AMY4" s="142"/>
      <c r="AMZ4" s="142"/>
      <c r="ANA4" s="142"/>
      <c r="ANB4" s="142"/>
      <c r="ANC4" s="142"/>
      <c r="AND4" s="142"/>
      <c r="ANE4" s="142"/>
      <c r="ANF4" s="142"/>
      <c r="ANG4" s="142"/>
      <c r="ANH4" s="142"/>
      <c r="ANI4" s="142"/>
      <c r="ANJ4" s="142"/>
      <c r="ANK4" s="142"/>
      <c r="ANL4" s="142"/>
      <c r="ANM4" s="142"/>
      <c r="ANN4" s="142"/>
      <c r="ANO4" s="142"/>
      <c r="ANP4" s="142"/>
      <c r="ANQ4" s="142"/>
      <c r="ANR4" s="142"/>
      <c r="ANS4" s="142"/>
      <c r="ANT4" s="142"/>
      <c r="ANU4" s="142"/>
      <c r="ANV4" s="142"/>
      <c r="ANW4" s="142"/>
      <c r="ANX4" s="142"/>
      <c r="ANY4" s="142"/>
      <c r="ANZ4" s="142"/>
      <c r="AOA4" s="142"/>
      <c r="AOB4" s="142"/>
      <c r="AOC4" s="142"/>
      <c r="AOD4" s="142"/>
      <c r="AOE4" s="142"/>
      <c r="AOF4" s="142"/>
      <c r="AOG4" s="142"/>
      <c r="AOH4" s="142"/>
      <c r="AOI4" s="142"/>
      <c r="AOJ4" s="142"/>
      <c r="AOK4" s="142"/>
      <c r="AOL4" s="142"/>
      <c r="AOM4" s="142"/>
      <c r="AON4" s="142"/>
      <c r="AOO4" s="142"/>
      <c r="AOP4" s="142"/>
      <c r="AOQ4" s="142"/>
      <c r="AOR4" s="142"/>
      <c r="AOS4" s="142"/>
      <c r="AOT4" s="142"/>
      <c r="AOU4" s="142"/>
      <c r="AOV4" s="142"/>
      <c r="AOW4" s="142"/>
      <c r="AOX4" s="142"/>
      <c r="AOY4" s="142"/>
      <c r="AOZ4" s="142"/>
      <c r="APA4" s="142"/>
      <c r="APB4" s="142"/>
      <c r="APC4" s="142"/>
      <c r="APD4" s="142"/>
      <c r="APE4" s="142"/>
      <c r="APF4" s="142"/>
      <c r="APG4" s="142"/>
      <c r="APH4" s="142"/>
      <c r="API4" s="142"/>
      <c r="APJ4" s="142"/>
      <c r="APK4" s="142"/>
      <c r="APL4" s="142"/>
      <c r="APM4" s="142"/>
      <c r="APN4" s="142"/>
      <c r="APO4" s="142"/>
      <c r="APP4" s="142"/>
      <c r="APQ4" s="142"/>
      <c r="APR4" s="142"/>
      <c r="APS4" s="142"/>
      <c r="APT4" s="142"/>
      <c r="APU4" s="142"/>
      <c r="APV4" s="142"/>
      <c r="APW4" s="142"/>
      <c r="APX4" s="142"/>
      <c r="APY4" s="142"/>
      <c r="APZ4" s="142"/>
      <c r="AQA4" s="142"/>
      <c r="AQB4" s="142"/>
      <c r="AQC4" s="142"/>
      <c r="AQD4" s="142"/>
      <c r="AQE4" s="142"/>
      <c r="AQF4" s="142"/>
      <c r="AQG4" s="142"/>
      <c r="AQH4" s="142"/>
      <c r="AQI4" s="142"/>
      <c r="AQJ4" s="142"/>
      <c r="AQK4" s="142"/>
      <c r="AQL4" s="142"/>
      <c r="AQM4" s="142"/>
      <c r="AQN4" s="142"/>
      <c r="AQO4" s="142"/>
      <c r="AQP4" s="142"/>
      <c r="AQQ4" s="142"/>
      <c r="AQR4" s="142"/>
      <c r="AQS4" s="142"/>
      <c r="AQT4" s="142"/>
      <c r="AQU4" s="142"/>
      <c r="AQV4" s="142"/>
      <c r="AQW4" s="142"/>
      <c r="AQX4" s="142"/>
      <c r="AQY4" s="142"/>
      <c r="AQZ4" s="142"/>
      <c r="ARA4" s="142"/>
      <c r="ARB4" s="142"/>
      <c r="ARC4" s="142"/>
      <c r="ARD4" s="142"/>
      <c r="ARE4" s="142"/>
      <c r="ARF4" s="142"/>
      <c r="ARG4" s="142"/>
      <c r="ARH4" s="142"/>
      <c r="ARI4" s="142"/>
      <c r="ARJ4" s="142"/>
      <c r="ARK4" s="142"/>
      <c r="ARL4" s="142"/>
      <c r="ARM4" s="142"/>
      <c r="ARN4" s="142"/>
      <c r="ARO4" s="142"/>
      <c r="ARP4" s="142"/>
      <c r="ARQ4" s="142"/>
      <c r="ARR4" s="142"/>
      <c r="ARS4" s="142"/>
      <c r="ART4" s="142"/>
      <c r="ARU4" s="142"/>
      <c r="ARV4" s="142"/>
      <c r="ARW4" s="142"/>
      <c r="ARX4" s="142"/>
      <c r="ARY4" s="142"/>
      <c r="ARZ4" s="142"/>
      <c r="ASA4" s="142"/>
      <c r="ASB4" s="142"/>
      <c r="ASC4" s="142"/>
      <c r="ASD4" s="142"/>
      <c r="ASE4" s="142"/>
      <c r="ASF4" s="142"/>
      <c r="ASG4" s="142"/>
      <c r="ASH4" s="142"/>
      <c r="ASI4" s="142"/>
      <c r="ASJ4" s="142"/>
      <c r="ASK4" s="142"/>
      <c r="ASL4" s="142"/>
      <c r="ASM4" s="142"/>
      <c r="ASN4" s="142"/>
      <c r="ASO4" s="142"/>
      <c r="ASP4" s="142"/>
      <c r="ASQ4" s="142"/>
      <c r="ASR4" s="142"/>
      <c r="ASS4" s="142"/>
      <c r="AST4" s="142"/>
      <c r="ASU4" s="142"/>
      <c r="ASV4" s="142"/>
      <c r="ASW4" s="142"/>
      <c r="ASX4" s="142"/>
      <c r="ASY4" s="142"/>
      <c r="ASZ4" s="142"/>
      <c r="ATA4" s="142"/>
      <c r="ATB4" s="142"/>
      <c r="ATC4" s="142"/>
      <c r="ATD4" s="142"/>
      <c r="ATE4" s="142"/>
      <c r="ATF4" s="142"/>
      <c r="ATG4" s="142"/>
      <c r="ATH4" s="142"/>
      <c r="ATI4" s="142"/>
      <c r="ATJ4" s="142"/>
      <c r="ATK4" s="142"/>
      <c r="ATL4" s="142"/>
      <c r="ATM4" s="142"/>
      <c r="ATN4" s="142"/>
      <c r="ATO4" s="142"/>
      <c r="ATP4" s="142"/>
      <c r="ATQ4" s="142"/>
      <c r="ATR4" s="142"/>
      <c r="ATS4" s="142"/>
      <c r="ATT4" s="142"/>
      <c r="ATU4" s="142"/>
      <c r="ATV4" s="142"/>
      <c r="ATW4" s="142"/>
      <c r="ATX4" s="142"/>
      <c r="ATY4" s="142"/>
      <c r="ATZ4" s="142"/>
      <c r="AUA4" s="142"/>
      <c r="AUB4" s="142"/>
      <c r="AUC4" s="142"/>
      <c r="AUD4" s="142"/>
      <c r="AUE4" s="142"/>
      <c r="AUF4" s="142"/>
      <c r="AUG4" s="142"/>
      <c r="AUH4" s="142"/>
      <c r="AUI4" s="142"/>
      <c r="AUJ4" s="142"/>
      <c r="AUK4" s="142"/>
      <c r="AUL4" s="142"/>
      <c r="AUM4" s="142"/>
      <c r="AUN4" s="142"/>
      <c r="AUO4" s="142"/>
      <c r="AUP4" s="142"/>
      <c r="AUQ4" s="142"/>
      <c r="AUR4" s="142"/>
      <c r="AUS4" s="142"/>
      <c r="AUT4" s="142"/>
      <c r="AUU4" s="142"/>
      <c r="AUV4" s="142"/>
      <c r="AUW4" s="142"/>
      <c r="AUX4" s="142"/>
      <c r="AUY4" s="142"/>
      <c r="AUZ4" s="142"/>
      <c r="AVA4" s="142"/>
      <c r="AVB4" s="142"/>
      <c r="AVC4" s="142"/>
      <c r="AVD4" s="142"/>
      <c r="AVE4" s="142"/>
      <c r="AVF4" s="142"/>
      <c r="AVG4" s="142"/>
      <c r="AVH4" s="142"/>
      <c r="AVI4" s="142"/>
      <c r="AVJ4" s="142"/>
      <c r="AVK4" s="142"/>
      <c r="AVL4" s="142"/>
      <c r="AVM4" s="142"/>
      <c r="AVN4" s="142"/>
      <c r="AVO4" s="142"/>
      <c r="AVP4" s="142"/>
      <c r="AVQ4" s="142"/>
      <c r="AVR4" s="142"/>
      <c r="AVS4" s="142"/>
      <c r="AVT4" s="142"/>
      <c r="AVU4" s="142"/>
      <c r="AVV4" s="142"/>
      <c r="AVW4" s="142"/>
      <c r="AVX4" s="142"/>
      <c r="AVY4" s="142"/>
      <c r="AVZ4" s="142"/>
      <c r="AWA4" s="142"/>
      <c r="AWB4" s="142"/>
      <c r="AWC4" s="142"/>
      <c r="AWD4" s="142"/>
      <c r="AWE4" s="142"/>
      <c r="AWF4" s="142"/>
      <c r="AWG4" s="142"/>
      <c r="AWH4" s="142"/>
      <c r="AWI4" s="142"/>
      <c r="AWJ4" s="142"/>
      <c r="AWK4" s="142"/>
      <c r="AWL4" s="142"/>
      <c r="AWM4" s="142"/>
      <c r="AWN4" s="142"/>
      <c r="AWO4" s="142"/>
      <c r="AWP4" s="142"/>
      <c r="AWQ4" s="142"/>
      <c r="AWR4" s="142"/>
      <c r="AWS4" s="142"/>
      <c r="AWT4" s="142"/>
      <c r="AWU4" s="142"/>
      <c r="AWV4" s="142"/>
      <c r="AWW4" s="142"/>
      <c r="AWX4" s="142"/>
      <c r="AWY4" s="142"/>
      <c r="AWZ4" s="142"/>
      <c r="AXA4" s="142"/>
      <c r="AXB4" s="142"/>
      <c r="AXC4" s="142"/>
      <c r="AXD4" s="142"/>
      <c r="AXE4" s="142"/>
      <c r="AXF4" s="142"/>
      <c r="AXG4" s="142"/>
      <c r="AXH4" s="142"/>
      <c r="AXI4" s="142"/>
      <c r="AXJ4" s="142"/>
      <c r="AXK4" s="142"/>
      <c r="AXL4" s="142"/>
      <c r="AXM4" s="142"/>
      <c r="AXN4" s="142"/>
      <c r="AXO4" s="142"/>
      <c r="AXP4" s="142"/>
      <c r="AXQ4" s="142"/>
      <c r="AXR4" s="142"/>
      <c r="AXS4" s="142"/>
      <c r="AXT4" s="142"/>
      <c r="AXU4" s="142"/>
      <c r="AXV4" s="142"/>
      <c r="AXW4" s="142"/>
      <c r="AXX4" s="142"/>
      <c r="AXY4" s="142"/>
      <c r="AXZ4" s="142"/>
      <c r="AYA4" s="142"/>
      <c r="AYB4" s="142"/>
      <c r="AYC4" s="142"/>
      <c r="AYD4" s="142"/>
      <c r="AYE4" s="142"/>
      <c r="AYF4" s="142"/>
      <c r="AYG4" s="142"/>
      <c r="AYH4" s="142"/>
      <c r="AYI4" s="142"/>
      <c r="AYJ4" s="142"/>
      <c r="AYK4" s="142"/>
      <c r="AYL4" s="142"/>
      <c r="AYM4" s="142"/>
      <c r="AYN4" s="142"/>
      <c r="AYO4" s="142"/>
      <c r="AYP4" s="142"/>
      <c r="AYQ4" s="142"/>
      <c r="AYR4" s="142"/>
      <c r="AYS4" s="142"/>
      <c r="AYT4" s="142"/>
      <c r="AYU4" s="142"/>
      <c r="AYV4" s="142"/>
      <c r="AYW4" s="142"/>
      <c r="AYX4" s="142"/>
      <c r="AYY4" s="142"/>
      <c r="AYZ4" s="142"/>
      <c r="AZA4" s="142"/>
      <c r="AZB4" s="142"/>
      <c r="AZC4" s="142"/>
      <c r="AZD4" s="142"/>
      <c r="AZE4" s="142"/>
      <c r="AZF4" s="142"/>
      <c r="AZG4" s="142"/>
      <c r="AZH4" s="142"/>
      <c r="AZI4" s="142"/>
      <c r="AZJ4" s="142"/>
      <c r="AZK4" s="142"/>
      <c r="AZL4" s="142"/>
      <c r="AZM4" s="142"/>
      <c r="AZN4" s="142"/>
      <c r="AZO4" s="142"/>
      <c r="AZP4" s="142"/>
      <c r="AZQ4" s="142"/>
      <c r="AZR4" s="142"/>
      <c r="AZS4" s="142"/>
      <c r="AZT4" s="142"/>
      <c r="AZU4" s="142"/>
      <c r="AZV4" s="142"/>
      <c r="AZW4" s="142"/>
      <c r="AZX4" s="142"/>
      <c r="AZY4" s="142"/>
      <c r="AZZ4" s="142"/>
      <c r="BAA4" s="142"/>
      <c r="BAB4" s="142"/>
      <c r="BAC4" s="142"/>
      <c r="BAD4" s="142"/>
      <c r="BAE4" s="142"/>
      <c r="BAF4" s="142"/>
      <c r="BAG4" s="142"/>
      <c r="BAH4" s="142"/>
      <c r="BAI4" s="142"/>
      <c r="BAJ4" s="142"/>
      <c r="BAK4" s="142"/>
      <c r="BAL4" s="142"/>
      <c r="BAM4" s="142"/>
      <c r="BAN4" s="142"/>
      <c r="BAO4" s="142"/>
      <c r="BAP4" s="142"/>
      <c r="BAQ4" s="142"/>
      <c r="BAR4" s="142"/>
      <c r="BAS4" s="142"/>
      <c r="BAT4" s="142"/>
      <c r="BAU4" s="142"/>
      <c r="BAV4" s="142"/>
      <c r="BAW4" s="142"/>
      <c r="BAX4" s="142"/>
      <c r="BAY4" s="142"/>
      <c r="BAZ4" s="142"/>
      <c r="BBA4" s="142"/>
      <c r="BBB4" s="142"/>
      <c r="BBC4" s="142"/>
      <c r="BBD4" s="142"/>
      <c r="BBE4" s="142"/>
      <c r="BBF4" s="142"/>
      <c r="BBG4" s="142"/>
      <c r="BBH4" s="142"/>
      <c r="BBI4" s="142"/>
      <c r="BBJ4" s="142"/>
      <c r="BBK4" s="142"/>
      <c r="BBL4" s="142"/>
      <c r="BBM4" s="142"/>
      <c r="BBN4" s="142"/>
      <c r="BBO4" s="142"/>
      <c r="BBP4" s="142"/>
      <c r="BBQ4" s="142"/>
      <c r="BBR4" s="142"/>
      <c r="BBS4" s="142"/>
      <c r="BBT4" s="142"/>
      <c r="BBU4" s="142"/>
      <c r="BBV4" s="142"/>
      <c r="BBW4" s="142"/>
      <c r="BBX4" s="142"/>
      <c r="BBY4" s="142"/>
      <c r="BBZ4" s="142"/>
      <c r="BCA4" s="142"/>
      <c r="BCB4" s="142"/>
      <c r="BCC4" s="142"/>
      <c r="BCD4" s="142"/>
      <c r="BCE4" s="142"/>
      <c r="BCF4" s="142"/>
      <c r="BCG4" s="142"/>
      <c r="BCH4" s="142"/>
      <c r="BCI4" s="142"/>
      <c r="BCJ4" s="142"/>
      <c r="BCK4" s="142"/>
      <c r="BCL4" s="142"/>
      <c r="BCM4" s="142"/>
      <c r="BCN4" s="142"/>
      <c r="BCO4" s="142"/>
      <c r="BCP4" s="142"/>
      <c r="BCQ4" s="142"/>
      <c r="BCR4" s="142"/>
      <c r="BCS4" s="142"/>
      <c r="BCT4" s="142"/>
      <c r="BCU4" s="142"/>
      <c r="BCV4" s="142"/>
      <c r="BCW4" s="142"/>
      <c r="BCX4" s="142"/>
      <c r="BCY4" s="142"/>
      <c r="BCZ4" s="142"/>
      <c r="BDA4" s="142"/>
      <c r="BDB4" s="142"/>
      <c r="BDC4" s="142"/>
      <c r="BDD4" s="142"/>
      <c r="BDE4" s="142"/>
      <c r="BDF4" s="142"/>
      <c r="BDG4" s="142"/>
      <c r="BDH4" s="142"/>
      <c r="BDI4" s="142"/>
      <c r="BDJ4" s="142"/>
      <c r="BDK4" s="142"/>
      <c r="BDL4" s="142"/>
      <c r="BDM4" s="142"/>
      <c r="BDN4" s="142"/>
      <c r="BDO4" s="142"/>
      <c r="BDP4" s="142"/>
      <c r="BDQ4" s="142"/>
      <c r="BDR4" s="142"/>
      <c r="BDS4" s="142"/>
      <c r="BDT4" s="142"/>
      <c r="BDU4" s="142"/>
      <c r="BDV4" s="142"/>
      <c r="BDW4" s="142"/>
      <c r="BDX4" s="142"/>
      <c r="BDY4" s="142"/>
      <c r="BDZ4" s="142"/>
      <c r="BEA4" s="142"/>
      <c r="BEB4" s="142"/>
      <c r="BEC4" s="142"/>
      <c r="BED4" s="142"/>
      <c r="BEE4" s="142"/>
      <c r="BEF4" s="142"/>
      <c r="BEG4" s="142"/>
      <c r="BEH4" s="142"/>
      <c r="BEI4" s="142"/>
      <c r="BEJ4" s="142"/>
      <c r="BEK4" s="142"/>
      <c r="BEL4" s="142"/>
      <c r="BEM4" s="142"/>
      <c r="BEN4" s="142"/>
      <c r="BEO4" s="142"/>
      <c r="BEP4" s="142"/>
      <c r="BEQ4" s="142"/>
      <c r="BER4" s="142"/>
      <c r="BES4" s="142"/>
      <c r="BET4" s="142"/>
      <c r="BEU4" s="142"/>
      <c r="BEV4" s="142"/>
      <c r="BEW4" s="142"/>
      <c r="BEX4" s="142"/>
      <c r="BEY4" s="142"/>
      <c r="BEZ4" s="142"/>
      <c r="BFA4" s="142"/>
      <c r="BFB4" s="142"/>
      <c r="BFC4" s="142"/>
      <c r="BFD4" s="142"/>
      <c r="BFE4" s="142"/>
      <c r="BFF4" s="142"/>
      <c r="BFG4" s="142"/>
      <c r="BFH4" s="142"/>
      <c r="BFI4" s="142"/>
      <c r="BFJ4" s="142"/>
      <c r="BFK4" s="142"/>
      <c r="BFL4" s="142"/>
      <c r="BFM4" s="142"/>
      <c r="BFN4" s="142"/>
      <c r="BFO4" s="142"/>
      <c r="BFP4" s="142"/>
      <c r="BFQ4" s="142"/>
      <c r="BFR4" s="142"/>
      <c r="BFS4" s="142"/>
      <c r="BFT4" s="142"/>
      <c r="BFU4" s="142"/>
      <c r="BFV4" s="142"/>
      <c r="BFW4" s="142"/>
      <c r="BFX4" s="142"/>
      <c r="BFY4" s="142"/>
      <c r="BFZ4" s="142"/>
      <c r="BGA4" s="142"/>
      <c r="BGB4" s="142"/>
      <c r="BGC4" s="142"/>
      <c r="BGD4" s="142"/>
      <c r="BGE4" s="142"/>
      <c r="BGF4" s="142"/>
      <c r="BGG4" s="142"/>
      <c r="BGH4" s="142"/>
      <c r="BGI4" s="142"/>
      <c r="BGJ4" s="142"/>
      <c r="BGK4" s="142"/>
      <c r="BGL4" s="142"/>
      <c r="BGM4" s="142"/>
      <c r="BGN4" s="142"/>
      <c r="BGO4" s="142"/>
      <c r="BGP4" s="142"/>
      <c r="BGQ4" s="142"/>
      <c r="BGR4" s="142"/>
      <c r="BGS4" s="142"/>
      <c r="BGT4" s="142"/>
      <c r="BGU4" s="142"/>
      <c r="BGV4" s="142"/>
      <c r="BGW4" s="142"/>
      <c r="BGX4" s="142"/>
      <c r="BGY4" s="142"/>
      <c r="BGZ4" s="142"/>
      <c r="BHA4" s="142"/>
      <c r="BHB4" s="142"/>
      <c r="BHC4" s="142"/>
      <c r="BHD4" s="142"/>
      <c r="BHE4" s="142"/>
      <c r="BHF4" s="142"/>
      <c r="BHG4" s="142"/>
      <c r="BHH4" s="142"/>
      <c r="BHI4" s="142"/>
      <c r="BHJ4" s="142"/>
      <c r="BHK4" s="142"/>
      <c r="BHL4" s="142"/>
      <c r="BHM4" s="142"/>
      <c r="BHN4" s="142"/>
      <c r="BHO4" s="142"/>
      <c r="BHP4" s="142"/>
      <c r="BHQ4" s="142"/>
      <c r="BHR4" s="142"/>
      <c r="BHS4" s="142"/>
      <c r="BHT4" s="142"/>
      <c r="BHU4" s="142"/>
      <c r="BHV4" s="142"/>
      <c r="BHW4" s="142"/>
      <c r="BHX4" s="142"/>
      <c r="BHY4" s="142"/>
      <c r="BHZ4" s="142"/>
      <c r="BIA4" s="142"/>
      <c r="BIB4" s="142"/>
      <c r="BIC4" s="142"/>
      <c r="BID4" s="142"/>
      <c r="BIE4" s="142"/>
      <c r="BIF4" s="142"/>
      <c r="BIG4" s="142"/>
      <c r="BIH4" s="142"/>
      <c r="BII4" s="142"/>
      <c r="BIJ4" s="142"/>
      <c r="BIK4" s="142"/>
      <c r="BIL4" s="142"/>
      <c r="BIM4" s="142"/>
      <c r="BIN4" s="142"/>
      <c r="BIO4" s="142"/>
      <c r="BIP4" s="142"/>
      <c r="BIQ4" s="142"/>
      <c r="BIR4" s="142"/>
      <c r="BIS4" s="142"/>
      <c r="BIT4" s="142"/>
      <c r="BIU4" s="142"/>
      <c r="BIV4" s="142"/>
      <c r="BIW4" s="142"/>
      <c r="BIX4" s="142"/>
      <c r="BIY4" s="142"/>
      <c r="BIZ4" s="142"/>
      <c r="BJA4" s="142"/>
      <c r="BJB4" s="142"/>
      <c r="BJC4" s="142"/>
      <c r="BJD4" s="142"/>
      <c r="BJE4" s="142"/>
      <c r="BJF4" s="142"/>
      <c r="BJG4" s="142"/>
      <c r="BJH4" s="142"/>
      <c r="BJI4" s="142"/>
      <c r="BJJ4" s="142"/>
      <c r="BJK4" s="142"/>
      <c r="BJL4" s="142"/>
      <c r="BJM4" s="142"/>
      <c r="BJN4" s="142"/>
      <c r="BJO4" s="142"/>
      <c r="BJP4" s="142"/>
      <c r="BJQ4" s="142"/>
      <c r="BJR4" s="142"/>
      <c r="BJS4" s="142"/>
      <c r="BJT4" s="142"/>
      <c r="BJU4" s="142"/>
      <c r="BJV4" s="142"/>
      <c r="BJW4" s="142"/>
      <c r="BJX4" s="142"/>
      <c r="BJY4" s="142"/>
      <c r="BJZ4" s="142"/>
      <c r="BKA4" s="142"/>
      <c r="BKB4" s="142"/>
      <c r="BKC4" s="142"/>
      <c r="BKD4" s="142"/>
      <c r="BKE4" s="142"/>
      <c r="BKF4" s="142"/>
      <c r="BKG4" s="142"/>
      <c r="BKH4" s="142"/>
      <c r="BKI4" s="142"/>
      <c r="BKJ4" s="142"/>
      <c r="BKK4" s="142"/>
      <c r="BKL4" s="142"/>
      <c r="BKM4" s="142"/>
      <c r="BKN4" s="142"/>
      <c r="BKO4" s="142"/>
      <c r="BKP4" s="142"/>
      <c r="BKQ4" s="142"/>
      <c r="BKR4" s="142"/>
      <c r="BKS4" s="142"/>
      <c r="BKT4" s="142"/>
      <c r="BKU4" s="142"/>
      <c r="BKV4" s="142"/>
      <c r="BKW4" s="142"/>
      <c r="BKX4" s="142"/>
      <c r="BKY4" s="142"/>
      <c r="BKZ4" s="142"/>
      <c r="BLA4" s="142"/>
      <c r="BLB4" s="142"/>
      <c r="BLC4" s="142"/>
      <c r="BLD4" s="142"/>
      <c r="BLE4" s="142"/>
      <c r="BLF4" s="142"/>
      <c r="BLG4" s="142"/>
      <c r="BLH4" s="142"/>
      <c r="BLI4" s="142"/>
      <c r="BLJ4" s="142"/>
      <c r="BLK4" s="142"/>
      <c r="BLL4" s="142"/>
      <c r="BLM4" s="142"/>
      <c r="BLN4" s="142"/>
      <c r="BLO4" s="142"/>
      <c r="BLP4" s="142"/>
      <c r="BLQ4" s="142"/>
      <c r="BLR4" s="142"/>
      <c r="BLS4" s="142"/>
      <c r="BLT4" s="142"/>
      <c r="BLU4" s="142"/>
      <c r="BLV4" s="142"/>
      <c r="BLW4" s="142"/>
      <c r="BLX4" s="142"/>
      <c r="BLY4" s="142"/>
      <c r="BLZ4" s="142"/>
      <c r="BMA4" s="142"/>
      <c r="BMB4" s="142"/>
      <c r="BMC4" s="142"/>
      <c r="BMD4" s="142"/>
      <c r="BME4" s="142"/>
      <c r="BMF4" s="142"/>
      <c r="BMG4" s="142"/>
      <c r="BMH4" s="142"/>
      <c r="BMI4" s="142"/>
      <c r="BMJ4" s="142"/>
      <c r="BMK4" s="142"/>
      <c r="BML4" s="142"/>
      <c r="BMM4" s="142"/>
      <c r="BMN4" s="142"/>
      <c r="BMO4" s="142"/>
      <c r="BMP4" s="142"/>
      <c r="BMQ4" s="142"/>
      <c r="BMR4" s="142"/>
      <c r="BMS4" s="142"/>
      <c r="BMT4" s="142"/>
      <c r="BMU4" s="142"/>
      <c r="BMV4" s="142"/>
      <c r="BMW4" s="142"/>
      <c r="BMX4" s="142"/>
      <c r="BMY4" s="142"/>
      <c r="BMZ4" s="142"/>
      <c r="BNA4" s="142"/>
      <c r="BNB4" s="142"/>
      <c r="BNC4" s="142"/>
      <c r="BND4" s="142"/>
      <c r="BNE4" s="142"/>
      <c r="BNF4" s="142"/>
      <c r="BNG4" s="142"/>
      <c r="BNH4" s="142"/>
      <c r="BNI4" s="142"/>
      <c r="BNJ4" s="142"/>
      <c r="BNK4" s="142"/>
      <c r="BNL4" s="142"/>
      <c r="BNM4" s="142"/>
      <c r="BNN4" s="142"/>
      <c r="BNO4" s="142"/>
      <c r="BNP4" s="142"/>
      <c r="BNQ4" s="142"/>
      <c r="BNR4" s="142"/>
      <c r="BNS4" s="142"/>
      <c r="BNT4" s="142"/>
      <c r="BNU4" s="142"/>
      <c r="BNV4" s="142"/>
      <c r="BNW4" s="142"/>
      <c r="BNX4" s="142"/>
      <c r="BNY4" s="142"/>
      <c r="BNZ4" s="142"/>
      <c r="BOA4" s="142"/>
      <c r="BOB4" s="142"/>
      <c r="BOC4" s="142"/>
      <c r="BOD4" s="142"/>
      <c r="BOE4" s="142"/>
      <c r="BOF4" s="142"/>
      <c r="BOG4" s="142"/>
      <c r="BOH4" s="142"/>
      <c r="BOI4" s="142"/>
      <c r="BOJ4" s="142"/>
      <c r="BOK4" s="142"/>
      <c r="BOL4" s="142"/>
      <c r="BOM4" s="142"/>
      <c r="BON4" s="142"/>
      <c r="BOO4" s="142"/>
      <c r="BOP4" s="142"/>
      <c r="BOQ4" s="142"/>
      <c r="BOR4" s="142"/>
      <c r="BOS4" s="142"/>
      <c r="BOT4" s="142"/>
      <c r="BOU4" s="142"/>
      <c r="BOV4" s="142"/>
      <c r="BOW4" s="142"/>
      <c r="BOX4" s="142"/>
      <c r="BOY4" s="142"/>
      <c r="BOZ4" s="142"/>
      <c r="BPA4" s="142"/>
      <c r="BPB4" s="142"/>
      <c r="BPC4" s="142"/>
      <c r="BPD4" s="142"/>
      <c r="BPE4" s="142"/>
      <c r="BPF4" s="142"/>
      <c r="BPG4" s="142"/>
      <c r="BPH4" s="142"/>
      <c r="BPI4" s="142"/>
      <c r="BPJ4" s="142"/>
      <c r="BPK4" s="142"/>
      <c r="BPL4" s="142"/>
      <c r="BPM4" s="142"/>
      <c r="BPN4" s="142"/>
      <c r="BPO4" s="142"/>
      <c r="BPP4" s="142"/>
      <c r="BPQ4" s="142"/>
      <c r="BPR4" s="142"/>
      <c r="BPS4" s="142"/>
      <c r="BPT4" s="142"/>
      <c r="BPU4" s="142"/>
      <c r="BPV4" s="142"/>
      <c r="BPW4" s="142"/>
      <c r="BPX4" s="142"/>
      <c r="BPY4" s="142"/>
      <c r="BPZ4" s="142"/>
      <c r="BQA4" s="142"/>
      <c r="BQB4" s="142"/>
      <c r="BQC4" s="142"/>
      <c r="BQD4" s="142"/>
      <c r="BQE4" s="142"/>
      <c r="BQF4" s="142"/>
      <c r="BQG4" s="142"/>
      <c r="BQH4" s="142"/>
      <c r="BQI4" s="142"/>
      <c r="BQJ4" s="142"/>
      <c r="BQK4" s="142"/>
      <c r="BQL4" s="142"/>
      <c r="BQM4" s="142"/>
      <c r="BQN4" s="142"/>
      <c r="BQO4" s="142"/>
      <c r="BQP4" s="142"/>
      <c r="BQQ4" s="142"/>
      <c r="BQR4" s="142"/>
      <c r="BQS4" s="142"/>
      <c r="BQT4" s="142"/>
      <c r="BQU4" s="142"/>
      <c r="BQV4" s="142"/>
      <c r="BQW4" s="142"/>
      <c r="BQX4" s="142"/>
      <c r="BQY4" s="142"/>
      <c r="BQZ4" s="142"/>
      <c r="BRA4" s="142"/>
      <c r="BRB4" s="142"/>
      <c r="BRC4" s="142"/>
      <c r="BRD4" s="142"/>
      <c r="BRE4" s="142"/>
      <c r="BRF4" s="142"/>
      <c r="BRG4" s="142"/>
      <c r="BRH4" s="142"/>
      <c r="BRI4" s="142"/>
      <c r="BRJ4" s="142"/>
      <c r="BRK4" s="142"/>
      <c r="BRL4" s="142"/>
      <c r="BRM4" s="142"/>
      <c r="BRN4" s="142"/>
      <c r="BRO4" s="142"/>
      <c r="BRP4" s="142"/>
      <c r="BRQ4" s="142"/>
      <c r="BRR4" s="142"/>
      <c r="BRS4" s="142"/>
      <c r="BRT4" s="142"/>
      <c r="BRU4" s="142"/>
      <c r="BRV4" s="142"/>
      <c r="BRW4" s="142"/>
      <c r="BRX4" s="142"/>
      <c r="BRY4" s="142"/>
      <c r="BRZ4" s="142"/>
      <c r="BSA4" s="142"/>
      <c r="BSB4" s="142"/>
      <c r="BSC4" s="142"/>
      <c r="BSD4" s="142"/>
      <c r="BSE4" s="142"/>
      <c r="BSF4" s="142"/>
      <c r="BSG4" s="142"/>
      <c r="BSH4" s="142"/>
      <c r="BSI4" s="142"/>
      <c r="BSJ4" s="142"/>
      <c r="BSK4" s="142"/>
      <c r="BSL4" s="142"/>
      <c r="BSM4" s="142"/>
      <c r="BSN4" s="142"/>
      <c r="BSO4" s="142"/>
      <c r="BSP4" s="142"/>
      <c r="BSQ4" s="142"/>
      <c r="BSR4" s="142"/>
      <c r="BSS4" s="142"/>
      <c r="BST4" s="142"/>
      <c r="BSU4" s="142"/>
      <c r="BSV4" s="142"/>
      <c r="BSW4" s="142"/>
      <c r="BSX4" s="142"/>
      <c r="BSY4" s="142"/>
      <c r="BSZ4" s="142"/>
      <c r="BTA4" s="142"/>
      <c r="BTB4" s="142"/>
      <c r="BTC4" s="142"/>
      <c r="BTD4" s="142"/>
      <c r="BTE4" s="142"/>
      <c r="BTF4" s="142"/>
      <c r="BTG4" s="142"/>
      <c r="BTH4" s="142"/>
      <c r="BTI4" s="142"/>
      <c r="BTJ4" s="142"/>
      <c r="BTK4" s="142"/>
      <c r="BTL4" s="142"/>
      <c r="BTM4" s="142"/>
      <c r="BTN4" s="142"/>
      <c r="BTO4" s="142"/>
      <c r="BTP4" s="142"/>
      <c r="BTQ4" s="142"/>
      <c r="BTR4" s="142"/>
      <c r="BTS4" s="142"/>
      <c r="BTT4" s="142"/>
      <c r="BTU4" s="142"/>
      <c r="BTV4" s="142"/>
      <c r="BTW4" s="142"/>
      <c r="BTX4" s="142"/>
      <c r="BTY4" s="142"/>
      <c r="BTZ4" s="142"/>
      <c r="BUA4" s="142"/>
      <c r="BUB4" s="142"/>
      <c r="BUC4" s="142"/>
      <c r="BUD4" s="142"/>
      <c r="BUE4" s="142"/>
      <c r="BUF4" s="142"/>
      <c r="BUG4" s="142"/>
      <c r="BUH4" s="142"/>
      <c r="BUI4" s="142"/>
      <c r="BUJ4" s="142"/>
      <c r="BUK4" s="142"/>
      <c r="BUL4" s="142"/>
      <c r="BUM4" s="142"/>
      <c r="BUN4" s="142"/>
      <c r="BUO4" s="142"/>
      <c r="BUP4" s="142"/>
      <c r="BUQ4" s="142"/>
      <c r="BUR4" s="142"/>
      <c r="BUS4" s="142"/>
      <c r="BUT4" s="142"/>
      <c r="BUU4" s="142"/>
      <c r="BUV4" s="142"/>
      <c r="BUW4" s="142"/>
      <c r="BUX4" s="142"/>
      <c r="BUY4" s="142"/>
      <c r="BUZ4" s="142"/>
      <c r="BVA4" s="142"/>
      <c r="BVB4" s="142"/>
      <c r="BVC4" s="142"/>
      <c r="BVD4" s="142"/>
      <c r="BVE4" s="142"/>
      <c r="BVF4" s="142"/>
      <c r="BVG4" s="142"/>
      <c r="BVH4" s="142"/>
      <c r="BVI4" s="142"/>
      <c r="BVJ4" s="142"/>
      <c r="BVK4" s="142"/>
      <c r="BVL4" s="142"/>
      <c r="BVM4" s="142"/>
      <c r="BVN4" s="142"/>
      <c r="BVO4" s="142"/>
      <c r="BVP4" s="142"/>
      <c r="BVQ4" s="142"/>
      <c r="BVR4" s="142"/>
      <c r="BVS4" s="142"/>
      <c r="BVT4" s="142"/>
      <c r="BVU4" s="142"/>
      <c r="BVV4" s="142"/>
      <c r="BVW4" s="142"/>
      <c r="BVX4" s="142"/>
      <c r="BVY4" s="142"/>
      <c r="BVZ4" s="142"/>
      <c r="BWA4" s="142"/>
      <c r="BWB4" s="142"/>
      <c r="BWC4" s="142"/>
      <c r="BWD4" s="142"/>
      <c r="BWE4" s="142"/>
      <c r="BWF4" s="142"/>
      <c r="BWG4" s="142"/>
      <c r="BWH4" s="142"/>
      <c r="BWI4" s="142"/>
      <c r="BWJ4" s="142"/>
      <c r="BWK4" s="142"/>
      <c r="BWL4" s="142"/>
      <c r="BWM4" s="142"/>
      <c r="BWN4" s="142"/>
      <c r="BWO4" s="142"/>
      <c r="BWP4" s="142"/>
      <c r="BWQ4" s="142"/>
      <c r="BWR4" s="142"/>
      <c r="BWS4" s="142"/>
      <c r="BWT4" s="142"/>
      <c r="BWU4" s="142"/>
      <c r="BWV4" s="142"/>
      <c r="BWW4" s="142"/>
      <c r="BWX4" s="142"/>
      <c r="BWY4" s="142"/>
      <c r="BWZ4" s="142"/>
      <c r="BXA4" s="142"/>
      <c r="BXB4" s="142"/>
      <c r="BXC4" s="142"/>
      <c r="BXD4" s="142"/>
      <c r="BXE4" s="142"/>
      <c r="BXF4" s="142"/>
      <c r="BXG4" s="142"/>
      <c r="BXH4" s="142"/>
      <c r="BXI4" s="142"/>
      <c r="BXJ4" s="142"/>
      <c r="BXK4" s="142"/>
      <c r="BXL4" s="142"/>
      <c r="BXM4" s="142"/>
      <c r="BXN4" s="142"/>
      <c r="BXO4" s="142"/>
      <c r="BXP4" s="142"/>
      <c r="BXQ4" s="142"/>
      <c r="BXR4" s="142"/>
      <c r="BXS4" s="142"/>
      <c r="BXT4" s="142"/>
      <c r="BXU4" s="142"/>
      <c r="BXV4" s="142"/>
      <c r="BXW4" s="142"/>
      <c r="BXX4" s="142"/>
      <c r="BXY4" s="142"/>
      <c r="BXZ4" s="142"/>
      <c r="BYA4" s="142"/>
      <c r="BYB4" s="142"/>
      <c r="BYC4" s="142"/>
      <c r="BYD4" s="142"/>
      <c r="BYE4" s="142"/>
      <c r="BYF4" s="142"/>
      <c r="BYG4" s="142"/>
      <c r="BYH4" s="142"/>
      <c r="BYI4" s="142"/>
      <c r="BYJ4" s="142"/>
      <c r="BYK4" s="142"/>
      <c r="BYL4" s="142"/>
      <c r="BYM4" s="142"/>
      <c r="BYN4" s="142"/>
      <c r="BYO4" s="142"/>
      <c r="BYP4" s="142"/>
      <c r="BYQ4" s="142"/>
      <c r="BYR4" s="142"/>
      <c r="BYS4" s="142"/>
      <c r="BYT4" s="142"/>
      <c r="BYU4" s="142"/>
      <c r="BYV4" s="142"/>
      <c r="BYW4" s="142"/>
      <c r="BYX4" s="142"/>
      <c r="BYY4" s="142"/>
      <c r="BYZ4" s="142"/>
      <c r="BZA4" s="142"/>
      <c r="BZB4" s="142"/>
      <c r="BZC4" s="142"/>
      <c r="BZD4" s="142"/>
      <c r="BZE4" s="142"/>
      <c r="BZF4" s="142"/>
      <c r="BZG4" s="142"/>
      <c r="BZH4" s="142"/>
      <c r="BZI4" s="142"/>
      <c r="BZJ4" s="142"/>
      <c r="BZK4" s="142"/>
      <c r="BZL4" s="142"/>
      <c r="BZM4" s="142"/>
      <c r="BZN4" s="142"/>
      <c r="BZO4" s="142"/>
      <c r="BZP4" s="142"/>
      <c r="BZQ4" s="142"/>
      <c r="BZR4" s="142"/>
      <c r="BZS4" s="142"/>
      <c r="BZT4" s="142"/>
      <c r="BZU4" s="142"/>
      <c r="BZV4" s="142"/>
      <c r="BZW4" s="142"/>
      <c r="BZX4" s="142"/>
      <c r="BZY4" s="142"/>
      <c r="BZZ4" s="142"/>
      <c r="CAA4" s="142"/>
      <c r="CAB4" s="142"/>
      <c r="CAC4" s="142"/>
      <c r="CAD4" s="142"/>
      <c r="CAE4" s="142"/>
      <c r="CAF4" s="142"/>
      <c r="CAG4" s="142"/>
      <c r="CAH4" s="142"/>
      <c r="CAI4" s="142"/>
      <c r="CAJ4" s="142"/>
      <c r="CAK4" s="142"/>
      <c r="CAL4" s="142"/>
      <c r="CAM4" s="142"/>
      <c r="CAN4" s="142"/>
      <c r="CAO4" s="142"/>
      <c r="CAP4" s="142"/>
      <c r="CAQ4" s="142"/>
      <c r="CAR4" s="142"/>
      <c r="CAS4" s="142"/>
      <c r="CAT4" s="142"/>
      <c r="CAU4" s="142"/>
      <c r="CAV4" s="142"/>
      <c r="CAW4" s="142"/>
      <c r="CAX4" s="142"/>
      <c r="CAY4" s="142"/>
      <c r="CAZ4" s="142"/>
      <c r="CBA4" s="142"/>
      <c r="CBB4" s="142"/>
      <c r="CBC4" s="142"/>
      <c r="CBD4" s="142"/>
      <c r="CBE4" s="142"/>
      <c r="CBF4" s="142"/>
      <c r="CBG4" s="142"/>
      <c r="CBH4" s="142"/>
      <c r="CBI4" s="142"/>
      <c r="CBJ4" s="142"/>
      <c r="CBK4" s="142"/>
      <c r="CBL4" s="142"/>
      <c r="CBM4" s="142"/>
      <c r="CBN4" s="142"/>
      <c r="CBO4" s="142"/>
      <c r="CBP4" s="142"/>
      <c r="CBQ4" s="142"/>
      <c r="CBR4" s="142"/>
      <c r="CBS4" s="142"/>
      <c r="CBT4" s="142"/>
      <c r="CBU4" s="142"/>
      <c r="CBV4" s="142"/>
      <c r="CBW4" s="142"/>
      <c r="CBX4" s="142"/>
      <c r="CBY4" s="142"/>
      <c r="CBZ4" s="142"/>
      <c r="CCA4" s="142"/>
      <c r="CCB4" s="142"/>
      <c r="CCC4" s="142"/>
      <c r="CCD4" s="142"/>
      <c r="CCE4" s="142"/>
      <c r="CCF4" s="142"/>
      <c r="CCG4" s="142"/>
      <c r="CCH4" s="142"/>
      <c r="CCI4" s="142"/>
      <c r="CCJ4" s="142"/>
      <c r="CCK4" s="142"/>
      <c r="CCL4" s="142"/>
      <c r="CCM4" s="142"/>
      <c r="CCN4" s="142"/>
      <c r="CCO4" s="142"/>
      <c r="CCP4" s="142"/>
      <c r="CCQ4" s="142"/>
      <c r="CCR4" s="142"/>
      <c r="CCS4" s="142"/>
      <c r="CCT4" s="142"/>
      <c r="CCU4" s="142"/>
      <c r="CCV4" s="142"/>
      <c r="CCW4" s="142"/>
      <c r="CCX4" s="142"/>
      <c r="CCY4" s="142"/>
      <c r="CCZ4" s="142"/>
      <c r="CDA4" s="142"/>
      <c r="CDB4" s="142"/>
      <c r="CDC4" s="142"/>
      <c r="CDD4" s="142"/>
      <c r="CDE4" s="142"/>
      <c r="CDF4" s="142"/>
      <c r="CDG4" s="142"/>
      <c r="CDH4" s="142"/>
      <c r="CDI4" s="142"/>
      <c r="CDJ4" s="142"/>
      <c r="CDK4" s="142"/>
      <c r="CDL4" s="142"/>
      <c r="CDM4" s="142"/>
      <c r="CDN4" s="142"/>
      <c r="CDO4" s="142"/>
      <c r="CDP4" s="142"/>
      <c r="CDQ4" s="142"/>
      <c r="CDR4" s="142"/>
      <c r="CDS4" s="142"/>
      <c r="CDT4" s="142"/>
      <c r="CDU4" s="142"/>
      <c r="CDV4" s="142"/>
      <c r="CDW4" s="142"/>
      <c r="CDX4" s="142"/>
      <c r="CDY4" s="142"/>
      <c r="CDZ4" s="142"/>
      <c r="CEA4" s="142"/>
      <c r="CEB4" s="142"/>
      <c r="CEC4" s="142"/>
      <c r="CED4" s="142"/>
      <c r="CEE4" s="142"/>
      <c r="CEF4" s="142"/>
      <c r="CEG4" s="142"/>
      <c r="CEH4" s="142"/>
      <c r="CEI4" s="142"/>
      <c r="CEJ4" s="142"/>
      <c r="CEK4" s="142"/>
      <c r="CEL4" s="142"/>
      <c r="CEM4" s="142"/>
      <c r="CEN4" s="142"/>
      <c r="CEO4" s="142"/>
      <c r="CEP4" s="142"/>
      <c r="CEQ4" s="142"/>
      <c r="CER4" s="142"/>
      <c r="CES4" s="142"/>
      <c r="CET4" s="142"/>
      <c r="CEU4" s="142"/>
      <c r="CEV4" s="142"/>
      <c r="CEW4" s="142"/>
      <c r="CEX4" s="142"/>
      <c r="CEY4" s="142"/>
      <c r="CEZ4" s="142"/>
      <c r="CFA4" s="142"/>
      <c r="CFB4" s="142"/>
      <c r="CFC4" s="142"/>
      <c r="CFD4" s="142"/>
      <c r="CFE4" s="142"/>
      <c r="CFF4" s="142"/>
      <c r="CFG4" s="142"/>
      <c r="CFH4" s="142"/>
      <c r="CFI4" s="142"/>
      <c r="CFJ4" s="142"/>
      <c r="CFK4" s="142"/>
      <c r="CFL4" s="142"/>
      <c r="CFM4" s="142"/>
      <c r="CFN4" s="142"/>
      <c r="CFO4" s="142"/>
      <c r="CFP4" s="142"/>
      <c r="CFQ4" s="142"/>
      <c r="CFR4" s="142"/>
      <c r="CFS4" s="142"/>
      <c r="CFT4" s="142"/>
      <c r="CFU4" s="142"/>
      <c r="CFV4" s="142"/>
      <c r="CFW4" s="142"/>
      <c r="CFX4" s="142"/>
      <c r="CFY4" s="142"/>
      <c r="CFZ4" s="142"/>
      <c r="CGA4" s="142"/>
      <c r="CGB4" s="142"/>
      <c r="CGC4" s="142"/>
      <c r="CGD4" s="142"/>
      <c r="CGE4" s="142"/>
      <c r="CGF4" s="142"/>
      <c r="CGG4" s="142"/>
      <c r="CGH4" s="142"/>
      <c r="CGI4" s="142"/>
      <c r="CGJ4" s="142"/>
      <c r="CGK4" s="142"/>
      <c r="CGL4" s="142"/>
      <c r="CGM4" s="142"/>
      <c r="CGN4" s="142"/>
      <c r="CGO4" s="142"/>
      <c r="CGP4" s="142"/>
      <c r="CGQ4" s="142"/>
      <c r="CGR4" s="142"/>
      <c r="CGS4" s="142"/>
      <c r="CGT4" s="142"/>
      <c r="CGU4" s="142"/>
      <c r="CGV4" s="142"/>
      <c r="CGW4" s="142"/>
      <c r="CGX4" s="142"/>
      <c r="CGY4" s="142"/>
      <c r="CGZ4" s="142"/>
      <c r="CHA4" s="142"/>
      <c r="CHB4" s="142"/>
      <c r="CHC4" s="142"/>
      <c r="CHD4" s="142"/>
      <c r="CHE4" s="142"/>
      <c r="CHF4" s="142"/>
      <c r="CHG4" s="142"/>
      <c r="CHH4" s="142"/>
      <c r="CHI4" s="142"/>
      <c r="CHJ4" s="142"/>
      <c r="CHK4" s="142"/>
      <c r="CHL4" s="142"/>
      <c r="CHM4" s="142"/>
      <c r="CHN4" s="142"/>
      <c r="CHO4" s="142"/>
      <c r="CHP4" s="142"/>
      <c r="CHQ4" s="142"/>
      <c r="CHR4" s="142"/>
      <c r="CHS4" s="142"/>
      <c r="CHT4" s="142"/>
      <c r="CHU4" s="142"/>
      <c r="CHV4" s="142"/>
      <c r="CHW4" s="142"/>
      <c r="CHX4" s="142"/>
      <c r="CHY4" s="142"/>
      <c r="CHZ4" s="142"/>
      <c r="CIA4" s="142"/>
      <c r="CIB4" s="142"/>
      <c r="CIC4" s="142"/>
      <c r="CID4" s="142"/>
      <c r="CIE4" s="142"/>
      <c r="CIF4" s="142"/>
      <c r="CIG4" s="142"/>
      <c r="CIH4" s="142"/>
      <c r="CII4" s="142"/>
      <c r="CIJ4" s="142"/>
      <c r="CIK4" s="142"/>
      <c r="CIL4" s="142"/>
      <c r="CIM4" s="142"/>
      <c r="CIN4" s="142"/>
      <c r="CIO4" s="142"/>
      <c r="CIP4" s="142"/>
      <c r="CIQ4" s="142"/>
      <c r="CIR4" s="142"/>
      <c r="CIS4" s="142"/>
      <c r="CIT4" s="142"/>
      <c r="CIU4" s="142"/>
      <c r="CIV4" s="142"/>
      <c r="CIW4" s="142"/>
      <c r="CIX4" s="142"/>
      <c r="CIY4" s="142"/>
      <c r="CIZ4" s="142"/>
      <c r="CJA4" s="142"/>
      <c r="CJB4" s="142"/>
      <c r="CJC4" s="142"/>
      <c r="CJD4" s="142"/>
      <c r="CJE4" s="142"/>
      <c r="CJF4" s="142"/>
      <c r="CJG4" s="142"/>
      <c r="CJH4" s="142"/>
      <c r="CJI4" s="142"/>
      <c r="CJJ4" s="142"/>
      <c r="CJK4" s="142"/>
      <c r="CJL4" s="142"/>
      <c r="CJM4" s="142"/>
      <c r="CJN4" s="142"/>
      <c r="CJO4" s="142"/>
      <c r="CJP4" s="142"/>
      <c r="CJQ4" s="142"/>
      <c r="CJR4" s="142"/>
      <c r="CJS4" s="142"/>
      <c r="CJT4" s="142"/>
      <c r="CJU4" s="142"/>
      <c r="CJV4" s="142"/>
      <c r="CJW4" s="142"/>
      <c r="CJX4" s="142"/>
      <c r="CJY4" s="142"/>
      <c r="CJZ4" s="142"/>
      <c r="CKA4" s="142"/>
      <c r="CKB4" s="142"/>
      <c r="CKC4" s="142"/>
      <c r="CKD4" s="142"/>
      <c r="CKE4" s="142"/>
      <c r="CKF4" s="142"/>
      <c r="CKG4" s="142"/>
      <c r="CKH4" s="142"/>
      <c r="CKI4" s="142"/>
      <c r="CKJ4" s="142"/>
      <c r="CKK4" s="142"/>
      <c r="CKL4" s="142"/>
      <c r="CKM4" s="142"/>
      <c r="CKN4" s="142"/>
      <c r="CKO4" s="142"/>
      <c r="CKP4" s="142"/>
      <c r="CKQ4" s="142"/>
      <c r="CKR4" s="142"/>
      <c r="CKS4" s="142"/>
      <c r="CKT4" s="142"/>
      <c r="CKU4" s="142"/>
      <c r="CKV4" s="142"/>
      <c r="CKW4" s="142"/>
      <c r="CKX4" s="142"/>
      <c r="CKY4" s="142"/>
      <c r="CKZ4" s="142"/>
      <c r="CLA4" s="142"/>
      <c r="CLB4" s="142"/>
      <c r="CLC4" s="142"/>
      <c r="CLD4" s="142"/>
      <c r="CLE4" s="142"/>
      <c r="CLF4" s="142"/>
      <c r="CLG4" s="142"/>
      <c r="CLH4" s="142"/>
      <c r="CLI4" s="142"/>
      <c r="CLJ4" s="142"/>
      <c r="CLK4" s="142"/>
      <c r="CLL4" s="142"/>
      <c r="CLM4" s="142"/>
      <c r="CLN4" s="142"/>
      <c r="CLO4" s="142"/>
      <c r="CLP4" s="142"/>
      <c r="CLQ4" s="142"/>
      <c r="CLR4" s="142"/>
      <c r="CLS4" s="142"/>
      <c r="CLT4" s="142"/>
      <c r="CLU4" s="142"/>
      <c r="CLV4" s="142"/>
      <c r="CLW4" s="142"/>
      <c r="CLX4" s="142"/>
      <c r="CLY4" s="142"/>
      <c r="CLZ4" s="142"/>
      <c r="CMA4" s="142"/>
      <c r="CMB4" s="142"/>
      <c r="CMC4" s="142"/>
      <c r="CMD4" s="142"/>
      <c r="CME4" s="142"/>
      <c r="CMF4" s="142"/>
      <c r="CMG4" s="142"/>
      <c r="CMH4" s="142"/>
      <c r="CMI4" s="142"/>
      <c r="CMJ4" s="142"/>
      <c r="CMK4" s="142"/>
      <c r="CML4" s="142"/>
      <c r="CMM4" s="142"/>
      <c r="CMN4" s="142"/>
      <c r="CMO4" s="142"/>
      <c r="CMP4" s="142"/>
      <c r="CMQ4" s="142"/>
      <c r="CMR4" s="142"/>
      <c r="CMS4" s="142"/>
      <c r="CMT4" s="142"/>
      <c r="CMU4" s="142"/>
      <c r="CMV4" s="142"/>
      <c r="CMW4" s="142"/>
      <c r="CMX4" s="142"/>
      <c r="CMY4" s="142"/>
      <c r="CMZ4" s="142"/>
      <c r="CNA4" s="142"/>
      <c r="CNB4" s="142"/>
      <c r="CNC4" s="142"/>
      <c r="CND4" s="142"/>
      <c r="CNE4" s="142"/>
      <c r="CNF4" s="142"/>
      <c r="CNG4" s="142"/>
      <c r="CNH4" s="142"/>
      <c r="CNI4" s="142"/>
      <c r="CNJ4" s="142"/>
      <c r="CNK4" s="142"/>
      <c r="CNL4" s="142"/>
      <c r="CNM4" s="142"/>
      <c r="CNN4" s="142"/>
      <c r="CNO4" s="142"/>
      <c r="CNP4" s="142"/>
      <c r="CNQ4" s="142"/>
      <c r="CNR4" s="142"/>
      <c r="CNS4" s="142"/>
      <c r="CNT4" s="142"/>
      <c r="CNU4" s="142"/>
      <c r="CNV4" s="142"/>
      <c r="CNW4" s="142"/>
      <c r="CNX4" s="142"/>
      <c r="CNY4" s="142"/>
      <c r="CNZ4" s="142"/>
      <c r="COA4" s="142"/>
      <c r="COB4" s="142"/>
      <c r="COC4" s="142"/>
      <c r="COD4" s="142"/>
      <c r="COE4" s="142"/>
      <c r="COF4" s="142"/>
      <c r="COG4" s="142"/>
      <c r="COH4" s="142"/>
      <c r="COI4" s="142"/>
      <c r="COJ4" s="142"/>
      <c r="COK4" s="142"/>
      <c r="COL4" s="142"/>
      <c r="COM4" s="142"/>
      <c r="CON4" s="142"/>
      <c r="COO4" s="142"/>
      <c r="COP4" s="142"/>
      <c r="COQ4" s="142"/>
      <c r="COR4" s="142"/>
      <c r="COS4" s="142"/>
      <c r="COT4" s="142"/>
      <c r="COU4" s="142"/>
      <c r="COV4" s="142"/>
      <c r="COW4" s="142"/>
      <c r="COX4" s="142"/>
      <c r="COY4" s="142"/>
      <c r="COZ4" s="142"/>
      <c r="CPA4" s="142"/>
      <c r="CPB4" s="142"/>
      <c r="CPC4" s="142"/>
      <c r="CPD4" s="142"/>
      <c r="CPE4" s="142"/>
      <c r="CPF4" s="142"/>
      <c r="CPG4" s="142"/>
      <c r="CPH4" s="142"/>
      <c r="CPI4" s="142"/>
      <c r="CPJ4" s="142"/>
      <c r="CPK4" s="142"/>
      <c r="CPL4" s="142"/>
      <c r="CPM4" s="142"/>
      <c r="CPN4" s="142"/>
      <c r="CPO4" s="142"/>
      <c r="CPP4" s="142"/>
      <c r="CPQ4" s="142"/>
      <c r="CPR4" s="142"/>
      <c r="CPS4" s="142"/>
      <c r="CPT4" s="142"/>
      <c r="CPU4" s="142"/>
      <c r="CPV4" s="142"/>
      <c r="CPW4" s="142"/>
      <c r="CPX4" s="142"/>
      <c r="CPY4" s="142"/>
      <c r="CPZ4" s="142"/>
      <c r="CQA4" s="142"/>
      <c r="CQB4" s="142"/>
      <c r="CQC4" s="142"/>
      <c r="CQD4" s="142"/>
      <c r="CQE4" s="142"/>
      <c r="CQF4" s="142"/>
      <c r="CQG4" s="142"/>
      <c r="CQH4" s="142"/>
      <c r="CQI4" s="142"/>
      <c r="CQJ4" s="142"/>
      <c r="CQK4" s="142"/>
      <c r="CQL4" s="142"/>
      <c r="CQM4" s="142"/>
      <c r="CQN4" s="142"/>
      <c r="CQO4" s="142"/>
      <c r="CQP4" s="142"/>
      <c r="CQQ4" s="142"/>
      <c r="CQR4" s="142"/>
      <c r="CQS4" s="142"/>
      <c r="CQT4" s="142"/>
      <c r="CQU4" s="142"/>
      <c r="CQV4" s="142"/>
      <c r="CQW4" s="142"/>
      <c r="CQX4" s="142"/>
      <c r="CQY4" s="142"/>
      <c r="CQZ4" s="142"/>
      <c r="CRA4" s="142"/>
      <c r="CRB4" s="142"/>
      <c r="CRC4" s="142"/>
      <c r="CRD4" s="142"/>
      <c r="CRE4" s="142"/>
      <c r="CRF4" s="142"/>
      <c r="CRG4" s="142"/>
      <c r="CRH4" s="142"/>
      <c r="CRI4" s="142"/>
      <c r="CRJ4" s="142"/>
      <c r="CRK4" s="142"/>
      <c r="CRL4" s="142"/>
      <c r="CRM4" s="142"/>
      <c r="CRN4" s="142"/>
      <c r="CRO4" s="142"/>
      <c r="CRP4" s="142"/>
      <c r="CRQ4" s="142"/>
      <c r="CRR4" s="142"/>
      <c r="CRS4" s="142"/>
      <c r="CRT4" s="142"/>
      <c r="CRU4" s="142"/>
      <c r="CRV4" s="142"/>
      <c r="CRW4" s="142"/>
      <c r="CRX4" s="142"/>
      <c r="CRY4" s="142"/>
      <c r="CRZ4" s="142"/>
      <c r="CSA4" s="142"/>
      <c r="CSB4" s="142"/>
      <c r="CSC4" s="142"/>
      <c r="CSD4" s="142"/>
      <c r="CSE4" s="142"/>
      <c r="CSF4" s="142"/>
      <c r="CSG4" s="142"/>
      <c r="CSH4" s="142"/>
      <c r="CSI4" s="142"/>
      <c r="CSJ4" s="142"/>
      <c r="CSK4" s="142"/>
      <c r="CSL4" s="142"/>
      <c r="CSM4" s="142"/>
      <c r="CSN4" s="142"/>
      <c r="CSO4" s="142"/>
      <c r="CSP4" s="142"/>
      <c r="CSQ4" s="142"/>
      <c r="CSR4" s="142"/>
      <c r="CSS4" s="142"/>
      <c r="CST4" s="142"/>
      <c r="CSU4" s="142"/>
      <c r="CSV4" s="142"/>
      <c r="CSW4" s="142"/>
      <c r="CSX4" s="142"/>
      <c r="CSY4" s="142"/>
      <c r="CSZ4" s="142"/>
      <c r="CTA4" s="142"/>
      <c r="CTB4" s="142"/>
      <c r="CTC4" s="142"/>
      <c r="CTD4" s="142"/>
      <c r="CTE4" s="142"/>
      <c r="CTF4" s="142"/>
      <c r="CTG4" s="142"/>
      <c r="CTH4" s="142"/>
      <c r="CTI4" s="142"/>
      <c r="CTJ4" s="142"/>
      <c r="CTK4" s="142"/>
      <c r="CTL4" s="142"/>
      <c r="CTM4" s="142"/>
      <c r="CTN4" s="142"/>
      <c r="CTO4" s="142"/>
      <c r="CTP4" s="142"/>
      <c r="CTQ4" s="142"/>
      <c r="CTR4" s="142"/>
      <c r="CTS4" s="142"/>
      <c r="CTT4" s="142"/>
      <c r="CTU4" s="142"/>
      <c r="CTV4" s="142"/>
      <c r="CTW4" s="142"/>
      <c r="CTX4" s="142"/>
      <c r="CTY4" s="142"/>
      <c r="CTZ4" s="142"/>
      <c r="CUA4" s="142"/>
      <c r="CUB4" s="142"/>
      <c r="CUC4" s="142"/>
      <c r="CUD4" s="142"/>
      <c r="CUE4" s="142"/>
      <c r="CUF4" s="142"/>
      <c r="CUG4" s="142"/>
      <c r="CUH4" s="142"/>
      <c r="CUI4" s="142"/>
      <c r="CUJ4" s="142"/>
      <c r="CUK4" s="142"/>
      <c r="CUL4" s="142"/>
      <c r="CUM4" s="142"/>
      <c r="CUN4" s="142"/>
      <c r="CUO4" s="142"/>
      <c r="CUP4" s="142"/>
      <c r="CUQ4" s="142"/>
      <c r="CUR4" s="142"/>
      <c r="CUS4" s="142"/>
      <c r="CUT4" s="142"/>
      <c r="CUU4" s="142"/>
      <c r="CUV4" s="142"/>
      <c r="CUW4" s="142"/>
      <c r="CUX4" s="142"/>
      <c r="CUY4" s="142"/>
      <c r="CUZ4" s="142"/>
      <c r="CVA4" s="142"/>
      <c r="CVB4" s="142"/>
      <c r="CVC4" s="142"/>
      <c r="CVD4" s="142"/>
      <c r="CVE4" s="142"/>
      <c r="CVF4" s="142"/>
      <c r="CVG4" s="142"/>
      <c r="CVH4" s="142"/>
      <c r="CVI4" s="142"/>
      <c r="CVJ4" s="142"/>
      <c r="CVK4" s="142"/>
      <c r="CVL4" s="142"/>
      <c r="CVM4" s="142"/>
      <c r="CVN4" s="142"/>
      <c r="CVO4" s="142"/>
      <c r="CVP4" s="142"/>
      <c r="CVQ4" s="142"/>
      <c r="CVR4" s="142"/>
      <c r="CVS4" s="142"/>
      <c r="CVT4" s="142"/>
      <c r="CVU4" s="142"/>
      <c r="CVV4" s="142"/>
      <c r="CVW4" s="142"/>
      <c r="CVX4" s="142"/>
      <c r="CVY4" s="142"/>
      <c r="CVZ4" s="142"/>
      <c r="CWA4" s="142"/>
      <c r="CWB4" s="142"/>
      <c r="CWC4" s="142"/>
      <c r="CWD4" s="142"/>
      <c r="CWE4" s="142"/>
      <c r="CWF4" s="142"/>
      <c r="CWG4" s="142"/>
      <c r="CWH4" s="142"/>
      <c r="CWI4" s="142"/>
      <c r="CWJ4" s="142"/>
      <c r="CWK4" s="142"/>
      <c r="CWL4" s="142"/>
      <c r="CWM4" s="142"/>
      <c r="CWN4" s="142"/>
      <c r="CWO4" s="142"/>
      <c r="CWP4" s="142"/>
      <c r="CWQ4" s="142"/>
      <c r="CWR4" s="142"/>
      <c r="CWS4" s="142"/>
      <c r="CWT4" s="142"/>
      <c r="CWU4" s="142"/>
      <c r="CWV4" s="142"/>
      <c r="CWW4" s="142"/>
      <c r="CWX4" s="142"/>
      <c r="CWY4" s="142"/>
      <c r="CWZ4" s="142"/>
      <c r="CXA4" s="142"/>
      <c r="CXB4" s="142"/>
      <c r="CXC4" s="142"/>
      <c r="CXD4" s="142"/>
      <c r="CXE4" s="142"/>
      <c r="CXF4" s="142"/>
      <c r="CXG4" s="142"/>
      <c r="CXH4" s="142"/>
      <c r="CXI4" s="142"/>
      <c r="CXJ4" s="142"/>
      <c r="CXK4" s="142"/>
      <c r="CXL4" s="142"/>
      <c r="CXM4" s="142"/>
      <c r="CXN4" s="142"/>
      <c r="CXO4" s="142"/>
      <c r="CXP4" s="142"/>
      <c r="CXQ4" s="142"/>
      <c r="CXR4" s="142"/>
      <c r="CXS4" s="142"/>
      <c r="CXT4" s="142"/>
      <c r="CXU4" s="142"/>
      <c r="CXV4" s="142"/>
      <c r="CXW4" s="142"/>
      <c r="CXX4" s="142"/>
      <c r="CXY4" s="142"/>
      <c r="CXZ4" s="142"/>
      <c r="CYA4" s="142"/>
      <c r="CYB4" s="142"/>
      <c r="CYC4" s="142"/>
      <c r="CYD4" s="142"/>
      <c r="CYE4" s="142"/>
      <c r="CYF4" s="142"/>
      <c r="CYG4" s="142"/>
      <c r="CYH4" s="142"/>
      <c r="CYI4" s="142"/>
      <c r="CYJ4" s="142"/>
      <c r="CYK4" s="142"/>
      <c r="CYL4" s="142"/>
      <c r="CYM4" s="142"/>
      <c r="CYN4" s="142"/>
      <c r="CYO4" s="142"/>
      <c r="CYP4" s="142"/>
      <c r="CYQ4" s="142"/>
      <c r="CYR4" s="142"/>
      <c r="CYS4" s="142"/>
      <c r="CYT4" s="142"/>
      <c r="CYU4" s="142"/>
      <c r="CYV4" s="142"/>
      <c r="CYW4" s="142"/>
      <c r="CYX4" s="142"/>
      <c r="CYY4" s="142"/>
      <c r="CYZ4" s="142"/>
      <c r="CZA4" s="142"/>
      <c r="CZB4" s="142"/>
      <c r="CZC4" s="142"/>
      <c r="CZD4" s="142"/>
      <c r="CZE4" s="142"/>
      <c r="CZF4" s="142"/>
      <c r="CZG4" s="142"/>
      <c r="CZH4" s="142"/>
      <c r="CZI4" s="142"/>
      <c r="CZJ4" s="142"/>
      <c r="CZK4" s="142"/>
      <c r="CZL4" s="142"/>
      <c r="CZM4" s="142"/>
      <c r="CZN4" s="142"/>
      <c r="CZO4" s="142"/>
      <c r="CZP4" s="142"/>
      <c r="CZQ4" s="142"/>
      <c r="CZR4" s="142"/>
      <c r="CZS4" s="142"/>
      <c r="CZT4" s="142"/>
      <c r="CZU4" s="142"/>
      <c r="CZV4" s="142"/>
      <c r="CZW4" s="142"/>
      <c r="CZX4" s="142"/>
      <c r="CZY4" s="142"/>
      <c r="CZZ4" s="142"/>
      <c r="DAA4" s="142"/>
      <c r="DAB4" s="142"/>
      <c r="DAC4" s="142"/>
      <c r="DAD4" s="142"/>
      <c r="DAE4" s="142"/>
      <c r="DAF4" s="142"/>
      <c r="DAG4" s="142"/>
      <c r="DAH4" s="142"/>
      <c r="DAI4" s="142"/>
      <c r="DAJ4" s="142"/>
      <c r="DAK4" s="142"/>
      <c r="DAL4" s="142"/>
      <c r="DAM4" s="142"/>
      <c r="DAN4" s="142"/>
      <c r="DAO4" s="142"/>
      <c r="DAP4" s="142"/>
      <c r="DAQ4" s="142"/>
      <c r="DAR4" s="142"/>
      <c r="DAS4" s="142"/>
      <c r="DAT4" s="142"/>
      <c r="DAU4" s="142"/>
      <c r="DAV4" s="142"/>
      <c r="DAW4" s="142"/>
      <c r="DAX4" s="142"/>
      <c r="DAY4" s="142"/>
      <c r="DAZ4" s="142"/>
      <c r="DBA4" s="142"/>
      <c r="DBB4" s="142"/>
      <c r="DBC4" s="142"/>
      <c r="DBD4" s="142"/>
      <c r="DBE4" s="142"/>
      <c r="DBF4" s="142"/>
      <c r="DBG4" s="142"/>
      <c r="DBH4" s="142"/>
      <c r="DBI4" s="142"/>
      <c r="DBJ4" s="142"/>
      <c r="DBK4" s="142"/>
      <c r="DBL4" s="142"/>
      <c r="DBM4" s="142"/>
      <c r="DBN4" s="142"/>
      <c r="DBO4" s="142"/>
      <c r="DBP4" s="142"/>
      <c r="DBQ4" s="142"/>
      <c r="DBR4" s="142"/>
      <c r="DBS4" s="142"/>
      <c r="DBT4" s="142"/>
      <c r="DBU4" s="142"/>
      <c r="DBV4" s="142"/>
      <c r="DBW4" s="142"/>
      <c r="DBX4" s="142"/>
      <c r="DBY4" s="142"/>
      <c r="DBZ4" s="142"/>
      <c r="DCA4" s="142"/>
      <c r="DCB4" s="142"/>
      <c r="DCC4" s="142"/>
      <c r="DCD4" s="142"/>
      <c r="DCE4" s="142"/>
      <c r="DCF4" s="142"/>
      <c r="DCG4" s="142"/>
      <c r="DCH4" s="142"/>
      <c r="DCI4" s="142"/>
      <c r="DCJ4" s="142"/>
      <c r="DCK4" s="142"/>
      <c r="DCL4" s="142"/>
      <c r="DCM4" s="142"/>
      <c r="DCN4" s="142"/>
      <c r="DCO4" s="142"/>
      <c r="DCP4" s="142"/>
      <c r="DCQ4" s="142"/>
      <c r="DCR4" s="142"/>
      <c r="DCS4" s="142"/>
      <c r="DCT4" s="142"/>
      <c r="DCU4" s="142"/>
      <c r="DCV4" s="142"/>
      <c r="DCW4" s="142"/>
      <c r="DCX4" s="142"/>
      <c r="DCY4" s="142"/>
      <c r="DCZ4" s="142"/>
      <c r="DDA4" s="142"/>
      <c r="DDB4" s="142"/>
      <c r="DDC4" s="142"/>
      <c r="DDD4" s="142"/>
      <c r="DDE4" s="142"/>
      <c r="DDF4" s="142"/>
      <c r="DDG4" s="142"/>
      <c r="DDH4" s="142"/>
      <c r="DDI4" s="142"/>
      <c r="DDJ4" s="142"/>
      <c r="DDK4" s="142"/>
      <c r="DDL4" s="142"/>
      <c r="DDM4" s="142"/>
      <c r="DDN4" s="142"/>
      <c r="DDO4" s="142"/>
      <c r="DDP4" s="142"/>
      <c r="DDQ4" s="142"/>
      <c r="DDR4" s="142"/>
      <c r="DDS4" s="142"/>
      <c r="DDT4" s="142"/>
      <c r="DDU4" s="142"/>
      <c r="DDV4" s="142"/>
      <c r="DDW4" s="142"/>
      <c r="DDX4" s="142"/>
      <c r="DDY4" s="142"/>
      <c r="DDZ4" s="142"/>
      <c r="DEA4" s="142"/>
      <c r="DEB4" s="142"/>
      <c r="DEC4" s="142"/>
      <c r="DED4" s="142"/>
      <c r="DEE4" s="142"/>
      <c r="DEF4" s="142"/>
      <c r="DEG4" s="142"/>
      <c r="DEH4" s="142"/>
      <c r="DEI4" s="142"/>
      <c r="DEJ4" s="142"/>
      <c r="DEK4" s="142"/>
      <c r="DEL4" s="142"/>
      <c r="DEM4" s="142"/>
      <c r="DEN4" s="142"/>
      <c r="DEO4" s="142"/>
      <c r="DEP4" s="142"/>
      <c r="DEQ4" s="142"/>
      <c r="DER4" s="142"/>
      <c r="DES4" s="142"/>
      <c r="DET4" s="142"/>
      <c r="DEU4" s="142"/>
      <c r="DEV4" s="142"/>
      <c r="DEW4" s="142"/>
      <c r="DEX4" s="142"/>
      <c r="DEY4" s="142"/>
      <c r="DEZ4" s="142"/>
      <c r="DFA4" s="142"/>
      <c r="DFB4" s="142"/>
      <c r="DFC4" s="142"/>
      <c r="DFD4" s="142"/>
      <c r="DFE4" s="142"/>
      <c r="DFF4" s="142"/>
      <c r="DFG4" s="142"/>
      <c r="DFH4" s="142"/>
      <c r="DFI4" s="142"/>
      <c r="DFJ4" s="142"/>
      <c r="DFK4" s="142"/>
      <c r="DFL4" s="142"/>
      <c r="DFM4" s="142"/>
      <c r="DFN4" s="142"/>
      <c r="DFO4" s="142"/>
      <c r="DFP4" s="142"/>
      <c r="DFQ4" s="142"/>
      <c r="DFR4" s="142"/>
      <c r="DFS4" s="142"/>
      <c r="DFT4" s="142"/>
      <c r="DFU4" s="142"/>
      <c r="DFV4" s="142"/>
      <c r="DFW4" s="142"/>
      <c r="DFX4" s="142"/>
      <c r="DFY4" s="142"/>
      <c r="DFZ4" s="142"/>
      <c r="DGA4" s="142"/>
      <c r="DGB4" s="142"/>
      <c r="DGC4" s="142"/>
      <c r="DGD4" s="142"/>
      <c r="DGE4" s="142"/>
      <c r="DGF4" s="142"/>
      <c r="DGG4" s="142"/>
      <c r="DGH4" s="142"/>
      <c r="DGI4" s="142"/>
      <c r="DGJ4" s="142"/>
      <c r="DGK4" s="142"/>
      <c r="DGL4" s="142"/>
      <c r="DGM4" s="142"/>
      <c r="DGN4" s="142"/>
      <c r="DGO4" s="142"/>
      <c r="DGP4" s="142"/>
      <c r="DGQ4" s="142"/>
      <c r="DGR4" s="142"/>
      <c r="DGS4" s="142"/>
      <c r="DGT4" s="142"/>
      <c r="DGU4" s="142"/>
      <c r="DGV4" s="142"/>
      <c r="DGW4" s="142"/>
      <c r="DGX4" s="142"/>
      <c r="DGY4" s="142"/>
      <c r="DGZ4" s="142"/>
      <c r="DHA4" s="142"/>
      <c r="DHB4" s="142"/>
      <c r="DHC4" s="142"/>
      <c r="DHD4" s="142"/>
      <c r="DHE4" s="142"/>
      <c r="DHF4" s="142"/>
      <c r="DHG4" s="142"/>
      <c r="DHH4" s="142"/>
      <c r="DHI4" s="142"/>
      <c r="DHJ4" s="142"/>
      <c r="DHK4" s="142"/>
      <c r="DHL4" s="142"/>
      <c r="DHM4" s="142"/>
      <c r="DHN4" s="142"/>
      <c r="DHO4" s="142"/>
      <c r="DHP4" s="142"/>
      <c r="DHQ4" s="142"/>
      <c r="DHR4" s="142"/>
      <c r="DHS4" s="142"/>
      <c r="DHT4" s="142"/>
      <c r="DHU4" s="142"/>
      <c r="DHV4" s="142"/>
      <c r="DHW4" s="142"/>
      <c r="DHX4" s="142"/>
      <c r="DHY4" s="142"/>
      <c r="DHZ4" s="142"/>
      <c r="DIA4" s="142"/>
      <c r="DIB4" s="142"/>
      <c r="DIC4" s="142"/>
      <c r="DID4" s="142"/>
      <c r="DIE4" s="142"/>
      <c r="DIF4" s="142"/>
      <c r="DIG4" s="142"/>
      <c r="DIH4" s="142"/>
      <c r="DII4" s="142"/>
      <c r="DIJ4" s="142"/>
      <c r="DIK4" s="142"/>
      <c r="DIL4" s="142"/>
      <c r="DIM4" s="142"/>
      <c r="DIN4" s="142"/>
      <c r="DIO4" s="142"/>
      <c r="DIP4" s="142"/>
      <c r="DIQ4" s="142"/>
      <c r="DIR4" s="142"/>
      <c r="DIS4" s="142"/>
      <c r="DIT4" s="142"/>
      <c r="DIU4" s="142"/>
      <c r="DIV4" s="142"/>
      <c r="DIW4" s="142"/>
      <c r="DIX4" s="142"/>
      <c r="DIY4" s="142"/>
      <c r="DIZ4" s="142"/>
      <c r="DJA4" s="142"/>
      <c r="DJB4" s="142"/>
      <c r="DJC4" s="142"/>
      <c r="DJD4" s="142"/>
      <c r="DJE4" s="142"/>
      <c r="DJF4" s="142"/>
      <c r="DJG4" s="142"/>
      <c r="DJH4" s="142"/>
      <c r="DJI4" s="142"/>
      <c r="DJJ4" s="142"/>
      <c r="DJK4" s="142"/>
      <c r="DJL4" s="142"/>
      <c r="DJM4" s="142"/>
      <c r="DJN4" s="142"/>
      <c r="DJO4" s="142"/>
      <c r="DJP4" s="142"/>
      <c r="DJQ4" s="142"/>
      <c r="DJR4" s="142"/>
      <c r="DJS4" s="142"/>
      <c r="DJT4" s="142"/>
      <c r="DJU4" s="142"/>
      <c r="DJV4" s="142"/>
      <c r="DJW4" s="142"/>
      <c r="DJX4" s="142"/>
      <c r="DJY4" s="142"/>
      <c r="DJZ4" s="142"/>
      <c r="DKA4" s="142"/>
      <c r="DKB4" s="142"/>
      <c r="DKC4" s="142"/>
      <c r="DKD4" s="142"/>
      <c r="DKE4" s="142"/>
      <c r="DKF4" s="142"/>
      <c r="DKG4" s="142"/>
      <c r="DKH4" s="142"/>
      <c r="DKI4" s="142"/>
      <c r="DKJ4" s="142"/>
      <c r="DKK4" s="142"/>
      <c r="DKL4" s="142"/>
      <c r="DKM4" s="142"/>
      <c r="DKN4" s="142"/>
      <c r="DKO4" s="142"/>
      <c r="DKP4" s="142"/>
      <c r="DKQ4" s="142"/>
      <c r="DKR4" s="142"/>
      <c r="DKS4" s="142"/>
      <c r="DKT4" s="142"/>
      <c r="DKU4" s="142"/>
      <c r="DKV4" s="142"/>
      <c r="DKW4" s="142"/>
      <c r="DKX4" s="142"/>
      <c r="DKY4" s="142"/>
      <c r="DKZ4" s="142"/>
      <c r="DLA4" s="142"/>
      <c r="DLB4" s="142"/>
      <c r="DLC4" s="142"/>
      <c r="DLD4" s="142"/>
      <c r="DLE4" s="142"/>
      <c r="DLF4" s="142"/>
      <c r="DLG4" s="142"/>
      <c r="DLH4" s="142"/>
      <c r="DLI4" s="142"/>
      <c r="DLJ4" s="142"/>
      <c r="DLK4" s="142"/>
      <c r="DLL4" s="142"/>
      <c r="DLM4" s="142"/>
      <c r="DLN4" s="142"/>
      <c r="DLO4" s="142"/>
      <c r="DLP4" s="142"/>
      <c r="DLQ4" s="142"/>
      <c r="DLR4" s="142"/>
      <c r="DLS4" s="142"/>
      <c r="DLT4" s="142"/>
      <c r="DLU4" s="142"/>
      <c r="DLV4" s="142"/>
      <c r="DLW4" s="142"/>
      <c r="DLX4" s="142"/>
      <c r="DLY4" s="142"/>
      <c r="DLZ4" s="142"/>
      <c r="DMA4" s="142"/>
      <c r="DMB4" s="142"/>
      <c r="DMC4" s="142"/>
      <c r="DMD4" s="142"/>
      <c r="DME4" s="142"/>
      <c r="DMF4" s="142"/>
      <c r="DMG4" s="142"/>
      <c r="DMH4" s="142"/>
      <c r="DMI4" s="142"/>
      <c r="DMJ4" s="142"/>
      <c r="DMK4" s="142"/>
      <c r="DML4" s="142"/>
      <c r="DMM4" s="142"/>
      <c r="DMN4" s="142"/>
      <c r="DMO4" s="142"/>
      <c r="DMP4" s="142"/>
      <c r="DMQ4" s="142"/>
      <c r="DMR4" s="142"/>
      <c r="DMS4" s="142"/>
      <c r="DMT4" s="142"/>
      <c r="DMU4" s="142"/>
      <c r="DMV4" s="142"/>
      <c r="DMW4" s="142"/>
      <c r="DMX4" s="142"/>
      <c r="DMY4" s="142"/>
      <c r="DMZ4" s="142"/>
      <c r="DNA4" s="142"/>
      <c r="DNB4" s="142"/>
      <c r="DNC4" s="142"/>
      <c r="DND4" s="142"/>
      <c r="DNE4" s="142"/>
      <c r="DNF4" s="142"/>
      <c r="DNG4" s="142"/>
      <c r="DNH4" s="142"/>
      <c r="DNI4" s="142"/>
      <c r="DNJ4" s="142"/>
      <c r="DNK4" s="142"/>
      <c r="DNL4" s="142"/>
      <c r="DNM4" s="142"/>
      <c r="DNN4" s="142"/>
      <c r="DNO4" s="142"/>
      <c r="DNP4" s="142"/>
      <c r="DNQ4" s="142"/>
      <c r="DNR4" s="142"/>
      <c r="DNS4" s="142"/>
      <c r="DNT4" s="142"/>
      <c r="DNU4" s="142"/>
      <c r="DNV4" s="142"/>
      <c r="DNW4" s="142"/>
      <c r="DNX4" s="142"/>
      <c r="DNY4" s="142"/>
      <c r="DNZ4" s="142"/>
      <c r="DOA4" s="142"/>
      <c r="DOB4" s="142"/>
      <c r="DOC4" s="142"/>
      <c r="DOD4" s="142"/>
      <c r="DOE4" s="142"/>
      <c r="DOF4" s="142"/>
      <c r="DOG4" s="142"/>
      <c r="DOH4" s="142"/>
      <c r="DOI4" s="142"/>
      <c r="DOJ4" s="142"/>
      <c r="DOK4" s="142"/>
      <c r="DOL4" s="142"/>
      <c r="DOM4" s="142"/>
      <c r="DON4" s="142"/>
      <c r="DOO4" s="142"/>
      <c r="DOP4" s="142"/>
      <c r="DOQ4" s="142"/>
      <c r="DOR4" s="142"/>
      <c r="DOS4" s="142"/>
      <c r="DOT4" s="142"/>
      <c r="DOU4" s="142"/>
      <c r="DOV4" s="142"/>
      <c r="DOW4" s="142"/>
      <c r="DOX4" s="142"/>
      <c r="DOY4" s="142"/>
      <c r="DOZ4" s="142"/>
      <c r="DPA4" s="142"/>
      <c r="DPB4" s="142"/>
      <c r="DPC4" s="142"/>
      <c r="DPD4" s="142"/>
      <c r="DPE4" s="142"/>
      <c r="DPF4" s="142"/>
      <c r="DPG4" s="142"/>
      <c r="DPH4" s="142"/>
      <c r="DPI4" s="142"/>
      <c r="DPJ4" s="142"/>
      <c r="DPK4" s="142"/>
      <c r="DPL4" s="142"/>
      <c r="DPM4" s="142"/>
      <c r="DPN4" s="142"/>
      <c r="DPO4" s="142"/>
      <c r="DPP4" s="142"/>
      <c r="DPQ4" s="142"/>
      <c r="DPR4" s="142"/>
      <c r="DPS4" s="142"/>
      <c r="DPT4" s="142"/>
      <c r="DPU4" s="142"/>
      <c r="DPV4" s="142"/>
      <c r="DPW4" s="142"/>
      <c r="DPX4" s="142"/>
      <c r="DPY4" s="142"/>
      <c r="DPZ4" s="142"/>
      <c r="DQA4" s="142"/>
      <c r="DQB4" s="142"/>
      <c r="DQC4" s="142"/>
      <c r="DQD4" s="142"/>
      <c r="DQE4" s="142"/>
      <c r="DQF4" s="142"/>
      <c r="DQG4" s="142"/>
      <c r="DQH4" s="142"/>
      <c r="DQI4" s="142"/>
      <c r="DQJ4" s="142"/>
      <c r="DQK4" s="142"/>
      <c r="DQL4" s="142"/>
      <c r="DQM4" s="142"/>
      <c r="DQN4" s="142"/>
      <c r="DQO4" s="142"/>
      <c r="DQP4" s="142"/>
      <c r="DQQ4" s="142"/>
      <c r="DQR4" s="142"/>
      <c r="DQS4" s="142"/>
      <c r="DQT4" s="142"/>
      <c r="DQU4" s="142"/>
      <c r="DQV4" s="142"/>
      <c r="DQW4" s="142"/>
      <c r="DQX4" s="142"/>
      <c r="DQY4" s="142"/>
      <c r="DQZ4" s="142"/>
      <c r="DRA4" s="142"/>
      <c r="DRB4" s="142"/>
      <c r="DRC4" s="142"/>
      <c r="DRD4" s="142"/>
      <c r="DRE4" s="142"/>
      <c r="DRF4" s="142"/>
      <c r="DRG4" s="142"/>
      <c r="DRH4" s="142"/>
      <c r="DRI4" s="142"/>
      <c r="DRJ4" s="142"/>
      <c r="DRK4" s="142"/>
      <c r="DRL4" s="142"/>
      <c r="DRM4" s="142"/>
      <c r="DRN4" s="142"/>
      <c r="DRO4" s="142"/>
      <c r="DRP4" s="142"/>
      <c r="DRQ4" s="142"/>
      <c r="DRR4" s="142"/>
      <c r="DRS4" s="142"/>
      <c r="DRT4" s="142"/>
      <c r="DRU4" s="142"/>
      <c r="DRV4" s="142"/>
      <c r="DRW4" s="142"/>
      <c r="DRX4" s="142"/>
      <c r="DRY4" s="142"/>
      <c r="DRZ4" s="142"/>
      <c r="DSA4" s="142"/>
      <c r="DSB4" s="142"/>
      <c r="DSC4" s="142"/>
      <c r="DSD4" s="142"/>
      <c r="DSE4" s="142"/>
      <c r="DSF4" s="142"/>
      <c r="DSG4" s="142"/>
      <c r="DSH4" s="142"/>
      <c r="DSI4" s="142"/>
      <c r="DSJ4" s="142"/>
      <c r="DSK4" s="142"/>
      <c r="DSL4" s="142"/>
      <c r="DSM4" s="142"/>
      <c r="DSN4" s="142"/>
      <c r="DSO4" s="142"/>
      <c r="DSP4" s="142"/>
      <c r="DSQ4" s="142"/>
      <c r="DSR4" s="142"/>
      <c r="DSS4" s="142"/>
      <c r="DST4" s="142"/>
      <c r="DSU4" s="142"/>
      <c r="DSV4" s="142"/>
      <c r="DSW4" s="142"/>
      <c r="DSX4" s="142"/>
      <c r="DSY4" s="142"/>
      <c r="DSZ4" s="142"/>
      <c r="DTA4" s="142"/>
      <c r="DTB4" s="142"/>
      <c r="DTC4" s="142"/>
      <c r="DTD4" s="142"/>
      <c r="DTE4" s="142"/>
      <c r="DTF4" s="142"/>
      <c r="DTG4" s="142"/>
      <c r="DTH4" s="142"/>
      <c r="DTI4" s="142"/>
      <c r="DTJ4" s="142"/>
      <c r="DTK4" s="142"/>
      <c r="DTL4" s="142"/>
      <c r="DTM4" s="142"/>
      <c r="DTN4" s="142"/>
      <c r="DTO4" s="142"/>
      <c r="DTP4" s="142"/>
      <c r="DTQ4" s="142"/>
      <c r="DTR4" s="142"/>
      <c r="DTS4" s="142"/>
      <c r="DTT4" s="142"/>
      <c r="DTU4" s="142"/>
      <c r="DTV4" s="142"/>
      <c r="DTW4" s="142"/>
      <c r="DTX4" s="142"/>
      <c r="DTY4" s="142"/>
      <c r="DTZ4" s="142"/>
      <c r="DUA4" s="142"/>
      <c r="DUB4" s="142"/>
      <c r="DUC4" s="142"/>
      <c r="DUD4" s="142"/>
      <c r="DUE4" s="142"/>
      <c r="DUF4" s="142"/>
      <c r="DUG4" s="142"/>
      <c r="DUH4" s="142"/>
      <c r="DUI4" s="142"/>
      <c r="DUJ4" s="142"/>
      <c r="DUK4" s="142"/>
      <c r="DUL4" s="142"/>
      <c r="DUM4" s="142"/>
      <c r="DUN4" s="142"/>
      <c r="DUO4" s="142"/>
      <c r="DUP4" s="142"/>
      <c r="DUQ4" s="142"/>
      <c r="DUR4" s="142"/>
      <c r="DUS4" s="142"/>
      <c r="DUT4" s="142"/>
      <c r="DUU4" s="142"/>
      <c r="DUV4" s="142"/>
      <c r="DUW4" s="142"/>
      <c r="DUX4" s="142"/>
      <c r="DUY4" s="142"/>
      <c r="DUZ4" s="142"/>
      <c r="DVA4" s="142"/>
      <c r="DVB4" s="142"/>
      <c r="DVC4" s="142"/>
      <c r="DVD4" s="142"/>
      <c r="DVE4" s="142"/>
      <c r="DVF4" s="142"/>
      <c r="DVG4" s="142"/>
      <c r="DVH4" s="142"/>
      <c r="DVI4" s="142"/>
      <c r="DVJ4" s="142"/>
      <c r="DVK4" s="142"/>
      <c r="DVL4" s="142"/>
      <c r="DVM4" s="142"/>
      <c r="DVN4" s="142"/>
      <c r="DVO4" s="142"/>
      <c r="DVP4" s="142"/>
      <c r="DVQ4" s="142"/>
      <c r="DVR4" s="142"/>
      <c r="DVS4" s="142"/>
      <c r="DVT4" s="142"/>
      <c r="DVU4" s="142"/>
      <c r="DVV4" s="142"/>
      <c r="DVW4" s="142"/>
      <c r="DVX4" s="142"/>
      <c r="DVY4" s="142"/>
      <c r="DVZ4" s="142"/>
      <c r="DWA4" s="142"/>
      <c r="DWB4" s="142"/>
      <c r="DWC4" s="142"/>
      <c r="DWD4" s="142"/>
      <c r="DWE4" s="142"/>
      <c r="DWF4" s="142"/>
      <c r="DWG4" s="142"/>
      <c r="DWH4" s="142"/>
      <c r="DWI4" s="142"/>
      <c r="DWJ4" s="142"/>
      <c r="DWK4" s="142"/>
      <c r="DWL4" s="142"/>
      <c r="DWM4" s="142"/>
      <c r="DWN4" s="142"/>
      <c r="DWO4" s="142"/>
      <c r="DWP4" s="142"/>
      <c r="DWQ4" s="142"/>
      <c r="DWR4" s="142"/>
      <c r="DWS4" s="142"/>
      <c r="DWT4" s="142"/>
      <c r="DWU4" s="142"/>
      <c r="DWV4" s="142"/>
      <c r="DWW4" s="142"/>
      <c r="DWX4" s="142"/>
      <c r="DWY4" s="142"/>
      <c r="DWZ4" s="142"/>
      <c r="DXA4" s="142"/>
      <c r="DXB4" s="142"/>
      <c r="DXC4" s="142"/>
      <c r="DXD4" s="142"/>
      <c r="DXE4" s="142"/>
      <c r="DXF4" s="142"/>
      <c r="DXG4" s="142"/>
      <c r="DXH4" s="142"/>
      <c r="DXI4" s="142"/>
      <c r="DXJ4" s="142"/>
      <c r="DXK4" s="142"/>
      <c r="DXL4" s="142"/>
      <c r="DXM4" s="142"/>
      <c r="DXN4" s="142"/>
      <c r="DXO4" s="142"/>
      <c r="DXP4" s="142"/>
      <c r="DXQ4" s="142"/>
      <c r="DXR4" s="142"/>
      <c r="DXS4" s="142"/>
      <c r="DXT4" s="142"/>
      <c r="DXU4" s="142"/>
      <c r="DXV4" s="142"/>
      <c r="DXW4" s="142"/>
      <c r="DXX4" s="142"/>
      <c r="DXY4" s="142"/>
      <c r="DXZ4" s="142"/>
      <c r="DYA4" s="142"/>
      <c r="DYB4" s="142"/>
      <c r="DYC4" s="142"/>
      <c r="DYD4" s="142"/>
      <c r="DYE4" s="142"/>
      <c r="DYF4" s="142"/>
      <c r="DYG4" s="142"/>
      <c r="DYH4" s="142"/>
      <c r="DYI4" s="142"/>
      <c r="DYJ4" s="142"/>
      <c r="DYK4" s="142"/>
      <c r="DYL4" s="142"/>
      <c r="DYM4" s="142"/>
      <c r="DYN4" s="142"/>
      <c r="DYO4" s="142"/>
      <c r="DYP4" s="142"/>
      <c r="DYQ4" s="142"/>
      <c r="DYR4" s="142"/>
      <c r="DYS4" s="142"/>
      <c r="DYT4" s="142"/>
      <c r="DYU4" s="142"/>
      <c r="DYV4" s="142"/>
      <c r="DYW4" s="142"/>
      <c r="DYX4" s="142"/>
      <c r="DYY4" s="142"/>
      <c r="DYZ4" s="142"/>
      <c r="DZA4" s="142"/>
      <c r="DZB4" s="142"/>
      <c r="DZC4" s="142"/>
      <c r="DZD4" s="142"/>
      <c r="DZE4" s="142"/>
      <c r="DZF4" s="142"/>
      <c r="DZG4" s="142"/>
      <c r="DZH4" s="142"/>
      <c r="DZI4" s="142"/>
      <c r="DZJ4" s="142"/>
      <c r="DZK4" s="142"/>
      <c r="DZL4" s="142"/>
      <c r="DZM4" s="142"/>
      <c r="DZN4" s="142"/>
      <c r="DZO4" s="142"/>
      <c r="DZP4" s="142"/>
      <c r="DZQ4" s="142"/>
      <c r="DZR4" s="142"/>
      <c r="DZS4" s="142"/>
      <c r="DZT4" s="142"/>
      <c r="DZU4" s="142"/>
      <c r="DZV4" s="142"/>
      <c r="DZW4" s="142"/>
      <c r="DZX4" s="142"/>
      <c r="DZY4" s="142"/>
      <c r="DZZ4" s="142"/>
      <c r="EAA4" s="142"/>
      <c r="EAB4" s="142"/>
      <c r="EAC4" s="142"/>
      <c r="EAD4" s="142"/>
      <c r="EAE4" s="142"/>
      <c r="EAF4" s="142"/>
      <c r="EAG4" s="142"/>
      <c r="EAH4" s="142"/>
      <c r="EAI4" s="142"/>
      <c r="EAJ4" s="142"/>
      <c r="EAK4" s="142"/>
      <c r="EAL4" s="142"/>
      <c r="EAM4" s="142"/>
      <c r="EAN4" s="142"/>
      <c r="EAO4" s="142"/>
      <c r="EAP4" s="142"/>
      <c r="EAQ4" s="142"/>
      <c r="EAR4" s="142"/>
      <c r="EAS4" s="142"/>
      <c r="EAT4" s="142"/>
      <c r="EAU4" s="142"/>
      <c r="EAV4" s="142"/>
      <c r="EAW4" s="142"/>
      <c r="EAX4" s="142"/>
      <c r="EAY4" s="142"/>
      <c r="EAZ4" s="142"/>
      <c r="EBA4" s="142"/>
      <c r="EBB4" s="142"/>
      <c r="EBC4" s="142"/>
      <c r="EBD4" s="142"/>
      <c r="EBE4" s="142"/>
      <c r="EBF4" s="142"/>
      <c r="EBG4" s="142"/>
      <c r="EBH4" s="142"/>
      <c r="EBI4" s="142"/>
      <c r="EBJ4" s="142"/>
      <c r="EBK4" s="142"/>
      <c r="EBL4" s="142"/>
      <c r="EBM4" s="142"/>
      <c r="EBN4" s="142"/>
      <c r="EBO4" s="142"/>
      <c r="EBP4" s="142"/>
      <c r="EBQ4" s="142"/>
      <c r="EBR4" s="142"/>
      <c r="EBS4" s="142"/>
      <c r="EBT4" s="142"/>
      <c r="EBU4" s="142"/>
      <c r="EBV4" s="142"/>
      <c r="EBW4" s="142"/>
      <c r="EBX4" s="142"/>
      <c r="EBY4" s="142"/>
      <c r="EBZ4" s="142"/>
      <c r="ECA4" s="142"/>
      <c r="ECB4" s="142"/>
      <c r="ECC4" s="142"/>
      <c r="ECD4" s="142"/>
      <c r="ECE4" s="142"/>
      <c r="ECF4" s="142"/>
      <c r="ECG4" s="142"/>
      <c r="ECH4" s="142"/>
      <c r="ECI4" s="142"/>
      <c r="ECJ4" s="142"/>
      <c r="ECK4" s="142"/>
      <c r="ECL4" s="142"/>
      <c r="ECM4" s="142"/>
      <c r="ECN4" s="142"/>
      <c r="ECO4" s="142"/>
      <c r="ECP4" s="142"/>
      <c r="ECQ4" s="142"/>
      <c r="ECR4" s="142"/>
      <c r="ECS4" s="142"/>
      <c r="ECT4" s="142"/>
      <c r="ECU4" s="142"/>
      <c r="ECV4" s="142"/>
      <c r="ECW4" s="142"/>
      <c r="ECX4" s="142"/>
      <c r="ECY4" s="142"/>
      <c r="ECZ4" s="142"/>
      <c r="EDA4" s="142"/>
      <c r="EDB4" s="142"/>
      <c r="EDC4" s="142"/>
      <c r="EDD4" s="142"/>
      <c r="EDE4" s="142"/>
      <c r="EDF4" s="142"/>
      <c r="EDG4" s="142"/>
      <c r="EDH4" s="142"/>
      <c r="EDI4" s="142"/>
      <c r="EDJ4" s="142"/>
      <c r="EDK4" s="142"/>
      <c r="EDL4" s="142"/>
      <c r="EDM4" s="142"/>
      <c r="EDN4" s="142"/>
      <c r="EDO4" s="142"/>
      <c r="EDP4" s="142"/>
      <c r="EDQ4" s="142"/>
      <c r="EDR4" s="142"/>
      <c r="EDS4" s="142"/>
      <c r="EDT4" s="142"/>
      <c r="EDU4" s="142"/>
      <c r="EDV4" s="142"/>
      <c r="EDW4" s="142"/>
      <c r="EDX4" s="142"/>
      <c r="EDY4" s="142"/>
      <c r="EDZ4" s="142"/>
      <c r="EEA4" s="142"/>
      <c r="EEB4" s="142"/>
      <c r="EEC4" s="142"/>
      <c r="EED4" s="142"/>
      <c r="EEE4" s="142"/>
      <c r="EEF4" s="142"/>
      <c r="EEG4" s="142"/>
      <c r="EEH4" s="142"/>
      <c r="EEI4" s="142"/>
      <c r="EEJ4" s="142"/>
      <c r="EEK4" s="142"/>
      <c r="EEL4" s="142"/>
      <c r="EEM4" s="142"/>
      <c r="EEN4" s="142"/>
      <c r="EEO4" s="142"/>
      <c r="EEP4" s="142"/>
      <c r="EEQ4" s="142"/>
      <c r="EER4" s="142"/>
      <c r="EES4" s="142"/>
      <c r="EET4" s="142"/>
      <c r="EEU4" s="142"/>
      <c r="EEV4" s="142"/>
      <c r="EEW4" s="142"/>
      <c r="EEX4" s="142"/>
      <c r="EEY4" s="142"/>
      <c r="EEZ4" s="142"/>
      <c r="EFA4" s="142"/>
      <c r="EFB4" s="142"/>
      <c r="EFC4" s="142"/>
      <c r="EFD4" s="142"/>
      <c r="EFE4" s="142"/>
      <c r="EFF4" s="142"/>
      <c r="EFG4" s="142"/>
      <c r="EFH4" s="142"/>
      <c r="EFI4" s="142"/>
      <c r="EFJ4" s="142"/>
      <c r="EFK4" s="142"/>
      <c r="EFL4" s="142"/>
      <c r="EFM4" s="142"/>
      <c r="EFN4" s="142"/>
      <c r="EFO4" s="142"/>
      <c r="EFP4" s="142"/>
      <c r="EFQ4" s="142"/>
      <c r="EFR4" s="142"/>
      <c r="EFS4" s="142"/>
      <c r="EFT4" s="142"/>
      <c r="EFU4" s="142"/>
      <c r="EFV4" s="142"/>
      <c r="EFW4" s="142"/>
      <c r="EFX4" s="142"/>
      <c r="EFY4" s="142"/>
      <c r="EFZ4" s="142"/>
      <c r="EGA4" s="142"/>
      <c r="EGB4" s="142"/>
      <c r="EGC4" s="142"/>
      <c r="EGD4" s="142"/>
      <c r="EGE4" s="142"/>
      <c r="EGF4" s="142"/>
      <c r="EGG4" s="142"/>
      <c r="EGH4" s="142"/>
      <c r="EGI4" s="142"/>
      <c r="EGJ4" s="142"/>
      <c r="EGK4" s="142"/>
      <c r="EGL4" s="142"/>
      <c r="EGM4" s="142"/>
      <c r="EGN4" s="142"/>
      <c r="EGO4" s="142"/>
      <c r="EGP4" s="142"/>
      <c r="EGQ4" s="142"/>
      <c r="EGR4" s="142"/>
      <c r="EGS4" s="142"/>
      <c r="EGT4" s="142"/>
      <c r="EGU4" s="142"/>
      <c r="EGV4" s="142"/>
      <c r="EGW4" s="142"/>
      <c r="EGX4" s="142"/>
      <c r="EGY4" s="142"/>
      <c r="EGZ4" s="142"/>
      <c r="EHA4" s="142"/>
      <c r="EHB4" s="142"/>
      <c r="EHC4" s="142"/>
      <c r="EHD4" s="142"/>
      <c r="EHE4" s="142"/>
      <c r="EHF4" s="142"/>
      <c r="EHG4" s="142"/>
      <c r="EHH4" s="142"/>
      <c r="EHI4" s="142"/>
      <c r="EHJ4" s="142"/>
      <c r="EHK4" s="142"/>
      <c r="EHL4" s="142"/>
      <c r="EHM4" s="142"/>
      <c r="EHN4" s="142"/>
      <c r="EHO4" s="142"/>
      <c r="EHP4" s="142"/>
      <c r="EHQ4" s="142"/>
      <c r="EHR4" s="142"/>
      <c r="EHS4" s="142"/>
      <c r="EHT4" s="142"/>
      <c r="EHU4" s="142"/>
      <c r="EHV4" s="142"/>
      <c r="EHW4" s="142"/>
      <c r="EHX4" s="142"/>
      <c r="EHY4" s="142"/>
      <c r="EHZ4" s="142"/>
      <c r="EIA4" s="142"/>
      <c r="EIB4" s="142"/>
      <c r="EIC4" s="142"/>
      <c r="EID4" s="142"/>
      <c r="EIE4" s="142"/>
      <c r="EIF4" s="142"/>
      <c r="EIG4" s="142"/>
      <c r="EIH4" s="142"/>
      <c r="EII4" s="142"/>
      <c r="EIJ4" s="142"/>
      <c r="EIK4" s="142"/>
      <c r="EIL4" s="142"/>
      <c r="EIM4" s="142"/>
      <c r="EIN4" s="142"/>
      <c r="EIO4" s="142"/>
      <c r="EIP4" s="142"/>
      <c r="EIQ4" s="142"/>
      <c r="EIR4" s="142"/>
      <c r="EIS4" s="142"/>
      <c r="EIT4" s="142"/>
      <c r="EIU4" s="142"/>
      <c r="EIV4" s="142"/>
      <c r="EIW4" s="142"/>
      <c r="EIX4" s="142"/>
      <c r="EIY4" s="142"/>
      <c r="EIZ4" s="142"/>
      <c r="EJA4" s="142"/>
      <c r="EJB4" s="142"/>
      <c r="EJC4" s="142"/>
      <c r="EJD4" s="142"/>
      <c r="EJE4" s="142"/>
      <c r="EJF4" s="142"/>
      <c r="EJG4" s="142"/>
      <c r="EJH4" s="142"/>
      <c r="EJI4" s="142"/>
      <c r="EJJ4" s="142"/>
      <c r="EJK4" s="142"/>
      <c r="EJL4" s="142"/>
      <c r="EJM4" s="142"/>
      <c r="EJN4" s="142"/>
      <c r="EJO4" s="142"/>
      <c r="EJP4" s="142"/>
      <c r="EJQ4" s="142"/>
      <c r="EJR4" s="142"/>
      <c r="EJS4" s="142"/>
      <c r="EJT4" s="142"/>
      <c r="EJU4" s="142"/>
      <c r="EJV4" s="142"/>
      <c r="EJW4" s="142"/>
      <c r="EJX4" s="142"/>
      <c r="EJY4" s="142"/>
      <c r="EJZ4" s="142"/>
      <c r="EKA4" s="142"/>
      <c r="EKB4" s="142"/>
      <c r="EKC4" s="142"/>
      <c r="EKD4" s="142"/>
      <c r="EKE4" s="142"/>
      <c r="EKF4" s="142"/>
      <c r="EKG4" s="142"/>
      <c r="EKH4" s="142"/>
      <c r="EKI4" s="142"/>
      <c r="EKJ4" s="142"/>
      <c r="EKK4" s="142"/>
      <c r="EKL4" s="142"/>
      <c r="EKM4" s="142"/>
      <c r="EKN4" s="142"/>
      <c r="EKO4" s="142"/>
      <c r="EKP4" s="142"/>
      <c r="EKQ4" s="142"/>
      <c r="EKR4" s="142"/>
      <c r="EKS4" s="142"/>
      <c r="EKT4" s="142"/>
      <c r="EKU4" s="142"/>
      <c r="EKV4" s="142"/>
      <c r="EKW4" s="142"/>
      <c r="EKX4" s="142"/>
      <c r="EKY4" s="142"/>
      <c r="EKZ4" s="142"/>
      <c r="ELA4" s="142"/>
      <c r="ELB4" s="142"/>
      <c r="ELC4" s="142"/>
      <c r="ELD4" s="142"/>
      <c r="ELE4" s="142"/>
      <c r="ELF4" s="142"/>
      <c r="ELG4" s="142"/>
      <c r="ELH4" s="142"/>
      <c r="ELI4" s="142"/>
      <c r="ELJ4" s="142"/>
      <c r="ELK4" s="142"/>
      <c r="ELL4" s="142"/>
      <c r="ELM4" s="142"/>
      <c r="ELN4" s="142"/>
      <c r="ELO4" s="142"/>
      <c r="ELP4" s="142"/>
      <c r="ELQ4" s="142"/>
      <c r="ELR4" s="142"/>
      <c r="ELS4" s="142"/>
      <c r="ELT4" s="142"/>
      <c r="ELU4" s="142"/>
      <c r="ELV4" s="142"/>
      <c r="ELW4" s="142"/>
      <c r="ELX4" s="142"/>
      <c r="ELY4" s="142"/>
      <c r="ELZ4" s="142"/>
      <c r="EMA4" s="142"/>
      <c r="EMB4" s="142"/>
      <c r="EMC4" s="142"/>
      <c r="EMD4" s="142"/>
      <c r="EME4" s="142"/>
      <c r="EMF4" s="142"/>
      <c r="EMG4" s="142"/>
      <c r="EMH4" s="142"/>
      <c r="EMI4" s="142"/>
      <c r="EMJ4" s="142"/>
      <c r="EMK4" s="142"/>
      <c r="EML4" s="142"/>
      <c r="EMM4" s="142"/>
      <c r="EMN4" s="142"/>
      <c r="EMO4" s="142"/>
      <c r="EMP4" s="142"/>
      <c r="EMQ4" s="142"/>
      <c r="EMR4" s="142"/>
      <c r="EMS4" s="142"/>
      <c r="EMT4" s="142"/>
      <c r="EMU4" s="142"/>
      <c r="EMV4" s="142"/>
      <c r="EMW4" s="142"/>
      <c r="EMX4" s="142"/>
      <c r="EMY4" s="142"/>
      <c r="EMZ4" s="142"/>
      <c r="ENA4" s="142"/>
      <c r="ENB4" s="142"/>
      <c r="ENC4" s="142"/>
      <c r="END4" s="142"/>
      <c r="ENE4" s="142"/>
      <c r="ENF4" s="142"/>
      <c r="ENG4" s="142"/>
      <c r="ENH4" s="142"/>
      <c r="ENI4" s="142"/>
      <c r="ENJ4" s="142"/>
      <c r="ENK4" s="142"/>
      <c r="ENL4" s="142"/>
      <c r="ENM4" s="142"/>
      <c r="ENN4" s="142"/>
      <c r="ENO4" s="142"/>
      <c r="ENP4" s="142"/>
      <c r="ENQ4" s="142"/>
      <c r="ENR4" s="142"/>
      <c r="ENS4" s="142"/>
      <c r="ENT4" s="142"/>
      <c r="ENU4" s="142"/>
      <c r="ENV4" s="142"/>
      <c r="ENW4" s="142"/>
      <c r="ENX4" s="142"/>
      <c r="ENY4" s="142"/>
      <c r="ENZ4" s="142"/>
      <c r="EOA4" s="142"/>
      <c r="EOB4" s="142"/>
      <c r="EOC4" s="142"/>
      <c r="EOD4" s="142"/>
      <c r="EOE4" s="142"/>
      <c r="EOF4" s="142"/>
      <c r="EOG4" s="142"/>
      <c r="EOH4" s="142"/>
      <c r="EOI4" s="142"/>
      <c r="EOJ4" s="142"/>
      <c r="EOK4" s="142"/>
      <c r="EOL4" s="142"/>
      <c r="EOM4" s="142"/>
      <c r="EON4" s="142"/>
      <c r="EOO4" s="142"/>
      <c r="EOP4" s="142"/>
      <c r="EOQ4" s="142"/>
      <c r="EOR4" s="142"/>
      <c r="EOS4" s="142"/>
      <c r="EOT4" s="142"/>
      <c r="EOU4" s="142"/>
      <c r="EOV4" s="142"/>
      <c r="EOW4" s="142"/>
      <c r="EOX4" s="142"/>
      <c r="EOY4" s="142"/>
      <c r="EOZ4" s="142"/>
      <c r="EPA4" s="142"/>
      <c r="EPB4" s="142"/>
      <c r="EPC4" s="142"/>
      <c r="EPD4" s="142"/>
      <c r="EPE4" s="142"/>
      <c r="EPF4" s="142"/>
      <c r="EPG4" s="142"/>
      <c r="EPH4" s="142"/>
      <c r="EPI4" s="142"/>
      <c r="EPJ4" s="142"/>
      <c r="EPK4" s="142"/>
      <c r="EPL4" s="142"/>
      <c r="EPM4" s="142"/>
      <c r="EPN4" s="142"/>
      <c r="EPO4" s="142"/>
      <c r="EPP4" s="142"/>
      <c r="EPQ4" s="142"/>
      <c r="EPR4" s="142"/>
      <c r="EPS4" s="142"/>
      <c r="EPT4" s="142"/>
      <c r="EPU4" s="142"/>
      <c r="EPV4" s="142"/>
      <c r="EPW4" s="142"/>
      <c r="EPX4" s="142"/>
      <c r="EPY4" s="142"/>
      <c r="EPZ4" s="142"/>
      <c r="EQA4" s="142"/>
      <c r="EQB4" s="142"/>
      <c r="EQC4" s="142"/>
      <c r="EQD4" s="142"/>
      <c r="EQE4" s="142"/>
      <c r="EQF4" s="142"/>
      <c r="EQG4" s="142"/>
      <c r="EQH4" s="142"/>
      <c r="EQI4" s="142"/>
      <c r="EQJ4" s="142"/>
      <c r="EQK4" s="142"/>
      <c r="EQL4" s="142"/>
      <c r="EQM4" s="142"/>
      <c r="EQN4" s="142"/>
      <c r="EQO4" s="142"/>
      <c r="EQP4" s="142"/>
      <c r="EQQ4" s="142"/>
      <c r="EQR4" s="142"/>
      <c r="EQS4" s="142"/>
      <c r="EQT4" s="142"/>
      <c r="EQU4" s="142"/>
      <c r="EQV4" s="142"/>
      <c r="EQW4" s="142"/>
      <c r="EQX4" s="142"/>
      <c r="EQY4" s="142"/>
      <c r="EQZ4" s="142"/>
      <c r="ERA4" s="142"/>
      <c r="ERB4" s="142"/>
      <c r="ERC4" s="142"/>
      <c r="ERD4" s="142"/>
      <c r="ERE4" s="142"/>
      <c r="ERF4" s="142"/>
      <c r="ERG4" s="142"/>
      <c r="ERH4" s="142"/>
      <c r="ERI4" s="142"/>
      <c r="ERJ4" s="142"/>
      <c r="ERK4" s="142"/>
      <c r="ERL4" s="142"/>
      <c r="ERM4" s="142"/>
      <c r="ERN4" s="142"/>
      <c r="ERO4" s="142"/>
      <c r="ERP4" s="142"/>
      <c r="ERQ4" s="142"/>
      <c r="ERR4" s="142"/>
      <c r="ERS4" s="142"/>
      <c r="ERT4" s="142"/>
      <c r="ERU4" s="142"/>
      <c r="ERV4" s="142"/>
      <c r="ERW4" s="142"/>
      <c r="ERX4" s="142"/>
      <c r="ERY4" s="142"/>
      <c r="ERZ4" s="142"/>
      <c r="ESA4" s="142"/>
      <c r="ESB4" s="142"/>
      <c r="ESC4" s="142"/>
      <c r="ESD4" s="142"/>
      <c r="ESE4" s="142"/>
      <c r="ESF4" s="142"/>
      <c r="ESG4" s="142"/>
      <c r="ESH4" s="142"/>
      <c r="ESI4" s="142"/>
      <c r="ESJ4" s="142"/>
      <c r="ESK4" s="142"/>
      <c r="ESL4" s="142"/>
      <c r="ESM4" s="142"/>
      <c r="ESN4" s="142"/>
      <c r="ESO4" s="142"/>
      <c r="ESP4" s="142"/>
      <c r="ESQ4" s="142"/>
      <c r="ESR4" s="142"/>
      <c r="ESS4" s="142"/>
      <c r="EST4" s="142"/>
      <c r="ESU4" s="142"/>
      <c r="ESV4" s="142"/>
      <c r="ESW4" s="142"/>
      <c r="ESX4" s="142"/>
      <c r="ESY4" s="142"/>
      <c r="ESZ4" s="142"/>
      <c r="ETA4" s="142"/>
      <c r="ETB4" s="142"/>
      <c r="ETC4" s="142"/>
      <c r="ETD4" s="142"/>
      <c r="ETE4" s="142"/>
      <c r="ETF4" s="142"/>
      <c r="ETG4" s="142"/>
      <c r="ETH4" s="142"/>
      <c r="ETI4" s="142"/>
      <c r="ETJ4" s="142"/>
      <c r="ETK4" s="142"/>
      <c r="ETL4" s="142"/>
      <c r="ETM4" s="142"/>
      <c r="ETN4" s="142"/>
      <c r="ETO4" s="142"/>
      <c r="ETP4" s="142"/>
      <c r="ETQ4" s="142"/>
      <c r="ETR4" s="142"/>
      <c r="ETS4" s="142"/>
      <c r="ETT4" s="142"/>
      <c r="ETU4" s="142"/>
      <c r="ETV4" s="142"/>
      <c r="ETW4" s="142"/>
      <c r="ETX4" s="142"/>
      <c r="ETY4" s="142"/>
      <c r="ETZ4" s="142"/>
      <c r="EUA4" s="142"/>
      <c r="EUB4" s="142"/>
      <c r="EUC4" s="142"/>
      <c r="EUD4" s="142"/>
      <c r="EUE4" s="142"/>
      <c r="EUF4" s="142"/>
      <c r="EUG4" s="142"/>
      <c r="EUH4" s="142"/>
      <c r="EUI4" s="142"/>
      <c r="EUJ4" s="142"/>
      <c r="EUK4" s="142"/>
      <c r="EUL4" s="142"/>
      <c r="EUM4" s="142"/>
      <c r="EUN4" s="142"/>
      <c r="EUO4" s="142"/>
      <c r="EUP4" s="142"/>
      <c r="EUQ4" s="142"/>
      <c r="EUR4" s="142"/>
      <c r="EUS4" s="142"/>
      <c r="EUT4" s="142"/>
      <c r="EUU4" s="142"/>
      <c r="EUV4" s="142"/>
      <c r="EUW4" s="142"/>
      <c r="EUX4" s="142"/>
      <c r="EUY4" s="142"/>
      <c r="EUZ4" s="142"/>
      <c r="EVA4" s="142"/>
      <c r="EVB4" s="142"/>
      <c r="EVC4" s="142"/>
      <c r="EVD4" s="142"/>
      <c r="EVE4" s="142"/>
      <c r="EVF4" s="142"/>
      <c r="EVG4" s="142"/>
      <c r="EVH4" s="142"/>
      <c r="EVI4" s="142"/>
      <c r="EVJ4" s="142"/>
      <c r="EVK4" s="142"/>
      <c r="EVL4" s="142"/>
      <c r="EVM4" s="142"/>
      <c r="EVN4" s="142"/>
      <c r="EVO4" s="142"/>
      <c r="EVP4" s="142"/>
      <c r="EVQ4" s="142"/>
      <c r="EVR4" s="142"/>
      <c r="EVS4" s="142"/>
      <c r="EVT4" s="142"/>
      <c r="EVU4" s="142"/>
      <c r="EVV4" s="142"/>
      <c r="EVW4" s="142"/>
      <c r="EVX4" s="142"/>
      <c r="EVY4" s="142"/>
      <c r="EVZ4" s="142"/>
      <c r="EWA4" s="142"/>
      <c r="EWB4" s="142"/>
      <c r="EWC4" s="142"/>
      <c r="EWD4" s="142"/>
      <c r="EWE4" s="142"/>
      <c r="EWF4" s="142"/>
      <c r="EWG4" s="142"/>
      <c r="EWH4" s="142"/>
      <c r="EWI4" s="142"/>
      <c r="EWJ4" s="142"/>
      <c r="EWK4" s="142"/>
      <c r="EWL4" s="142"/>
      <c r="EWM4" s="142"/>
      <c r="EWN4" s="142"/>
      <c r="EWO4" s="142"/>
      <c r="EWP4" s="142"/>
      <c r="EWQ4" s="142"/>
      <c r="EWR4" s="142"/>
      <c r="EWS4" s="142"/>
      <c r="EWT4" s="142"/>
      <c r="EWU4" s="142"/>
      <c r="EWV4" s="142"/>
      <c r="EWW4" s="142"/>
      <c r="EWX4" s="142"/>
      <c r="EWY4" s="142"/>
      <c r="EWZ4" s="142"/>
      <c r="EXA4" s="142"/>
      <c r="EXB4" s="142"/>
      <c r="EXC4" s="142"/>
      <c r="EXD4" s="142"/>
      <c r="EXE4" s="142"/>
      <c r="EXF4" s="142"/>
      <c r="EXG4" s="142"/>
      <c r="EXH4" s="142"/>
      <c r="EXI4" s="142"/>
      <c r="EXJ4" s="142"/>
      <c r="EXK4" s="142"/>
      <c r="EXL4" s="142"/>
      <c r="EXM4" s="142"/>
      <c r="EXN4" s="142"/>
      <c r="EXO4" s="142"/>
      <c r="EXP4" s="142"/>
      <c r="EXQ4" s="142"/>
      <c r="EXR4" s="142"/>
      <c r="EXS4" s="142"/>
      <c r="EXT4" s="142"/>
      <c r="EXU4" s="142"/>
      <c r="EXV4" s="142"/>
      <c r="EXW4" s="142"/>
      <c r="EXX4" s="142"/>
      <c r="EXY4" s="142"/>
      <c r="EXZ4" s="142"/>
      <c r="EYA4" s="142"/>
      <c r="EYB4" s="142"/>
      <c r="EYC4" s="142"/>
      <c r="EYD4" s="142"/>
      <c r="EYE4" s="142"/>
      <c r="EYF4" s="142"/>
      <c r="EYG4" s="142"/>
      <c r="EYH4" s="142"/>
      <c r="EYI4" s="142"/>
      <c r="EYJ4" s="142"/>
      <c r="EYK4" s="142"/>
      <c r="EYL4" s="142"/>
      <c r="EYM4" s="142"/>
      <c r="EYN4" s="142"/>
      <c r="EYO4" s="142"/>
      <c r="EYP4" s="142"/>
      <c r="EYQ4" s="142"/>
      <c r="EYR4" s="142"/>
      <c r="EYS4" s="142"/>
      <c r="EYT4" s="142"/>
      <c r="EYU4" s="142"/>
      <c r="EYV4" s="142"/>
      <c r="EYW4" s="142"/>
      <c r="EYX4" s="142"/>
      <c r="EYY4" s="142"/>
      <c r="EYZ4" s="142"/>
      <c r="EZA4" s="142"/>
      <c r="EZB4" s="142"/>
      <c r="EZC4" s="142"/>
      <c r="EZD4" s="142"/>
      <c r="EZE4" s="142"/>
      <c r="EZF4" s="142"/>
      <c r="EZG4" s="142"/>
      <c r="EZH4" s="142"/>
      <c r="EZI4" s="142"/>
      <c r="EZJ4" s="142"/>
      <c r="EZK4" s="142"/>
      <c r="EZL4" s="142"/>
      <c r="EZM4" s="142"/>
      <c r="EZN4" s="142"/>
      <c r="EZO4" s="142"/>
      <c r="EZP4" s="142"/>
      <c r="EZQ4" s="142"/>
      <c r="EZR4" s="142"/>
      <c r="EZS4" s="142"/>
      <c r="EZT4" s="142"/>
      <c r="EZU4" s="142"/>
      <c r="EZV4" s="142"/>
      <c r="EZW4" s="142"/>
      <c r="EZX4" s="142"/>
      <c r="EZY4" s="142"/>
      <c r="EZZ4" s="142"/>
      <c r="FAA4" s="142"/>
      <c r="FAB4" s="142"/>
      <c r="FAC4" s="142"/>
      <c r="FAD4" s="142"/>
      <c r="FAE4" s="142"/>
      <c r="FAF4" s="142"/>
      <c r="FAG4" s="142"/>
      <c r="FAH4" s="142"/>
      <c r="FAI4" s="142"/>
      <c r="FAJ4" s="142"/>
      <c r="FAK4" s="142"/>
      <c r="FAL4" s="142"/>
      <c r="FAM4" s="142"/>
      <c r="FAN4" s="142"/>
      <c r="FAO4" s="142"/>
      <c r="FAP4" s="142"/>
      <c r="FAQ4" s="142"/>
      <c r="FAR4" s="142"/>
      <c r="FAS4" s="142"/>
      <c r="FAT4" s="142"/>
      <c r="FAU4" s="142"/>
      <c r="FAV4" s="142"/>
      <c r="FAW4" s="142"/>
      <c r="FAX4" s="142"/>
      <c r="FAY4" s="142"/>
      <c r="FAZ4" s="142"/>
      <c r="FBA4" s="142"/>
      <c r="FBB4" s="142"/>
      <c r="FBC4" s="142"/>
      <c r="FBD4" s="142"/>
      <c r="FBE4" s="142"/>
      <c r="FBF4" s="142"/>
      <c r="FBG4" s="142"/>
      <c r="FBH4" s="142"/>
      <c r="FBI4" s="142"/>
      <c r="FBJ4" s="142"/>
      <c r="FBK4" s="142"/>
      <c r="FBL4" s="142"/>
      <c r="FBM4" s="142"/>
      <c r="FBN4" s="142"/>
      <c r="FBO4" s="142"/>
      <c r="FBP4" s="142"/>
      <c r="FBQ4" s="142"/>
      <c r="FBR4" s="142"/>
      <c r="FBS4" s="142"/>
      <c r="FBT4" s="142"/>
      <c r="FBU4" s="142"/>
      <c r="FBV4" s="142"/>
      <c r="FBW4" s="142"/>
      <c r="FBX4" s="142"/>
      <c r="FBY4" s="142"/>
      <c r="FBZ4" s="142"/>
      <c r="FCA4" s="142"/>
      <c r="FCB4" s="142"/>
      <c r="FCC4" s="142"/>
      <c r="FCD4" s="142"/>
      <c r="FCE4" s="142"/>
      <c r="FCF4" s="142"/>
      <c r="FCG4" s="142"/>
      <c r="FCH4" s="142"/>
      <c r="FCI4" s="142"/>
      <c r="FCJ4" s="142"/>
      <c r="FCK4" s="142"/>
      <c r="FCL4" s="142"/>
      <c r="FCM4" s="142"/>
      <c r="FCN4" s="142"/>
      <c r="FCO4" s="142"/>
      <c r="FCP4" s="142"/>
      <c r="FCQ4" s="142"/>
      <c r="FCR4" s="142"/>
      <c r="FCS4" s="142"/>
      <c r="FCT4" s="142"/>
      <c r="FCU4" s="142"/>
      <c r="FCV4" s="142"/>
      <c r="FCW4" s="142"/>
      <c r="FCX4" s="142"/>
      <c r="FCY4" s="142"/>
      <c r="FCZ4" s="142"/>
      <c r="FDA4" s="142"/>
      <c r="FDB4" s="142"/>
      <c r="FDC4" s="142"/>
      <c r="FDD4" s="142"/>
      <c r="FDE4" s="142"/>
      <c r="FDF4" s="142"/>
      <c r="FDG4" s="142"/>
      <c r="FDH4" s="142"/>
      <c r="FDI4" s="142"/>
      <c r="FDJ4" s="142"/>
      <c r="FDK4" s="142"/>
      <c r="FDL4" s="142"/>
      <c r="FDM4" s="142"/>
      <c r="FDN4" s="142"/>
      <c r="FDO4" s="142"/>
      <c r="FDP4" s="142"/>
      <c r="FDQ4" s="142"/>
      <c r="FDR4" s="142"/>
      <c r="FDS4" s="142"/>
      <c r="FDT4" s="142"/>
      <c r="FDU4" s="142"/>
      <c r="FDV4" s="142"/>
      <c r="FDW4" s="142"/>
      <c r="FDX4" s="142"/>
      <c r="FDY4" s="142"/>
      <c r="FDZ4" s="142"/>
      <c r="FEA4" s="142"/>
      <c r="FEB4" s="142"/>
      <c r="FEC4" s="142"/>
      <c r="FED4" s="142"/>
      <c r="FEE4" s="142"/>
      <c r="FEF4" s="142"/>
      <c r="FEG4" s="142"/>
      <c r="FEH4" s="142"/>
      <c r="FEI4" s="142"/>
      <c r="FEJ4" s="142"/>
      <c r="FEK4" s="142"/>
      <c r="FEL4" s="142"/>
      <c r="FEM4" s="142"/>
      <c r="FEN4" s="142"/>
      <c r="FEO4" s="142"/>
      <c r="FEP4" s="142"/>
      <c r="FEQ4" s="142"/>
      <c r="FER4" s="142"/>
      <c r="FES4" s="142"/>
      <c r="FET4" s="142"/>
      <c r="FEU4" s="142"/>
      <c r="FEV4" s="142"/>
      <c r="FEW4" s="142"/>
      <c r="FEX4" s="142"/>
      <c r="FEY4" s="142"/>
      <c r="FEZ4" s="142"/>
      <c r="FFA4" s="142"/>
      <c r="FFB4" s="142"/>
      <c r="FFC4" s="142"/>
      <c r="FFD4" s="142"/>
      <c r="FFE4" s="142"/>
      <c r="FFF4" s="142"/>
      <c r="FFG4" s="142"/>
      <c r="FFH4" s="142"/>
      <c r="FFI4" s="142"/>
      <c r="FFJ4" s="142"/>
      <c r="FFK4" s="142"/>
      <c r="FFL4" s="142"/>
      <c r="FFM4" s="142"/>
      <c r="FFN4" s="142"/>
      <c r="FFO4" s="142"/>
      <c r="FFP4" s="142"/>
      <c r="FFQ4" s="142"/>
      <c r="FFR4" s="142"/>
      <c r="FFS4" s="142"/>
      <c r="FFT4" s="142"/>
      <c r="FFU4" s="142"/>
      <c r="FFV4" s="142"/>
      <c r="FFW4" s="142"/>
      <c r="FFX4" s="142"/>
      <c r="FFY4" s="142"/>
      <c r="FFZ4" s="142"/>
      <c r="FGA4" s="142"/>
      <c r="FGB4" s="142"/>
      <c r="FGC4" s="142"/>
      <c r="FGD4" s="142"/>
      <c r="FGE4" s="142"/>
      <c r="FGF4" s="142"/>
      <c r="FGG4" s="142"/>
      <c r="FGH4" s="142"/>
      <c r="FGI4" s="142"/>
      <c r="FGJ4" s="142"/>
      <c r="FGK4" s="142"/>
      <c r="FGL4" s="142"/>
      <c r="FGM4" s="142"/>
      <c r="FGN4" s="142"/>
      <c r="FGO4" s="142"/>
      <c r="FGP4" s="142"/>
      <c r="FGQ4" s="142"/>
      <c r="FGR4" s="142"/>
      <c r="FGS4" s="142"/>
      <c r="FGT4" s="142"/>
      <c r="FGU4" s="142"/>
      <c r="FGV4" s="142"/>
      <c r="FGW4" s="142"/>
      <c r="FGX4" s="142"/>
      <c r="FGY4" s="142"/>
      <c r="FGZ4" s="142"/>
      <c r="FHA4" s="142"/>
      <c r="FHB4" s="142"/>
      <c r="FHC4" s="142"/>
      <c r="FHD4" s="142"/>
      <c r="FHE4" s="142"/>
      <c r="FHF4" s="142"/>
      <c r="FHG4" s="142"/>
      <c r="FHH4" s="142"/>
      <c r="FHI4" s="142"/>
      <c r="FHJ4" s="142"/>
      <c r="FHK4" s="142"/>
      <c r="FHL4" s="142"/>
      <c r="FHM4" s="142"/>
      <c r="FHN4" s="142"/>
      <c r="FHO4" s="142"/>
      <c r="FHP4" s="142"/>
      <c r="FHQ4" s="142"/>
      <c r="FHR4" s="142"/>
      <c r="FHS4" s="142"/>
      <c r="FHT4" s="142"/>
      <c r="FHU4" s="142"/>
      <c r="FHV4" s="142"/>
      <c r="FHW4" s="142"/>
      <c r="FHX4" s="142"/>
      <c r="FHY4" s="142"/>
      <c r="FHZ4" s="142"/>
      <c r="FIA4" s="142"/>
      <c r="FIB4" s="142"/>
      <c r="FIC4" s="142"/>
      <c r="FID4" s="142"/>
      <c r="FIE4" s="142"/>
      <c r="FIF4" s="142"/>
      <c r="FIG4" s="142"/>
      <c r="FIH4" s="142"/>
      <c r="FII4" s="142"/>
      <c r="FIJ4" s="142"/>
      <c r="FIK4" s="142"/>
      <c r="FIL4" s="142"/>
      <c r="FIM4" s="142"/>
      <c r="FIN4" s="142"/>
      <c r="FIO4" s="142"/>
      <c r="FIP4" s="142"/>
      <c r="FIQ4" s="142"/>
      <c r="FIR4" s="142"/>
      <c r="FIS4" s="142"/>
      <c r="FIT4" s="142"/>
      <c r="FIU4" s="142"/>
      <c r="FIV4" s="142"/>
      <c r="FIW4" s="142"/>
      <c r="FIX4" s="142"/>
      <c r="FIY4" s="142"/>
      <c r="FIZ4" s="142"/>
      <c r="FJA4" s="142"/>
      <c r="FJB4" s="142"/>
      <c r="FJC4" s="142"/>
      <c r="FJD4" s="142"/>
      <c r="FJE4" s="142"/>
      <c r="FJF4" s="142"/>
      <c r="FJG4" s="142"/>
      <c r="FJH4" s="142"/>
      <c r="FJI4" s="142"/>
      <c r="FJJ4" s="142"/>
      <c r="FJK4" s="142"/>
      <c r="FJL4" s="142"/>
      <c r="FJM4" s="142"/>
      <c r="FJN4" s="142"/>
      <c r="FJO4" s="142"/>
      <c r="FJP4" s="142"/>
      <c r="FJQ4" s="142"/>
      <c r="FJR4" s="142"/>
      <c r="FJS4" s="142"/>
      <c r="FJT4" s="142"/>
      <c r="FJU4" s="142"/>
      <c r="FJV4" s="142"/>
      <c r="FJW4" s="142"/>
      <c r="FJX4" s="142"/>
      <c r="FJY4" s="142"/>
      <c r="FJZ4" s="142"/>
      <c r="FKA4" s="142"/>
      <c r="FKB4" s="142"/>
      <c r="FKC4" s="142"/>
      <c r="FKD4" s="142"/>
      <c r="FKE4" s="142"/>
      <c r="FKF4" s="142"/>
      <c r="FKG4" s="142"/>
      <c r="FKH4" s="142"/>
      <c r="FKI4" s="142"/>
      <c r="FKJ4" s="142"/>
      <c r="FKK4" s="142"/>
      <c r="FKL4" s="142"/>
      <c r="FKM4" s="142"/>
      <c r="FKN4" s="142"/>
      <c r="FKO4" s="142"/>
      <c r="FKP4" s="142"/>
      <c r="FKQ4" s="142"/>
      <c r="FKR4" s="142"/>
      <c r="FKS4" s="142"/>
      <c r="FKT4" s="142"/>
      <c r="FKU4" s="142"/>
      <c r="FKV4" s="142"/>
      <c r="FKW4" s="142"/>
      <c r="FKX4" s="142"/>
      <c r="FKY4" s="142"/>
      <c r="FKZ4" s="142"/>
      <c r="FLA4" s="142"/>
      <c r="FLB4" s="142"/>
      <c r="FLC4" s="142"/>
      <c r="FLD4" s="142"/>
      <c r="FLE4" s="142"/>
      <c r="FLF4" s="142"/>
      <c r="FLG4" s="142"/>
      <c r="FLH4" s="142"/>
      <c r="FLI4" s="142"/>
      <c r="FLJ4" s="142"/>
      <c r="FLK4" s="142"/>
      <c r="FLL4" s="142"/>
      <c r="FLM4" s="142"/>
      <c r="FLN4" s="142"/>
      <c r="FLO4" s="142"/>
      <c r="FLP4" s="142"/>
      <c r="FLQ4" s="142"/>
      <c r="FLR4" s="142"/>
      <c r="FLS4" s="142"/>
      <c r="FLT4" s="142"/>
      <c r="FLU4" s="142"/>
      <c r="FLV4" s="142"/>
      <c r="FLW4" s="142"/>
      <c r="FLX4" s="142"/>
      <c r="FLY4" s="142"/>
      <c r="FLZ4" s="142"/>
      <c r="FMA4" s="142"/>
      <c r="FMB4" s="142"/>
      <c r="FMC4" s="142"/>
      <c r="FMD4" s="142"/>
      <c r="FME4" s="142"/>
      <c r="FMF4" s="142"/>
      <c r="FMG4" s="142"/>
      <c r="FMH4" s="142"/>
      <c r="FMI4" s="142"/>
      <c r="FMJ4" s="142"/>
      <c r="FMK4" s="142"/>
      <c r="FML4" s="142"/>
      <c r="FMM4" s="142"/>
      <c r="FMN4" s="142"/>
      <c r="FMO4" s="142"/>
      <c r="FMP4" s="142"/>
      <c r="FMQ4" s="142"/>
      <c r="FMR4" s="142"/>
      <c r="FMS4" s="142"/>
      <c r="FMT4" s="142"/>
      <c r="FMU4" s="142"/>
      <c r="FMV4" s="142"/>
      <c r="FMW4" s="142"/>
      <c r="FMX4" s="142"/>
      <c r="FMY4" s="142"/>
      <c r="FMZ4" s="142"/>
      <c r="FNA4" s="142"/>
      <c r="FNB4" s="142"/>
      <c r="FNC4" s="142"/>
      <c r="FND4" s="142"/>
      <c r="FNE4" s="142"/>
      <c r="FNF4" s="142"/>
      <c r="FNG4" s="142"/>
      <c r="FNH4" s="142"/>
      <c r="FNI4" s="142"/>
      <c r="FNJ4" s="142"/>
      <c r="FNK4" s="142"/>
      <c r="FNL4" s="142"/>
      <c r="FNM4" s="142"/>
      <c r="FNN4" s="142"/>
      <c r="FNO4" s="142"/>
      <c r="FNP4" s="142"/>
      <c r="FNQ4" s="142"/>
      <c r="FNR4" s="142"/>
      <c r="FNS4" s="142"/>
      <c r="FNT4" s="142"/>
      <c r="FNU4" s="142"/>
      <c r="FNV4" s="142"/>
      <c r="FNW4" s="142"/>
      <c r="FNX4" s="142"/>
      <c r="FNY4" s="142"/>
      <c r="FNZ4" s="142"/>
      <c r="FOA4" s="142"/>
      <c r="FOB4" s="142"/>
      <c r="FOC4" s="142"/>
      <c r="FOD4" s="142"/>
      <c r="FOE4" s="142"/>
      <c r="FOF4" s="142"/>
      <c r="FOG4" s="142"/>
      <c r="FOH4" s="142"/>
      <c r="FOI4" s="142"/>
      <c r="FOJ4" s="142"/>
      <c r="FOK4" s="142"/>
      <c r="FOL4" s="142"/>
      <c r="FOM4" s="142"/>
      <c r="FON4" s="142"/>
      <c r="FOO4" s="142"/>
      <c r="FOP4" s="142"/>
      <c r="FOQ4" s="142"/>
      <c r="FOR4" s="142"/>
      <c r="FOS4" s="142"/>
      <c r="FOT4" s="142"/>
      <c r="FOU4" s="142"/>
      <c r="FOV4" s="142"/>
      <c r="FOW4" s="142"/>
      <c r="FOX4" s="142"/>
      <c r="FOY4" s="142"/>
      <c r="FOZ4" s="142"/>
      <c r="FPA4" s="142"/>
      <c r="FPB4" s="142"/>
      <c r="FPC4" s="142"/>
      <c r="FPD4" s="142"/>
      <c r="FPE4" s="142"/>
      <c r="FPF4" s="142"/>
      <c r="FPG4" s="142"/>
      <c r="FPH4" s="142"/>
      <c r="FPI4" s="142"/>
      <c r="FPJ4" s="142"/>
      <c r="FPK4" s="142"/>
      <c r="FPL4" s="142"/>
      <c r="FPM4" s="142"/>
      <c r="FPN4" s="142"/>
      <c r="FPO4" s="142"/>
      <c r="FPP4" s="142"/>
      <c r="FPQ4" s="142"/>
      <c r="FPR4" s="142"/>
      <c r="FPS4" s="142"/>
      <c r="FPT4" s="142"/>
      <c r="FPU4" s="142"/>
      <c r="FPV4" s="142"/>
      <c r="FPW4" s="142"/>
      <c r="FPX4" s="142"/>
      <c r="FPY4" s="142"/>
      <c r="FPZ4" s="142"/>
      <c r="FQA4" s="142"/>
      <c r="FQB4" s="142"/>
      <c r="FQC4" s="142"/>
      <c r="FQD4" s="142"/>
      <c r="FQE4" s="142"/>
      <c r="FQF4" s="142"/>
      <c r="FQG4" s="142"/>
      <c r="FQH4" s="142"/>
      <c r="FQI4" s="142"/>
      <c r="FQJ4" s="142"/>
      <c r="FQK4" s="142"/>
      <c r="FQL4" s="142"/>
      <c r="FQM4" s="142"/>
      <c r="FQN4" s="142"/>
      <c r="FQO4" s="142"/>
      <c r="FQP4" s="142"/>
      <c r="FQQ4" s="142"/>
      <c r="FQR4" s="142"/>
      <c r="FQS4" s="142"/>
      <c r="FQT4" s="142"/>
      <c r="FQU4" s="142"/>
      <c r="FQV4" s="142"/>
      <c r="FQW4" s="142"/>
      <c r="FQX4" s="142"/>
      <c r="FQY4" s="142"/>
      <c r="FQZ4" s="142"/>
      <c r="FRA4" s="142"/>
      <c r="FRB4" s="142"/>
      <c r="FRC4" s="142"/>
      <c r="FRD4" s="142"/>
      <c r="FRE4" s="142"/>
      <c r="FRF4" s="142"/>
      <c r="FRG4" s="142"/>
      <c r="FRH4" s="142"/>
      <c r="FRI4" s="142"/>
      <c r="FRJ4" s="142"/>
      <c r="FRK4" s="142"/>
      <c r="FRL4" s="142"/>
      <c r="FRM4" s="142"/>
      <c r="FRN4" s="142"/>
      <c r="FRO4" s="142"/>
      <c r="FRP4" s="142"/>
      <c r="FRQ4" s="142"/>
      <c r="FRR4" s="142"/>
      <c r="FRS4" s="142"/>
      <c r="FRT4" s="142"/>
      <c r="FRU4" s="142"/>
      <c r="FRV4" s="142"/>
      <c r="FRW4" s="142"/>
      <c r="FRX4" s="142"/>
      <c r="FRY4" s="142"/>
      <c r="FRZ4" s="142"/>
      <c r="FSA4" s="142"/>
      <c r="FSB4" s="142"/>
      <c r="FSC4" s="142"/>
      <c r="FSD4" s="142"/>
      <c r="FSE4" s="142"/>
      <c r="FSF4" s="142"/>
      <c r="FSG4" s="142"/>
      <c r="FSH4" s="142"/>
      <c r="FSI4" s="142"/>
      <c r="FSJ4" s="142"/>
      <c r="FSK4" s="142"/>
      <c r="FSL4" s="142"/>
      <c r="FSM4" s="142"/>
      <c r="FSN4" s="142"/>
      <c r="FSO4" s="142"/>
      <c r="FSP4" s="142"/>
      <c r="FSQ4" s="142"/>
      <c r="FSR4" s="142"/>
      <c r="FSS4" s="142"/>
      <c r="FST4" s="142"/>
      <c r="FSU4" s="142"/>
      <c r="FSV4" s="142"/>
      <c r="FSW4" s="142"/>
      <c r="FSX4" s="142"/>
      <c r="FSY4" s="142"/>
      <c r="FSZ4" s="142"/>
      <c r="FTA4" s="142"/>
      <c r="FTB4" s="142"/>
      <c r="FTC4" s="142"/>
      <c r="FTD4" s="142"/>
      <c r="FTE4" s="142"/>
      <c r="FTF4" s="142"/>
      <c r="FTG4" s="142"/>
      <c r="FTH4" s="142"/>
      <c r="FTI4" s="142"/>
      <c r="FTJ4" s="142"/>
      <c r="FTK4" s="142"/>
      <c r="FTL4" s="142"/>
      <c r="FTM4" s="142"/>
      <c r="FTN4" s="142"/>
      <c r="FTO4" s="142"/>
      <c r="FTP4" s="142"/>
      <c r="FTQ4" s="142"/>
      <c r="FTR4" s="142"/>
      <c r="FTS4" s="142"/>
      <c r="FTT4" s="142"/>
      <c r="FTU4" s="142"/>
      <c r="FTV4" s="142"/>
      <c r="FTW4" s="142"/>
      <c r="FTX4" s="142"/>
      <c r="FTY4" s="142"/>
      <c r="FTZ4" s="142"/>
      <c r="FUA4" s="142"/>
      <c r="FUB4" s="142"/>
      <c r="FUC4" s="142"/>
      <c r="FUD4" s="142"/>
      <c r="FUE4" s="142"/>
      <c r="FUF4" s="142"/>
      <c r="FUG4" s="142"/>
      <c r="FUH4" s="142"/>
      <c r="FUI4" s="142"/>
      <c r="FUJ4" s="142"/>
      <c r="FUK4" s="142"/>
      <c r="FUL4" s="142"/>
      <c r="FUM4" s="142"/>
      <c r="FUN4" s="142"/>
      <c r="FUO4" s="142"/>
      <c r="FUP4" s="142"/>
      <c r="FUQ4" s="142"/>
      <c r="FUR4" s="142"/>
      <c r="FUS4" s="142"/>
      <c r="FUT4" s="142"/>
      <c r="FUU4" s="142"/>
      <c r="FUV4" s="142"/>
      <c r="FUW4" s="142"/>
      <c r="FUX4" s="142"/>
      <c r="FUY4" s="142"/>
      <c r="FUZ4" s="142"/>
      <c r="FVA4" s="142"/>
      <c r="FVB4" s="142"/>
      <c r="FVC4" s="142"/>
      <c r="FVD4" s="142"/>
      <c r="FVE4" s="142"/>
      <c r="FVF4" s="142"/>
      <c r="FVG4" s="142"/>
      <c r="FVH4" s="142"/>
      <c r="FVI4" s="142"/>
      <c r="FVJ4" s="142"/>
      <c r="FVK4" s="142"/>
      <c r="FVL4" s="142"/>
      <c r="FVM4" s="142"/>
      <c r="FVN4" s="142"/>
      <c r="FVO4" s="142"/>
      <c r="FVP4" s="142"/>
      <c r="FVQ4" s="142"/>
      <c r="FVR4" s="142"/>
      <c r="FVS4" s="142"/>
      <c r="FVT4" s="142"/>
      <c r="FVU4" s="142"/>
      <c r="FVV4" s="142"/>
      <c r="FVW4" s="142"/>
      <c r="FVX4" s="142"/>
      <c r="FVY4" s="142"/>
      <c r="FVZ4" s="142"/>
      <c r="FWA4" s="142"/>
      <c r="FWB4" s="142"/>
      <c r="FWC4" s="142"/>
      <c r="FWD4" s="142"/>
      <c r="FWE4" s="142"/>
      <c r="FWF4" s="142"/>
      <c r="FWG4" s="142"/>
      <c r="FWH4" s="142"/>
      <c r="FWI4" s="142"/>
      <c r="FWJ4" s="142"/>
      <c r="FWK4" s="142"/>
      <c r="FWL4" s="142"/>
      <c r="FWM4" s="142"/>
      <c r="FWN4" s="142"/>
      <c r="FWO4" s="142"/>
      <c r="FWP4" s="142"/>
      <c r="FWQ4" s="142"/>
      <c r="FWR4" s="142"/>
      <c r="FWS4" s="142"/>
      <c r="FWT4" s="142"/>
      <c r="FWU4" s="142"/>
      <c r="FWV4" s="142"/>
      <c r="FWW4" s="142"/>
      <c r="FWX4" s="142"/>
      <c r="FWY4" s="142"/>
      <c r="FWZ4" s="142"/>
      <c r="FXA4" s="142"/>
      <c r="FXB4" s="142"/>
      <c r="FXC4" s="142"/>
      <c r="FXD4" s="142"/>
      <c r="FXE4" s="142"/>
      <c r="FXF4" s="142"/>
      <c r="FXG4" s="142"/>
      <c r="FXH4" s="142"/>
      <c r="FXI4" s="142"/>
      <c r="FXJ4" s="142"/>
      <c r="FXK4" s="142"/>
      <c r="FXL4" s="142"/>
      <c r="FXM4" s="142"/>
      <c r="FXN4" s="142"/>
      <c r="FXO4" s="142"/>
      <c r="FXP4" s="142"/>
      <c r="FXQ4" s="142"/>
      <c r="FXR4" s="142"/>
      <c r="FXS4" s="142"/>
      <c r="FXT4" s="142"/>
      <c r="FXU4" s="142"/>
      <c r="FXV4" s="142"/>
      <c r="FXW4" s="142"/>
      <c r="FXX4" s="142"/>
      <c r="FXY4" s="142"/>
      <c r="FXZ4" s="142"/>
      <c r="FYA4" s="142"/>
      <c r="FYB4" s="142"/>
      <c r="FYC4" s="142"/>
      <c r="FYD4" s="142"/>
      <c r="FYE4" s="142"/>
      <c r="FYF4" s="142"/>
      <c r="FYG4" s="142"/>
      <c r="FYH4" s="142"/>
      <c r="FYI4" s="142"/>
      <c r="FYJ4" s="142"/>
      <c r="FYK4" s="142"/>
      <c r="FYL4" s="142"/>
      <c r="FYM4" s="142"/>
      <c r="FYN4" s="142"/>
      <c r="FYO4" s="142"/>
      <c r="FYP4" s="142"/>
      <c r="FYQ4" s="142"/>
      <c r="FYR4" s="142"/>
      <c r="FYS4" s="142"/>
      <c r="FYT4" s="142"/>
      <c r="FYU4" s="142"/>
      <c r="FYV4" s="142"/>
      <c r="FYW4" s="142"/>
      <c r="FYX4" s="142"/>
      <c r="FYY4" s="142"/>
      <c r="FYZ4" s="142"/>
      <c r="FZA4" s="142"/>
      <c r="FZB4" s="142"/>
      <c r="FZC4" s="142"/>
      <c r="FZD4" s="142"/>
      <c r="FZE4" s="142"/>
      <c r="FZF4" s="142"/>
      <c r="FZG4" s="142"/>
      <c r="FZH4" s="142"/>
      <c r="FZI4" s="142"/>
      <c r="FZJ4" s="142"/>
      <c r="FZK4" s="142"/>
      <c r="FZL4" s="142"/>
      <c r="FZM4" s="142"/>
      <c r="FZN4" s="142"/>
      <c r="FZO4" s="142"/>
      <c r="FZP4" s="142"/>
      <c r="FZQ4" s="142"/>
      <c r="FZR4" s="142"/>
      <c r="FZS4" s="142"/>
      <c r="FZT4" s="142"/>
      <c r="FZU4" s="142"/>
      <c r="FZV4" s="142"/>
      <c r="FZW4" s="142"/>
      <c r="FZX4" s="142"/>
      <c r="FZY4" s="142"/>
      <c r="FZZ4" s="142"/>
      <c r="GAA4" s="142"/>
      <c r="GAB4" s="142"/>
      <c r="GAC4" s="142"/>
      <c r="GAD4" s="142"/>
      <c r="GAE4" s="142"/>
      <c r="GAF4" s="142"/>
      <c r="GAG4" s="142"/>
      <c r="GAH4" s="142"/>
      <c r="GAI4" s="142"/>
      <c r="GAJ4" s="142"/>
      <c r="GAK4" s="142"/>
      <c r="GAL4" s="142"/>
      <c r="GAM4" s="142"/>
      <c r="GAN4" s="142"/>
      <c r="GAO4" s="142"/>
      <c r="GAP4" s="142"/>
      <c r="GAQ4" s="142"/>
      <c r="GAR4" s="142"/>
      <c r="GAS4" s="142"/>
      <c r="GAT4" s="142"/>
      <c r="GAU4" s="142"/>
      <c r="GAV4" s="142"/>
      <c r="GAW4" s="142"/>
      <c r="GAX4" s="142"/>
      <c r="GAY4" s="142"/>
      <c r="GAZ4" s="142"/>
      <c r="GBA4" s="142"/>
      <c r="GBB4" s="142"/>
      <c r="GBC4" s="142"/>
      <c r="GBD4" s="142"/>
      <c r="GBE4" s="142"/>
      <c r="GBF4" s="142"/>
      <c r="GBG4" s="142"/>
      <c r="GBH4" s="142"/>
      <c r="GBI4" s="142"/>
      <c r="GBJ4" s="142"/>
      <c r="GBK4" s="142"/>
      <c r="GBL4" s="142"/>
      <c r="GBM4" s="142"/>
      <c r="GBN4" s="142"/>
      <c r="GBO4" s="142"/>
      <c r="GBP4" s="142"/>
      <c r="GBQ4" s="142"/>
      <c r="GBR4" s="142"/>
      <c r="GBS4" s="142"/>
      <c r="GBT4" s="142"/>
      <c r="GBU4" s="142"/>
      <c r="GBV4" s="142"/>
      <c r="GBW4" s="142"/>
      <c r="GBX4" s="142"/>
      <c r="GBY4" s="142"/>
      <c r="GBZ4" s="142"/>
      <c r="GCA4" s="142"/>
      <c r="GCB4" s="142"/>
      <c r="GCC4" s="142"/>
      <c r="GCD4" s="142"/>
      <c r="GCE4" s="142"/>
      <c r="GCF4" s="142"/>
      <c r="GCG4" s="142"/>
      <c r="GCH4" s="142"/>
      <c r="GCI4" s="142"/>
      <c r="GCJ4" s="142"/>
      <c r="GCK4" s="142"/>
      <c r="GCL4" s="142"/>
      <c r="GCM4" s="142"/>
      <c r="GCN4" s="142"/>
      <c r="GCO4" s="142"/>
      <c r="GCP4" s="142"/>
      <c r="GCQ4" s="142"/>
      <c r="GCR4" s="142"/>
      <c r="GCS4" s="142"/>
      <c r="GCT4" s="142"/>
      <c r="GCU4" s="142"/>
      <c r="GCV4" s="142"/>
      <c r="GCW4" s="142"/>
      <c r="GCX4" s="142"/>
      <c r="GCY4" s="142"/>
      <c r="GCZ4" s="142"/>
      <c r="GDA4" s="142"/>
      <c r="GDB4" s="142"/>
      <c r="GDC4" s="142"/>
      <c r="GDD4" s="142"/>
      <c r="GDE4" s="142"/>
      <c r="GDF4" s="142"/>
      <c r="GDG4" s="142"/>
      <c r="GDH4" s="142"/>
      <c r="GDI4" s="142"/>
      <c r="GDJ4" s="142"/>
      <c r="GDK4" s="142"/>
      <c r="GDL4" s="142"/>
      <c r="GDM4" s="142"/>
      <c r="GDN4" s="142"/>
      <c r="GDO4" s="142"/>
      <c r="GDP4" s="142"/>
      <c r="GDQ4" s="142"/>
      <c r="GDR4" s="142"/>
      <c r="GDS4" s="142"/>
      <c r="GDT4" s="142"/>
      <c r="GDU4" s="142"/>
      <c r="GDV4" s="142"/>
      <c r="GDW4" s="142"/>
      <c r="GDX4" s="142"/>
      <c r="GDY4" s="142"/>
      <c r="GDZ4" s="142"/>
      <c r="GEA4" s="142"/>
      <c r="GEB4" s="142"/>
      <c r="GEC4" s="142"/>
      <c r="GED4" s="142"/>
      <c r="GEE4" s="142"/>
      <c r="GEF4" s="142"/>
      <c r="GEG4" s="142"/>
      <c r="GEH4" s="142"/>
      <c r="GEI4" s="142"/>
      <c r="GEJ4" s="142"/>
      <c r="GEK4" s="142"/>
      <c r="GEL4" s="142"/>
      <c r="GEM4" s="142"/>
      <c r="GEN4" s="142"/>
      <c r="GEO4" s="142"/>
      <c r="GEP4" s="142"/>
      <c r="GEQ4" s="142"/>
      <c r="GER4" s="142"/>
      <c r="GES4" s="142"/>
      <c r="GET4" s="142"/>
      <c r="GEU4" s="142"/>
      <c r="GEV4" s="142"/>
      <c r="GEW4" s="142"/>
      <c r="GEX4" s="142"/>
      <c r="GEY4" s="142"/>
      <c r="GEZ4" s="142"/>
      <c r="GFA4" s="142"/>
      <c r="GFB4" s="142"/>
      <c r="GFC4" s="142"/>
      <c r="GFD4" s="142"/>
      <c r="GFE4" s="142"/>
      <c r="GFF4" s="142"/>
      <c r="GFG4" s="142"/>
      <c r="GFH4" s="142"/>
      <c r="GFI4" s="142"/>
      <c r="GFJ4" s="142"/>
      <c r="GFK4" s="142"/>
      <c r="GFL4" s="142"/>
      <c r="GFM4" s="142"/>
      <c r="GFN4" s="142"/>
      <c r="GFO4" s="142"/>
      <c r="GFP4" s="142"/>
      <c r="GFQ4" s="142"/>
      <c r="GFR4" s="142"/>
      <c r="GFS4" s="142"/>
      <c r="GFT4" s="142"/>
      <c r="GFU4" s="142"/>
      <c r="GFV4" s="142"/>
      <c r="GFW4" s="142"/>
      <c r="GFX4" s="142"/>
      <c r="GFY4" s="142"/>
      <c r="GFZ4" s="142"/>
      <c r="GGA4" s="142"/>
      <c r="GGB4" s="142"/>
      <c r="GGC4" s="142"/>
      <c r="GGD4" s="142"/>
      <c r="GGE4" s="142"/>
      <c r="GGF4" s="142"/>
      <c r="GGG4" s="142"/>
      <c r="GGH4" s="142"/>
      <c r="GGI4" s="142"/>
      <c r="GGJ4" s="142"/>
      <c r="GGK4" s="142"/>
      <c r="GGL4" s="142"/>
      <c r="GGM4" s="142"/>
      <c r="GGN4" s="142"/>
      <c r="GGO4" s="142"/>
      <c r="GGP4" s="142"/>
      <c r="GGQ4" s="142"/>
      <c r="GGR4" s="142"/>
      <c r="GGS4" s="142"/>
      <c r="GGT4" s="142"/>
      <c r="GGU4" s="142"/>
      <c r="GGV4" s="142"/>
      <c r="GGW4" s="142"/>
      <c r="GGX4" s="142"/>
      <c r="GGY4" s="142"/>
      <c r="GGZ4" s="142"/>
      <c r="GHA4" s="142"/>
      <c r="GHB4" s="142"/>
      <c r="GHC4" s="142"/>
      <c r="GHD4" s="142"/>
      <c r="GHE4" s="142"/>
      <c r="GHF4" s="142"/>
      <c r="GHG4" s="142"/>
      <c r="GHH4" s="142"/>
      <c r="GHI4" s="142"/>
      <c r="GHJ4" s="142"/>
      <c r="GHK4" s="142"/>
      <c r="GHL4" s="142"/>
      <c r="GHM4" s="142"/>
      <c r="GHN4" s="142"/>
      <c r="GHO4" s="142"/>
      <c r="GHP4" s="142"/>
      <c r="GHQ4" s="142"/>
      <c r="GHR4" s="142"/>
      <c r="GHS4" s="142"/>
      <c r="GHT4" s="142"/>
      <c r="GHU4" s="142"/>
      <c r="GHV4" s="142"/>
      <c r="GHW4" s="142"/>
      <c r="GHX4" s="142"/>
      <c r="GHY4" s="142"/>
      <c r="GHZ4" s="142"/>
      <c r="GIA4" s="142"/>
      <c r="GIB4" s="142"/>
      <c r="GIC4" s="142"/>
      <c r="GID4" s="142"/>
      <c r="GIE4" s="142"/>
      <c r="GIF4" s="142"/>
      <c r="GIG4" s="142"/>
      <c r="GIH4" s="142"/>
      <c r="GII4" s="142"/>
      <c r="GIJ4" s="142"/>
      <c r="GIK4" s="142"/>
      <c r="GIL4" s="142"/>
      <c r="GIM4" s="142"/>
      <c r="GIN4" s="142"/>
      <c r="GIO4" s="142"/>
      <c r="GIP4" s="142"/>
      <c r="GIQ4" s="142"/>
      <c r="GIR4" s="142"/>
      <c r="GIS4" s="142"/>
      <c r="GIT4" s="142"/>
      <c r="GIU4" s="142"/>
      <c r="GIV4" s="142"/>
      <c r="GIW4" s="142"/>
      <c r="GIX4" s="142"/>
      <c r="GIY4" s="142"/>
      <c r="GIZ4" s="142"/>
      <c r="GJA4" s="142"/>
      <c r="GJB4" s="142"/>
      <c r="GJC4" s="142"/>
      <c r="GJD4" s="142"/>
      <c r="GJE4" s="142"/>
      <c r="GJF4" s="142"/>
      <c r="GJG4" s="142"/>
      <c r="GJH4" s="142"/>
      <c r="GJI4" s="142"/>
      <c r="GJJ4" s="142"/>
      <c r="GJK4" s="142"/>
      <c r="GJL4" s="142"/>
      <c r="GJM4" s="142"/>
      <c r="GJN4" s="142"/>
      <c r="GJO4" s="142"/>
      <c r="GJP4" s="142"/>
      <c r="GJQ4" s="142"/>
      <c r="GJR4" s="142"/>
      <c r="GJS4" s="142"/>
      <c r="GJT4" s="142"/>
      <c r="GJU4" s="142"/>
      <c r="GJV4" s="142"/>
      <c r="GJW4" s="142"/>
      <c r="GJX4" s="142"/>
      <c r="GJY4" s="142"/>
      <c r="GJZ4" s="142"/>
      <c r="GKA4" s="142"/>
      <c r="GKB4" s="142"/>
      <c r="GKC4" s="142"/>
      <c r="GKD4" s="142"/>
      <c r="GKE4" s="142"/>
      <c r="GKF4" s="142"/>
      <c r="GKG4" s="142"/>
      <c r="GKH4" s="142"/>
      <c r="GKI4" s="142"/>
      <c r="GKJ4" s="142"/>
      <c r="GKK4" s="142"/>
      <c r="GKL4" s="142"/>
      <c r="GKM4" s="142"/>
      <c r="GKN4" s="142"/>
      <c r="GKO4" s="142"/>
      <c r="GKP4" s="142"/>
      <c r="GKQ4" s="142"/>
      <c r="GKR4" s="142"/>
      <c r="GKS4" s="142"/>
      <c r="GKT4" s="142"/>
      <c r="GKU4" s="142"/>
      <c r="GKV4" s="142"/>
      <c r="GKW4" s="142"/>
      <c r="GKX4" s="142"/>
      <c r="GKY4" s="142"/>
      <c r="GKZ4" s="142"/>
      <c r="GLA4" s="142"/>
      <c r="GLB4" s="142"/>
      <c r="GLC4" s="142"/>
      <c r="GLD4" s="142"/>
      <c r="GLE4" s="142"/>
      <c r="GLF4" s="142"/>
      <c r="GLG4" s="142"/>
      <c r="GLH4" s="142"/>
      <c r="GLI4" s="142"/>
      <c r="GLJ4" s="142"/>
      <c r="GLK4" s="142"/>
      <c r="GLL4" s="142"/>
      <c r="GLM4" s="142"/>
      <c r="GLN4" s="142"/>
      <c r="GLO4" s="142"/>
      <c r="GLP4" s="142"/>
      <c r="GLQ4" s="142"/>
      <c r="GLR4" s="142"/>
      <c r="GLS4" s="142"/>
      <c r="GLT4" s="142"/>
      <c r="GLU4" s="142"/>
      <c r="GLV4" s="142"/>
      <c r="GLW4" s="142"/>
      <c r="GLX4" s="142"/>
      <c r="GLY4" s="142"/>
      <c r="GLZ4" s="142"/>
      <c r="GMA4" s="142"/>
      <c r="GMB4" s="142"/>
      <c r="GMC4" s="142"/>
      <c r="GMD4" s="142"/>
      <c r="GME4" s="142"/>
      <c r="GMF4" s="142"/>
      <c r="GMG4" s="142"/>
      <c r="GMH4" s="142"/>
      <c r="GMI4" s="142"/>
      <c r="GMJ4" s="142"/>
      <c r="GMK4" s="142"/>
      <c r="GML4" s="142"/>
      <c r="GMM4" s="142"/>
      <c r="GMN4" s="142"/>
      <c r="GMO4" s="142"/>
      <c r="GMP4" s="142"/>
      <c r="GMQ4" s="142"/>
      <c r="GMR4" s="142"/>
      <c r="GMS4" s="142"/>
      <c r="GMT4" s="142"/>
      <c r="GMU4" s="142"/>
      <c r="GMV4" s="142"/>
      <c r="GMW4" s="142"/>
      <c r="GMX4" s="142"/>
      <c r="GMY4" s="142"/>
      <c r="GMZ4" s="142"/>
      <c r="GNA4" s="142"/>
      <c r="GNB4" s="142"/>
      <c r="GNC4" s="142"/>
      <c r="GND4" s="142"/>
      <c r="GNE4" s="142"/>
      <c r="GNF4" s="142"/>
      <c r="GNG4" s="142"/>
      <c r="GNH4" s="142"/>
      <c r="GNI4" s="142"/>
      <c r="GNJ4" s="142"/>
      <c r="GNK4" s="142"/>
      <c r="GNL4" s="142"/>
      <c r="GNM4" s="142"/>
      <c r="GNN4" s="142"/>
      <c r="GNO4" s="142"/>
      <c r="GNP4" s="142"/>
      <c r="GNQ4" s="142"/>
      <c r="GNR4" s="142"/>
      <c r="GNS4" s="142"/>
      <c r="GNT4" s="142"/>
      <c r="GNU4" s="142"/>
      <c r="GNV4" s="142"/>
      <c r="GNW4" s="142"/>
      <c r="GNX4" s="142"/>
      <c r="GNY4" s="142"/>
      <c r="GNZ4" s="142"/>
      <c r="GOA4" s="142"/>
      <c r="GOB4" s="142"/>
      <c r="GOC4" s="142"/>
      <c r="GOD4" s="142"/>
      <c r="GOE4" s="142"/>
      <c r="GOF4" s="142"/>
      <c r="GOG4" s="142"/>
      <c r="GOH4" s="142"/>
      <c r="GOI4" s="142"/>
      <c r="GOJ4" s="142"/>
      <c r="GOK4" s="142"/>
      <c r="GOL4" s="142"/>
      <c r="GOM4" s="142"/>
      <c r="GON4" s="142"/>
      <c r="GOO4" s="142"/>
      <c r="GOP4" s="142"/>
      <c r="GOQ4" s="142"/>
      <c r="GOR4" s="142"/>
      <c r="GOS4" s="142"/>
      <c r="GOT4" s="142"/>
      <c r="GOU4" s="142"/>
      <c r="GOV4" s="142"/>
      <c r="GOW4" s="142"/>
      <c r="GOX4" s="142"/>
      <c r="GOY4" s="142"/>
      <c r="GOZ4" s="142"/>
      <c r="GPA4" s="142"/>
      <c r="GPB4" s="142"/>
      <c r="GPC4" s="142"/>
      <c r="GPD4" s="142"/>
      <c r="GPE4" s="142"/>
      <c r="GPF4" s="142"/>
      <c r="GPG4" s="142"/>
      <c r="GPH4" s="142"/>
      <c r="GPI4" s="142"/>
      <c r="GPJ4" s="142"/>
      <c r="GPK4" s="142"/>
      <c r="GPL4" s="142"/>
      <c r="GPM4" s="142"/>
      <c r="GPN4" s="142"/>
      <c r="GPO4" s="142"/>
      <c r="GPP4" s="142"/>
      <c r="GPQ4" s="142"/>
      <c r="GPR4" s="142"/>
      <c r="GPS4" s="142"/>
      <c r="GPT4" s="142"/>
      <c r="GPU4" s="142"/>
      <c r="GPV4" s="142"/>
      <c r="GPW4" s="142"/>
      <c r="GPX4" s="142"/>
      <c r="GPY4" s="142"/>
      <c r="GPZ4" s="142"/>
      <c r="GQA4" s="142"/>
      <c r="GQB4" s="142"/>
      <c r="GQC4" s="142"/>
      <c r="GQD4" s="142"/>
      <c r="GQE4" s="142"/>
      <c r="GQF4" s="142"/>
      <c r="GQG4" s="142"/>
      <c r="GQH4" s="142"/>
      <c r="GQI4" s="142"/>
      <c r="GQJ4" s="142"/>
      <c r="GQK4" s="142"/>
      <c r="GQL4" s="142"/>
      <c r="GQM4" s="142"/>
      <c r="GQN4" s="142"/>
      <c r="GQO4" s="142"/>
      <c r="GQP4" s="142"/>
      <c r="GQQ4" s="142"/>
      <c r="GQR4" s="142"/>
      <c r="GQS4" s="142"/>
      <c r="GQT4" s="142"/>
      <c r="GQU4" s="142"/>
      <c r="GQV4" s="142"/>
      <c r="GQW4" s="142"/>
      <c r="GQX4" s="142"/>
      <c r="GQY4" s="142"/>
      <c r="GQZ4" s="142"/>
      <c r="GRA4" s="142"/>
      <c r="GRB4" s="142"/>
      <c r="GRC4" s="142"/>
      <c r="GRD4" s="142"/>
      <c r="GRE4" s="142"/>
      <c r="GRF4" s="142"/>
      <c r="GRG4" s="142"/>
      <c r="GRH4" s="142"/>
      <c r="GRI4" s="142"/>
      <c r="GRJ4" s="142"/>
      <c r="GRK4" s="142"/>
      <c r="GRL4" s="142"/>
      <c r="GRM4" s="142"/>
      <c r="GRN4" s="142"/>
      <c r="GRO4" s="142"/>
      <c r="GRP4" s="142"/>
      <c r="GRQ4" s="142"/>
      <c r="GRR4" s="142"/>
      <c r="GRS4" s="142"/>
      <c r="GRT4" s="142"/>
      <c r="GRU4" s="142"/>
      <c r="GRV4" s="142"/>
      <c r="GRW4" s="142"/>
      <c r="GRX4" s="142"/>
      <c r="GRY4" s="142"/>
      <c r="GRZ4" s="142"/>
      <c r="GSA4" s="142"/>
      <c r="GSB4" s="142"/>
      <c r="GSC4" s="142"/>
      <c r="GSD4" s="142"/>
      <c r="GSE4" s="142"/>
      <c r="GSF4" s="142"/>
      <c r="GSG4" s="142"/>
      <c r="GSH4" s="142"/>
      <c r="GSI4" s="142"/>
      <c r="GSJ4" s="142"/>
      <c r="GSK4" s="142"/>
      <c r="GSL4" s="142"/>
      <c r="GSM4" s="142"/>
      <c r="GSN4" s="142"/>
      <c r="GSO4" s="142"/>
      <c r="GSP4" s="142"/>
      <c r="GSQ4" s="142"/>
      <c r="GSR4" s="142"/>
      <c r="GSS4" s="142"/>
      <c r="GST4" s="142"/>
      <c r="GSU4" s="142"/>
      <c r="GSV4" s="142"/>
      <c r="GSW4" s="142"/>
      <c r="GSX4" s="142"/>
      <c r="GSY4" s="142"/>
      <c r="GSZ4" s="142"/>
      <c r="GTA4" s="142"/>
      <c r="GTB4" s="142"/>
      <c r="GTC4" s="142"/>
      <c r="GTD4" s="142"/>
      <c r="GTE4" s="142"/>
      <c r="GTF4" s="142"/>
      <c r="GTG4" s="142"/>
      <c r="GTH4" s="142"/>
      <c r="GTI4" s="142"/>
      <c r="GTJ4" s="142"/>
      <c r="GTK4" s="142"/>
      <c r="GTL4" s="142"/>
      <c r="GTM4" s="142"/>
      <c r="GTN4" s="142"/>
      <c r="GTO4" s="142"/>
      <c r="GTP4" s="142"/>
      <c r="GTQ4" s="142"/>
      <c r="GTR4" s="142"/>
      <c r="GTS4" s="142"/>
      <c r="GTT4" s="142"/>
      <c r="GTU4" s="142"/>
      <c r="GTV4" s="142"/>
      <c r="GTW4" s="142"/>
      <c r="GTX4" s="142"/>
      <c r="GTY4" s="142"/>
      <c r="GTZ4" s="142"/>
      <c r="GUA4" s="142"/>
      <c r="GUB4" s="142"/>
      <c r="GUC4" s="142"/>
      <c r="GUD4" s="142"/>
      <c r="GUE4" s="142"/>
      <c r="GUF4" s="142"/>
      <c r="GUG4" s="142"/>
      <c r="GUH4" s="142"/>
      <c r="GUI4" s="142"/>
      <c r="GUJ4" s="142"/>
      <c r="GUK4" s="142"/>
      <c r="GUL4" s="142"/>
      <c r="GUM4" s="142"/>
      <c r="GUN4" s="142"/>
      <c r="GUO4" s="142"/>
      <c r="GUP4" s="142"/>
      <c r="GUQ4" s="142"/>
      <c r="GUR4" s="142"/>
      <c r="GUS4" s="142"/>
      <c r="GUT4" s="142"/>
      <c r="GUU4" s="142"/>
      <c r="GUV4" s="142"/>
      <c r="GUW4" s="142"/>
      <c r="GUX4" s="142"/>
      <c r="GUY4" s="142"/>
      <c r="GUZ4" s="142"/>
      <c r="GVA4" s="142"/>
      <c r="GVB4" s="142"/>
      <c r="GVC4" s="142"/>
      <c r="GVD4" s="142"/>
      <c r="GVE4" s="142"/>
      <c r="GVF4" s="142"/>
      <c r="GVG4" s="142"/>
      <c r="GVH4" s="142"/>
      <c r="GVI4" s="142"/>
      <c r="GVJ4" s="142"/>
      <c r="GVK4" s="142"/>
      <c r="GVL4" s="142"/>
      <c r="GVM4" s="142"/>
      <c r="GVN4" s="142"/>
      <c r="GVO4" s="142"/>
      <c r="GVP4" s="142"/>
      <c r="GVQ4" s="142"/>
      <c r="GVR4" s="142"/>
      <c r="GVS4" s="142"/>
      <c r="GVT4" s="142"/>
      <c r="GVU4" s="142"/>
      <c r="GVV4" s="142"/>
      <c r="GVW4" s="142"/>
      <c r="GVX4" s="142"/>
      <c r="GVY4" s="142"/>
      <c r="GVZ4" s="142"/>
      <c r="GWA4" s="142"/>
      <c r="GWB4" s="142"/>
      <c r="GWC4" s="142"/>
      <c r="GWD4" s="142"/>
      <c r="GWE4" s="142"/>
      <c r="GWF4" s="142"/>
      <c r="GWG4" s="142"/>
      <c r="GWH4" s="142"/>
      <c r="GWI4" s="142"/>
      <c r="GWJ4" s="142"/>
      <c r="GWK4" s="142"/>
      <c r="GWL4" s="142"/>
      <c r="GWM4" s="142"/>
      <c r="GWN4" s="142"/>
      <c r="GWO4" s="142"/>
      <c r="GWP4" s="142"/>
      <c r="GWQ4" s="142"/>
      <c r="GWR4" s="142"/>
      <c r="GWS4" s="142"/>
      <c r="GWT4" s="142"/>
      <c r="GWU4" s="142"/>
      <c r="GWV4" s="142"/>
      <c r="GWW4" s="142"/>
      <c r="GWX4" s="142"/>
      <c r="GWY4" s="142"/>
      <c r="GWZ4" s="142"/>
      <c r="GXA4" s="142"/>
      <c r="GXB4" s="142"/>
      <c r="GXC4" s="142"/>
      <c r="GXD4" s="142"/>
      <c r="GXE4" s="142"/>
      <c r="GXF4" s="142"/>
      <c r="GXG4" s="142"/>
      <c r="GXH4" s="142"/>
      <c r="GXI4" s="142"/>
      <c r="GXJ4" s="142"/>
      <c r="GXK4" s="142"/>
      <c r="GXL4" s="142"/>
      <c r="GXM4" s="142"/>
      <c r="GXN4" s="142"/>
      <c r="GXO4" s="142"/>
      <c r="GXP4" s="142"/>
      <c r="GXQ4" s="142"/>
      <c r="GXR4" s="142"/>
      <c r="GXS4" s="142"/>
      <c r="GXT4" s="142"/>
      <c r="GXU4" s="142"/>
      <c r="GXV4" s="142"/>
      <c r="GXW4" s="142"/>
      <c r="GXX4" s="142"/>
      <c r="GXY4" s="142"/>
      <c r="GXZ4" s="142"/>
      <c r="GYA4" s="142"/>
      <c r="GYB4" s="142"/>
      <c r="GYC4" s="142"/>
      <c r="GYD4" s="142"/>
      <c r="GYE4" s="142"/>
      <c r="GYF4" s="142"/>
      <c r="GYG4" s="142"/>
      <c r="GYH4" s="142"/>
      <c r="GYI4" s="142"/>
      <c r="GYJ4" s="142"/>
      <c r="GYK4" s="142"/>
      <c r="GYL4" s="142"/>
      <c r="GYM4" s="142"/>
      <c r="GYN4" s="142"/>
      <c r="GYO4" s="142"/>
      <c r="GYP4" s="142"/>
      <c r="GYQ4" s="142"/>
      <c r="GYR4" s="142"/>
      <c r="GYS4" s="142"/>
      <c r="GYT4" s="142"/>
      <c r="GYU4" s="142"/>
      <c r="GYV4" s="142"/>
      <c r="GYW4" s="142"/>
      <c r="GYX4" s="142"/>
      <c r="GYY4" s="142"/>
      <c r="GYZ4" s="142"/>
      <c r="GZA4" s="142"/>
      <c r="GZB4" s="142"/>
      <c r="GZC4" s="142"/>
      <c r="GZD4" s="142"/>
      <c r="GZE4" s="142"/>
      <c r="GZF4" s="142"/>
      <c r="GZG4" s="142"/>
      <c r="GZH4" s="142"/>
      <c r="GZI4" s="142"/>
      <c r="GZJ4" s="142"/>
      <c r="GZK4" s="142"/>
      <c r="GZL4" s="142"/>
      <c r="GZM4" s="142"/>
      <c r="GZN4" s="142"/>
      <c r="GZO4" s="142"/>
      <c r="GZP4" s="142"/>
      <c r="GZQ4" s="142"/>
      <c r="GZR4" s="142"/>
      <c r="GZS4" s="142"/>
      <c r="GZT4" s="142"/>
      <c r="GZU4" s="142"/>
      <c r="GZV4" s="142"/>
      <c r="GZW4" s="142"/>
      <c r="GZX4" s="142"/>
      <c r="GZY4" s="142"/>
      <c r="GZZ4" s="142"/>
      <c r="HAA4" s="142"/>
      <c r="HAB4" s="142"/>
      <c r="HAC4" s="142"/>
      <c r="HAD4" s="142"/>
      <c r="HAE4" s="142"/>
      <c r="HAF4" s="142"/>
      <c r="HAG4" s="142"/>
      <c r="HAH4" s="142"/>
      <c r="HAI4" s="142"/>
      <c r="HAJ4" s="142"/>
      <c r="HAK4" s="142"/>
      <c r="HAL4" s="142"/>
      <c r="HAM4" s="142"/>
      <c r="HAN4" s="142"/>
      <c r="HAO4" s="142"/>
      <c r="HAP4" s="142"/>
      <c r="HAQ4" s="142"/>
      <c r="HAR4" s="142"/>
      <c r="HAS4" s="142"/>
      <c r="HAT4" s="142"/>
      <c r="HAU4" s="142"/>
      <c r="HAV4" s="142"/>
      <c r="HAW4" s="142"/>
      <c r="HAX4" s="142"/>
      <c r="HAY4" s="142"/>
      <c r="HAZ4" s="142"/>
      <c r="HBA4" s="142"/>
      <c r="HBB4" s="142"/>
      <c r="HBC4" s="142"/>
      <c r="HBD4" s="142"/>
      <c r="HBE4" s="142"/>
      <c r="HBF4" s="142"/>
      <c r="HBG4" s="142"/>
      <c r="HBH4" s="142"/>
      <c r="HBI4" s="142"/>
      <c r="HBJ4" s="142"/>
      <c r="HBK4" s="142"/>
      <c r="HBL4" s="142"/>
      <c r="HBM4" s="142"/>
      <c r="HBN4" s="142"/>
      <c r="HBO4" s="142"/>
      <c r="HBP4" s="142"/>
      <c r="HBQ4" s="142"/>
      <c r="HBR4" s="142"/>
      <c r="HBS4" s="142"/>
      <c r="HBT4" s="142"/>
      <c r="HBU4" s="142"/>
      <c r="HBV4" s="142"/>
      <c r="HBW4" s="142"/>
      <c r="HBX4" s="142"/>
      <c r="HBY4" s="142"/>
      <c r="HBZ4" s="142"/>
      <c r="HCA4" s="142"/>
      <c r="HCB4" s="142"/>
      <c r="HCC4" s="142"/>
      <c r="HCD4" s="142"/>
      <c r="HCE4" s="142"/>
      <c r="HCF4" s="142"/>
      <c r="HCG4" s="142"/>
      <c r="HCH4" s="142"/>
      <c r="HCI4" s="142"/>
      <c r="HCJ4" s="142"/>
      <c r="HCK4" s="142"/>
      <c r="HCL4" s="142"/>
      <c r="HCM4" s="142"/>
      <c r="HCN4" s="142"/>
      <c r="HCO4" s="142"/>
      <c r="HCP4" s="142"/>
      <c r="HCQ4" s="142"/>
      <c r="HCR4" s="142"/>
      <c r="HCS4" s="142"/>
      <c r="HCT4" s="142"/>
      <c r="HCU4" s="142"/>
      <c r="HCV4" s="142"/>
      <c r="HCW4" s="142"/>
      <c r="HCX4" s="142"/>
      <c r="HCY4" s="142"/>
      <c r="HCZ4" s="142"/>
      <c r="HDA4" s="142"/>
      <c r="HDB4" s="142"/>
      <c r="HDC4" s="142"/>
      <c r="HDD4" s="142"/>
      <c r="HDE4" s="142"/>
      <c r="HDF4" s="142"/>
      <c r="HDG4" s="142"/>
      <c r="HDH4" s="142"/>
      <c r="HDI4" s="142"/>
      <c r="HDJ4" s="142"/>
      <c r="HDK4" s="142"/>
      <c r="HDL4" s="142"/>
      <c r="HDM4" s="142"/>
      <c r="HDN4" s="142"/>
      <c r="HDO4" s="142"/>
      <c r="HDP4" s="142"/>
      <c r="HDQ4" s="142"/>
      <c r="HDR4" s="142"/>
      <c r="HDS4" s="142"/>
      <c r="HDT4" s="142"/>
      <c r="HDU4" s="142"/>
      <c r="HDV4" s="142"/>
      <c r="HDW4" s="142"/>
      <c r="HDX4" s="142"/>
      <c r="HDY4" s="142"/>
      <c r="HDZ4" s="142"/>
      <c r="HEA4" s="142"/>
      <c r="HEB4" s="142"/>
      <c r="HEC4" s="142"/>
      <c r="HED4" s="142"/>
      <c r="HEE4" s="142"/>
      <c r="HEF4" s="142"/>
      <c r="HEG4" s="142"/>
      <c r="HEH4" s="142"/>
      <c r="HEI4" s="142"/>
      <c r="HEJ4" s="142"/>
      <c r="HEK4" s="142"/>
      <c r="HEL4" s="142"/>
      <c r="HEM4" s="142"/>
      <c r="HEN4" s="142"/>
      <c r="HEO4" s="142"/>
      <c r="HEP4" s="142"/>
      <c r="HEQ4" s="142"/>
      <c r="HER4" s="142"/>
      <c r="HES4" s="142"/>
      <c r="HET4" s="142"/>
      <c r="HEU4" s="142"/>
      <c r="HEV4" s="142"/>
      <c r="HEW4" s="142"/>
      <c r="HEX4" s="142"/>
      <c r="HEY4" s="142"/>
      <c r="HEZ4" s="142"/>
      <c r="HFA4" s="142"/>
      <c r="HFB4" s="142"/>
      <c r="HFC4" s="142"/>
      <c r="HFD4" s="142"/>
      <c r="HFE4" s="142"/>
      <c r="HFF4" s="142"/>
      <c r="HFG4" s="142"/>
      <c r="HFH4" s="142"/>
      <c r="HFI4" s="142"/>
      <c r="HFJ4" s="142"/>
      <c r="HFK4" s="142"/>
      <c r="HFL4" s="142"/>
      <c r="HFM4" s="142"/>
      <c r="HFN4" s="142"/>
      <c r="HFO4" s="142"/>
      <c r="HFP4" s="142"/>
      <c r="HFQ4" s="142"/>
      <c r="HFR4" s="142"/>
      <c r="HFS4" s="142"/>
      <c r="HFT4" s="142"/>
      <c r="HFU4" s="142"/>
      <c r="HFV4" s="142"/>
      <c r="HFW4" s="142"/>
      <c r="HFX4" s="142"/>
      <c r="HFY4" s="142"/>
      <c r="HFZ4" s="142"/>
      <c r="HGA4" s="142"/>
      <c r="HGB4" s="142"/>
      <c r="HGC4" s="142"/>
      <c r="HGD4" s="142"/>
      <c r="HGE4" s="142"/>
      <c r="HGF4" s="142"/>
      <c r="HGG4" s="142"/>
      <c r="HGH4" s="142"/>
      <c r="HGI4" s="142"/>
      <c r="HGJ4" s="142"/>
      <c r="HGK4" s="142"/>
      <c r="HGL4" s="142"/>
      <c r="HGM4" s="142"/>
      <c r="HGN4" s="142"/>
      <c r="HGO4" s="142"/>
      <c r="HGP4" s="142"/>
      <c r="HGQ4" s="142"/>
      <c r="HGR4" s="142"/>
      <c r="HGS4" s="142"/>
      <c r="HGT4" s="142"/>
      <c r="HGU4" s="142"/>
      <c r="HGV4" s="142"/>
      <c r="HGW4" s="142"/>
      <c r="HGX4" s="142"/>
      <c r="HGY4" s="142"/>
      <c r="HGZ4" s="142"/>
      <c r="HHA4" s="142"/>
      <c r="HHB4" s="142"/>
      <c r="HHC4" s="142"/>
      <c r="HHD4" s="142"/>
      <c r="HHE4" s="142"/>
      <c r="HHF4" s="142"/>
      <c r="HHG4" s="142"/>
      <c r="HHH4" s="142"/>
      <c r="HHI4" s="142"/>
      <c r="HHJ4" s="142"/>
      <c r="HHK4" s="142"/>
      <c r="HHL4" s="142"/>
      <c r="HHM4" s="142"/>
      <c r="HHN4" s="142"/>
      <c r="HHO4" s="142"/>
      <c r="HHP4" s="142"/>
      <c r="HHQ4" s="142"/>
      <c r="HHR4" s="142"/>
      <c r="HHS4" s="142"/>
      <c r="HHT4" s="142"/>
      <c r="HHU4" s="142"/>
      <c r="HHV4" s="142"/>
      <c r="HHW4" s="142"/>
      <c r="HHX4" s="142"/>
      <c r="HHY4" s="142"/>
      <c r="HHZ4" s="142"/>
      <c r="HIA4" s="142"/>
      <c r="HIB4" s="142"/>
      <c r="HIC4" s="142"/>
      <c r="HID4" s="142"/>
      <c r="HIE4" s="142"/>
      <c r="HIF4" s="142"/>
      <c r="HIG4" s="142"/>
      <c r="HIH4" s="142"/>
      <c r="HII4" s="142"/>
      <c r="HIJ4" s="142"/>
      <c r="HIK4" s="142"/>
      <c r="HIL4" s="142"/>
      <c r="HIM4" s="142"/>
      <c r="HIN4" s="142"/>
      <c r="HIO4" s="142"/>
      <c r="HIP4" s="142"/>
      <c r="HIQ4" s="142"/>
      <c r="HIR4" s="142"/>
      <c r="HIS4" s="142"/>
      <c r="HIT4" s="142"/>
      <c r="HIU4" s="142"/>
      <c r="HIV4" s="142"/>
      <c r="HIW4" s="142"/>
      <c r="HIX4" s="142"/>
      <c r="HIY4" s="142"/>
      <c r="HIZ4" s="142"/>
      <c r="HJA4" s="142"/>
      <c r="HJB4" s="142"/>
      <c r="HJC4" s="142"/>
      <c r="HJD4" s="142"/>
      <c r="HJE4" s="142"/>
      <c r="HJF4" s="142"/>
      <c r="HJG4" s="142"/>
      <c r="HJH4" s="142"/>
      <c r="HJI4" s="142"/>
      <c r="HJJ4" s="142"/>
      <c r="HJK4" s="142"/>
      <c r="HJL4" s="142"/>
      <c r="HJM4" s="142"/>
      <c r="HJN4" s="142"/>
      <c r="HJO4" s="142"/>
      <c r="HJP4" s="142"/>
      <c r="HJQ4" s="142"/>
      <c r="HJR4" s="142"/>
      <c r="HJS4" s="142"/>
      <c r="HJT4" s="142"/>
      <c r="HJU4" s="142"/>
      <c r="HJV4" s="142"/>
      <c r="HJW4" s="142"/>
      <c r="HJX4" s="142"/>
      <c r="HJY4" s="142"/>
      <c r="HJZ4" s="142"/>
      <c r="HKA4" s="142"/>
      <c r="HKB4" s="142"/>
      <c r="HKC4" s="142"/>
      <c r="HKD4" s="142"/>
      <c r="HKE4" s="142"/>
      <c r="HKF4" s="142"/>
      <c r="HKG4" s="142"/>
      <c r="HKH4" s="142"/>
      <c r="HKI4" s="142"/>
      <c r="HKJ4" s="142"/>
      <c r="HKK4" s="142"/>
      <c r="HKL4" s="142"/>
      <c r="HKM4" s="142"/>
      <c r="HKN4" s="142"/>
      <c r="HKO4" s="142"/>
      <c r="HKP4" s="142"/>
      <c r="HKQ4" s="142"/>
      <c r="HKR4" s="142"/>
      <c r="HKS4" s="142"/>
      <c r="HKT4" s="142"/>
      <c r="HKU4" s="142"/>
      <c r="HKV4" s="142"/>
      <c r="HKW4" s="142"/>
      <c r="HKX4" s="142"/>
      <c r="HKY4" s="142"/>
      <c r="HKZ4" s="142"/>
      <c r="HLA4" s="142"/>
      <c r="HLB4" s="142"/>
      <c r="HLC4" s="142"/>
      <c r="HLD4" s="142"/>
      <c r="HLE4" s="142"/>
      <c r="HLF4" s="142"/>
      <c r="HLG4" s="142"/>
      <c r="HLH4" s="142"/>
      <c r="HLI4" s="142"/>
      <c r="HLJ4" s="142"/>
      <c r="HLK4" s="142"/>
      <c r="HLL4" s="142"/>
      <c r="HLM4" s="142"/>
      <c r="HLN4" s="142"/>
      <c r="HLO4" s="142"/>
      <c r="HLP4" s="142"/>
      <c r="HLQ4" s="142"/>
      <c r="HLR4" s="142"/>
      <c r="HLS4" s="142"/>
      <c r="HLT4" s="142"/>
      <c r="HLU4" s="142"/>
      <c r="HLV4" s="142"/>
      <c r="HLW4" s="142"/>
      <c r="HLX4" s="142"/>
      <c r="HLY4" s="142"/>
      <c r="HLZ4" s="142"/>
      <c r="HMA4" s="142"/>
      <c r="HMB4" s="142"/>
      <c r="HMC4" s="142"/>
      <c r="HMD4" s="142"/>
      <c r="HME4" s="142"/>
      <c r="HMF4" s="142"/>
      <c r="HMG4" s="142"/>
      <c r="HMH4" s="142"/>
      <c r="HMI4" s="142"/>
      <c r="HMJ4" s="142"/>
      <c r="HMK4" s="142"/>
      <c r="HML4" s="142"/>
      <c r="HMM4" s="142"/>
      <c r="HMN4" s="142"/>
      <c r="HMO4" s="142"/>
      <c r="HMP4" s="142"/>
      <c r="HMQ4" s="142"/>
      <c r="HMR4" s="142"/>
      <c r="HMS4" s="142"/>
      <c r="HMT4" s="142"/>
      <c r="HMU4" s="142"/>
      <c r="HMV4" s="142"/>
      <c r="HMW4" s="142"/>
      <c r="HMX4" s="142"/>
      <c r="HMY4" s="142"/>
      <c r="HMZ4" s="142"/>
      <c r="HNA4" s="142"/>
      <c r="HNB4" s="142"/>
      <c r="HNC4" s="142"/>
      <c r="HND4" s="142"/>
      <c r="HNE4" s="142"/>
      <c r="HNF4" s="142"/>
      <c r="HNG4" s="142"/>
      <c r="HNH4" s="142"/>
      <c r="HNI4" s="142"/>
      <c r="HNJ4" s="142"/>
      <c r="HNK4" s="142"/>
      <c r="HNL4" s="142"/>
      <c r="HNM4" s="142"/>
      <c r="HNN4" s="142"/>
      <c r="HNO4" s="142"/>
      <c r="HNP4" s="142"/>
      <c r="HNQ4" s="142"/>
      <c r="HNR4" s="142"/>
      <c r="HNS4" s="142"/>
      <c r="HNT4" s="142"/>
      <c r="HNU4" s="142"/>
      <c r="HNV4" s="142"/>
      <c r="HNW4" s="142"/>
      <c r="HNX4" s="142"/>
      <c r="HNY4" s="142"/>
      <c r="HNZ4" s="142"/>
      <c r="HOA4" s="142"/>
      <c r="HOB4" s="142"/>
      <c r="HOC4" s="142"/>
      <c r="HOD4" s="142"/>
      <c r="HOE4" s="142"/>
      <c r="HOF4" s="142"/>
      <c r="HOG4" s="142"/>
      <c r="HOH4" s="142"/>
      <c r="HOI4" s="142"/>
      <c r="HOJ4" s="142"/>
      <c r="HOK4" s="142"/>
      <c r="HOL4" s="142"/>
      <c r="HOM4" s="142"/>
      <c r="HON4" s="142"/>
      <c r="HOO4" s="142"/>
      <c r="HOP4" s="142"/>
      <c r="HOQ4" s="142"/>
      <c r="HOR4" s="142"/>
      <c r="HOS4" s="142"/>
      <c r="HOT4" s="142"/>
      <c r="HOU4" s="142"/>
      <c r="HOV4" s="142"/>
      <c r="HOW4" s="142"/>
      <c r="HOX4" s="142"/>
      <c r="HOY4" s="142"/>
      <c r="HOZ4" s="142"/>
      <c r="HPA4" s="142"/>
      <c r="HPB4" s="142"/>
      <c r="HPC4" s="142"/>
      <c r="HPD4" s="142"/>
      <c r="HPE4" s="142"/>
      <c r="HPF4" s="142"/>
      <c r="HPG4" s="142"/>
      <c r="HPH4" s="142"/>
      <c r="HPI4" s="142"/>
      <c r="HPJ4" s="142"/>
      <c r="HPK4" s="142"/>
      <c r="HPL4" s="142"/>
      <c r="HPM4" s="142"/>
      <c r="HPN4" s="142"/>
      <c r="HPO4" s="142"/>
      <c r="HPP4" s="142"/>
      <c r="HPQ4" s="142"/>
      <c r="HPR4" s="142"/>
      <c r="HPS4" s="142"/>
      <c r="HPT4" s="142"/>
      <c r="HPU4" s="142"/>
      <c r="HPV4" s="142"/>
      <c r="HPW4" s="142"/>
      <c r="HPX4" s="142"/>
      <c r="HPY4" s="142"/>
      <c r="HPZ4" s="142"/>
      <c r="HQA4" s="142"/>
      <c r="HQB4" s="142"/>
      <c r="HQC4" s="142"/>
      <c r="HQD4" s="142"/>
      <c r="HQE4" s="142"/>
      <c r="HQF4" s="142"/>
      <c r="HQG4" s="142"/>
      <c r="HQH4" s="142"/>
      <c r="HQI4" s="142"/>
      <c r="HQJ4" s="142"/>
      <c r="HQK4" s="142"/>
      <c r="HQL4" s="142"/>
      <c r="HQM4" s="142"/>
      <c r="HQN4" s="142"/>
      <c r="HQO4" s="142"/>
      <c r="HQP4" s="142"/>
      <c r="HQQ4" s="142"/>
      <c r="HQR4" s="142"/>
      <c r="HQS4" s="142"/>
      <c r="HQT4" s="142"/>
      <c r="HQU4" s="142"/>
      <c r="HQV4" s="142"/>
      <c r="HQW4" s="142"/>
      <c r="HQX4" s="142"/>
      <c r="HQY4" s="142"/>
      <c r="HQZ4" s="142"/>
      <c r="HRA4" s="142"/>
      <c r="HRB4" s="142"/>
      <c r="HRC4" s="142"/>
      <c r="HRD4" s="142"/>
      <c r="HRE4" s="142"/>
      <c r="HRF4" s="142"/>
      <c r="HRG4" s="142"/>
      <c r="HRH4" s="142"/>
      <c r="HRI4" s="142"/>
      <c r="HRJ4" s="142"/>
      <c r="HRK4" s="142"/>
      <c r="HRL4" s="142"/>
      <c r="HRM4" s="142"/>
      <c r="HRN4" s="142"/>
      <c r="HRO4" s="142"/>
      <c r="HRP4" s="142"/>
      <c r="HRQ4" s="142"/>
      <c r="HRR4" s="142"/>
      <c r="HRS4" s="142"/>
      <c r="HRT4" s="142"/>
      <c r="HRU4" s="142"/>
      <c r="HRV4" s="142"/>
      <c r="HRW4" s="142"/>
      <c r="HRX4" s="142"/>
      <c r="HRY4" s="142"/>
      <c r="HRZ4" s="142"/>
      <c r="HSA4" s="142"/>
      <c r="HSB4" s="142"/>
      <c r="HSC4" s="142"/>
      <c r="HSD4" s="142"/>
      <c r="HSE4" s="142"/>
      <c r="HSF4" s="142"/>
      <c r="HSG4" s="142"/>
      <c r="HSH4" s="142"/>
      <c r="HSI4" s="142"/>
      <c r="HSJ4" s="142"/>
      <c r="HSK4" s="142"/>
      <c r="HSL4" s="142"/>
      <c r="HSM4" s="142"/>
      <c r="HSN4" s="142"/>
      <c r="HSO4" s="142"/>
      <c r="HSP4" s="142"/>
      <c r="HSQ4" s="142"/>
      <c r="HSR4" s="142"/>
      <c r="HSS4" s="142"/>
      <c r="HST4" s="142"/>
      <c r="HSU4" s="142"/>
      <c r="HSV4" s="142"/>
      <c r="HSW4" s="142"/>
      <c r="HSX4" s="142"/>
      <c r="HSY4" s="142"/>
      <c r="HSZ4" s="142"/>
      <c r="HTA4" s="142"/>
      <c r="HTB4" s="142"/>
      <c r="HTC4" s="142"/>
      <c r="HTD4" s="142"/>
      <c r="HTE4" s="142"/>
      <c r="HTF4" s="142"/>
      <c r="HTG4" s="142"/>
      <c r="HTH4" s="142"/>
      <c r="HTI4" s="142"/>
      <c r="HTJ4" s="142"/>
      <c r="HTK4" s="142"/>
      <c r="HTL4" s="142"/>
      <c r="HTM4" s="142"/>
      <c r="HTN4" s="142"/>
      <c r="HTO4" s="142"/>
      <c r="HTP4" s="142"/>
      <c r="HTQ4" s="142"/>
      <c r="HTR4" s="142"/>
      <c r="HTS4" s="142"/>
      <c r="HTT4" s="142"/>
      <c r="HTU4" s="142"/>
      <c r="HTV4" s="142"/>
      <c r="HTW4" s="142"/>
      <c r="HTX4" s="142"/>
      <c r="HTY4" s="142"/>
      <c r="HTZ4" s="142"/>
      <c r="HUA4" s="142"/>
      <c r="HUB4" s="142"/>
      <c r="HUC4" s="142"/>
      <c r="HUD4" s="142"/>
      <c r="HUE4" s="142"/>
      <c r="HUF4" s="142"/>
      <c r="HUG4" s="142"/>
      <c r="HUH4" s="142"/>
      <c r="HUI4" s="142"/>
      <c r="HUJ4" s="142"/>
      <c r="HUK4" s="142"/>
      <c r="HUL4" s="142"/>
      <c r="HUM4" s="142"/>
      <c r="HUN4" s="142"/>
      <c r="HUO4" s="142"/>
      <c r="HUP4" s="142"/>
      <c r="HUQ4" s="142"/>
      <c r="HUR4" s="142"/>
      <c r="HUS4" s="142"/>
      <c r="HUT4" s="142"/>
      <c r="HUU4" s="142"/>
      <c r="HUV4" s="142"/>
      <c r="HUW4" s="142"/>
      <c r="HUX4" s="142"/>
      <c r="HUY4" s="142"/>
      <c r="HUZ4" s="142"/>
      <c r="HVA4" s="142"/>
      <c r="HVB4" s="142"/>
      <c r="HVC4" s="142"/>
      <c r="HVD4" s="142"/>
      <c r="HVE4" s="142"/>
      <c r="HVF4" s="142"/>
      <c r="HVG4" s="142"/>
      <c r="HVH4" s="142"/>
      <c r="HVI4" s="142"/>
      <c r="HVJ4" s="142"/>
      <c r="HVK4" s="142"/>
      <c r="HVL4" s="142"/>
      <c r="HVM4" s="142"/>
      <c r="HVN4" s="142"/>
      <c r="HVO4" s="142"/>
      <c r="HVP4" s="142"/>
      <c r="HVQ4" s="142"/>
      <c r="HVR4" s="142"/>
      <c r="HVS4" s="142"/>
      <c r="HVT4" s="142"/>
      <c r="HVU4" s="142"/>
      <c r="HVV4" s="142"/>
      <c r="HVW4" s="142"/>
      <c r="HVX4" s="142"/>
      <c r="HVY4" s="142"/>
      <c r="HVZ4" s="142"/>
      <c r="HWA4" s="142"/>
      <c r="HWB4" s="142"/>
      <c r="HWC4" s="142"/>
      <c r="HWD4" s="142"/>
      <c r="HWE4" s="142"/>
      <c r="HWF4" s="142"/>
      <c r="HWG4" s="142"/>
      <c r="HWH4" s="142"/>
      <c r="HWI4" s="142"/>
      <c r="HWJ4" s="142"/>
      <c r="HWK4" s="142"/>
      <c r="HWL4" s="142"/>
      <c r="HWM4" s="142"/>
      <c r="HWN4" s="142"/>
      <c r="HWO4" s="142"/>
      <c r="HWP4" s="142"/>
      <c r="HWQ4" s="142"/>
      <c r="HWR4" s="142"/>
      <c r="HWS4" s="142"/>
      <c r="HWT4" s="142"/>
      <c r="HWU4" s="142"/>
      <c r="HWV4" s="142"/>
      <c r="HWW4" s="142"/>
      <c r="HWX4" s="142"/>
      <c r="HWY4" s="142"/>
      <c r="HWZ4" s="142"/>
      <c r="HXA4" s="142"/>
      <c r="HXB4" s="142"/>
      <c r="HXC4" s="142"/>
      <c r="HXD4" s="142"/>
      <c r="HXE4" s="142"/>
      <c r="HXF4" s="142"/>
      <c r="HXG4" s="142"/>
      <c r="HXH4" s="142"/>
      <c r="HXI4" s="142"/>
      <c r="HXJ4" s="142"/>
      <c r="HXK4" s="142"/>
      <c r="HXL4" s="142"/>
      <c r="HXM4" s="142"/>
      <c r="HXN4" s="142"/>
      <c r="HXO4" s="142"/>
      <c r="HXP4" s="142"/>
      <c r="HXQ4" s="142"/>
      <c r="HXR4" s="142"/>
      <c r="HXS4" s="142"/>
      <c r="HXT4" s="142"/>
      <c r="HXU4" s="142"/>
      <c r="HXV4" s="142"/>
      <c r="HXW4" s="142"/>
      <c r="HXX4" s="142"/>
      <c r="HXY4" s="142"/>
      <c r="HXZ4" s="142"/>
      <c r="HYA4" s="142"/>
      <c r="HYB4" s="142"/>
      <c r="HYC4" s="142"/>
      <c r="HYD4" s="142"/>
      <c r="HYE4" s="142"/>
      <c r="HYF4" s="142"/>
      <c r="HYG4" s="142"/>
      <c r="HYH4" s="142"/>
      <c r="HYI4" s="142"/>
      <c r="HYJ4" s="142"/>
      <c r="HYK4" s="142"/>
      <c r="HYL4" s="142"/>
      <c r="HYM4" s="142"/>
      <c r="HYN4" s="142"/>
      <c r="HYO4" s="142"/>
      <c r="HYP4" s="142"/>
      <c r="HYQ4" s="142"/>
      <c r="HYR4" s="142"/>
      <c r="HYS4" s="142"/>
      <c r="HYT4" s="142"/>
      <c r="HYU4" s="142"/>
      <c r="HYV4" s="142"/>
      <c r="HYW4" s="142"/>
      <c r="HYX4" s="142"/>
      <c r="HYY4" s="142"/>
      <c r="HYZ4" s="142"/>
      <c r="HZA4" s="142"/>
      <c r="HZB4" s="142"/>
      <c r="HZC4" s="142"/>
      <c r="HZD4" s="142"/>
      <c r="HZE4" s="142"/>
      <c r="HZF4" s="142"/>
      <c r="HZG4" s="142"/>
      <c r="HZH4" s="142"/>
      <c r="HZI4" s="142"/>
      <c r="HZJ4" s="142"/>
      <c r="HZK4" s="142"/>
      <c r="HZL4" s="142"/>
      <c r="HZM4" s="142"/>
      <c r="HZN4" s="142"/>
      <c r="HZO4" s="142"/>
      <c r="HZP4" s="142"/>
      <c r="HZQ4" s="142"/>
      <c r="HZR4" s="142"/>
      <c r="HZS4" s="142"/>
      <c r="HZT4" s="142"/>
      <c r="HZU4" s="142"/>
      <c r="HZV4" s="142"/>
      <c r="HZW4" s="142"/>
      <c r="HZX4" s="142"/>
      <c r="HZY4" s="142"/>
      <c r="HZZ4" s="142"/>
      <c r="IAA4" s="142"/>
      <c r="IAB4" s="142"/>
      <c r="IAC4" s="142"/>
      <c r="IAD4" s="142"/>
      <c r="IAE4" s="142"/>
      <c r="IAF4" s="142"/>
      <c r="IAG4" s="142"/>
      <c r="IAH4" s="142"/>
      <c r="IAI4" s="142"/>
      <c r="IAJ4" s="142"/>
      <c r="IAK4" s="142"/>
      <c r="IAL4" s="142"/>
      <c r="IAM4" s="142"/>
      <c r="IAN4" s="142"/>
      <c r="IAO4" s="142"/>
      <c r="IAP4" s="142"/>
      <c r="IAQ4" s="142"/>
      <c r="IAR4" s="142"/>
      <c r="IAS4" s="142"/>
      <c r="IAT4" s="142"/>
      <c r="IAU4" s="142"/>
      <c r="IAV4" s="142"/>
      <c r="IAW4" s="142"/>
      <c r="IAX4" s="142"/>
      <c r="IAY4" s="142"/>
      <c r="IAZ4" s="142"/>
      <c r="IBA4" s="142"/>
      <c r="IBB4" s="142"/>
      <c r="IBC4" s="142"/>
      <c r="IBD4" s="142"/>
      <c r="IBE4" s="142"/>
      <c r="IBF4" s="142"/>
      <c r="IBG4" s="142"/>
      <c r="IBH4" s="142"/>
      <c r="IBI4" s="142"/>
      <c r="IBJ4" s="142"/>
      <c r="IBK4" s="142"/>
      <c r="IBL4" s="142"/>
      <c r="IBM4" s="142"/>
      <c r="IBN4" s="142"/>
      <c r="IBO4" s="142"/>
      <c r="IBP4" s="142"/>
      <c r="IBQ4" s="142"/>
      <c r="IBR4" s="142"/>
      <c r="IBS4" s="142"/>
      <c r="IBT4" s="142"/>
      <c r="IBU4" s="142"/>
      <c r="IBV4" s="142"/>
      <c r="IBW4" s="142"/>
      <c r="IBX4" s="142"/>
      <c r="IBY4" s="142"/>
      <c r="IBZ4" s="142"/>
      <c r="ICA4" s="142"/>
      <c r="ICB4" s="142"/>
      <c r="ICC4" s="142"/>
      <c r="ICD4" s="142"/>
      <c r="ICE4" s="142"/>
      <c r="ICF4" s="142"/>
      <c r="ICG4" s="142"/>
      <c r="ICH4" s="142"/>
      <c r="ICI4" s="142"/>
      <c r="ICJ4" s="142"/>
      <c r="ICK4" s="142"/>
      <c r="ICL4" s="142"/>
      <c r="ICM4" s="142"/>
      <c r="ICN4" s="142"/>
      <c r="ICO4" s="142"/>
      <c r="ICP4" s="142"/>
      <c r="ICQ4" s="142"/>
      <c r="ICR4" s="142"/>
      <c r="ICS4" s="142"/>
      <c r="ICT4" s="142"/>
      <c r="ICU4" s="142"/>
      <c r="ICV4" s="142"/>
      <c r="ICW4" s="142"/>
      <c r="ICX4" s="142"/>
      <c r="ICY4" s="142"/>
      <c r="ICZ4" s="142"/>
      <c r="IDA4" s="142"/>
      <c r="IDB4" s="142"/>
      <c r="IDC4" s="142"/>
      <c r="IDD4" s="142"/>
      <c r="IDE4" s="142"/>
      <c r="IDF4" s="142"/>
      <c r="IDG4" s="142"/>
      <c r="IDH4" s="142"/>
      <c r="IDI4" s="142"/>
      <c r="IDJ4" s="142"/>
      <c r="IDK4" s="142"/>
      <c r="IDL4" s="142"/>
      <c r="IDM4" s="142"/>
      <c r="IDN4" s="142"/>
      <c r="IDO4" s="142"/>
      <c r="IDP4" s="142"/>
      <c r="IDQ4" s="142"/>
      <c r="IDR4" s="142"/>
      <c r="IDS4" s="142"/>
      <c r="IDT4" s="142"/>
      <c r="IDU4" s="142"/>
      <c r="IDV4" s="142"/>
      <c r="IDW4" s="142"/>
      <c r="IDX4" s="142"/>
      <c r="IDY4" s="142"/>
      <c r="IDZ4" s="142"/>
      <c r="IEA4" s="142"/>
      <c r="IEB4" s="142"/>
      <c r="IEC4" s="142"/>
      <c r="IED4" s="142"/>
      <c r="IEE4" s="142"/>
      <c r="IEF4" s="142"/>
      <c r="IEG4" s="142"/>
      <c r="IEH4" s="142"/>
      <c r="IEI4" s="142"/>
      <c r="IEJ4" s="142"/>
      <c r="IEK4" s="142"/>
      <c r="IEL4" s="142"/>
      <c r="IEM4" s="142"/>
      <c r="IEN4" s="142"/>
      <c r="IEO4" s="142"/>
      <c r="IEP4" s="142"/>
      <c r="IEQ4" s="142"/>
      <c r="IER4" s="142"/>
      <c r="IES4" s="142"/>
      <c r="IET4" s="142"/>
      <c r="IEU4" s="142"/>
      <c r="IEV4" s="142"/>
      <c r="IEW4" s="142"/>
      <c r="IEX4" s="142"/>
      <c r="IEY4" s="142"/>
      <c r="IEZ4" s="142"/>
      <c r="IFA4" s="142"/>
      <c r="IFB4" s="142"/>
      <c r="IFC4" s="142"/>
      <c r="IFD4" s="142"/>
      <c r="IFE4" s="142"/>
      <c r="IFF4" s="142"/>
      <c r="IFG4" s="142"/>
      <c r="IFH4" s="142"/>
      <c r="IFI4" s="142"/>
      <c r="IFJ4" s="142"/>
      <c r="IFK4" s="142"/>
      <c r="IFL4" s="142"/>
      <c r="IFM4" s="142"/>
      <c r="IFN4" s="142"/>
      <c r="IFO4" s="142"/>
      <c r="IFP4" s="142"/>
      <c r="IFQ4" s="142"/>
      <c r="IFR4" s="142"/>
      <c r="IFS4" s="142"/>
      <c r="IFT4" s="142"/>
      <c r="IFU4" s="142"/>
      <c r="IFV4" s="142"/>
      <c r="IFW4" s="142"/>
      <c r="IFX4" s="142"/>
      <c r="IFY4" s="142"/>
      <c r="IFZ4" s="142"/>
      <c r="IGA4" s="142"/>
      <c r="IGB4" s="142"/>
      <c r="IGC4" s="142"/>
      <c r="IGD4" s="142"/>
      <c r="IGE4" s="142"/>
      <c r="IGF4" s="142"/>
      <c r="IGG4" s="142"/>
      <c r="IGH4" s="142"/>
      <c r="IGI4" s="142"/>
      <c r="IGJ4" s="142"/>
      <c r="IGK4" s="142"/>
      <c r="IGL4" s="142"/>
      <c r="IGM4" s="142"/>
      <c r="IGN4" s="142"/>
      <c r="IGO4" s="142"/>
      <c r="IGP4" s="142"/>
      <c r="IGQ4" s="142"/>
      <c r="IGR4" s="142"/>
      <c r="IGS4" s="142"/>
      <c r="IGT4" s="142"/>
      <c r="IGU4" s="142"/>
      <c r="IGV4" s="142"/>
      <c r="IGW4" s="142"/>
      <c r="IGX4" s="142"/>
      <c r="IGY4" s="142"/>
      <c r="IGZ4" s="142"/>
      <c r="IHA4" s="142"/>
      <c r="IHB4" s="142"/>
      <c r="IHC4" s="142"/>
      <c r="IHD4" s="142"/>
      <c r="IHE4" s="142"/>
      <c r="IHF4" s="142"/>
      <c r="IHG4" s="142"/>
      <c r="IHH4" s="142"/>
      <c r="IHI4" s="142"/>
      <c r="IHJ4" s="142"/>
      <c r="IHK4" s="142"/>
      <c r="IHL4" s="142"/>
      <c r="IHM4" s="142"/>
      <c r="IHN4" s="142"/>
      <c r="IHO4" s="142"/>
      <c r="IHP4" s="142"/>
      <c r="IHQ4" s="142"/>
      <c r="IHR4" s="142"/>
      <c r="IHS4" s="142"/>
      <c r="IHT4" s="142"/>
      <c r="IHU4" s="142"/>
      <c r="IHV4" s="142"/>
      <c r="IHW4" s="142"/>
      <c r="IHX4" s="142"/>
      <c r="IHY4" s="142"/>
      <c r="IHZ4" s="142"/>
      <c r="IIA4" s="142"/>
      <c r="IIB4" s="142"/>
      <c r="IIC4" s="142"/>
      <c r="IID4" s="142"/>
      <c r="IIE4" s="142"/>
      <c r="IIF4" s="142"/>
      <c r="IIG4" s="142"/>
      <c r="IIH4" s="142"/>
      <c r="III4" s="142"/>
      <c r="IIJ4" s="142"/>
      <c r="IIK4" s="142"/>
      <c r="IIL4" s="142"/>
      <c r="IIM4" s="142"/>
      <c r="IIN4" s="142"/>
      <c r="IIO4" s="142"/>
      <c r="IIP4" s="142"/>
      <c r="IIQ4" s="142"/>
      <c r="IIR4" s="142"/>
      <c r="IIS4" s="142"/>
      <c r="IIT4" s="142"/>
      <c r="IIU4" s="142"/>
      <c r="IIV4" s="142"/>
      <c r="IIW4" s="142"/>
      <c r="IIX4" s="142"/>
      <c r="IIY4" s="142"/>
      <c r="IIZ4" s="142"/>
      <c r="IJA4" s="142"/>
      <c r="IJB4" s="142"/>
      <c r="IJC4" s="142"/>
      <c r="IJD4" s="142"/>
      <c r="IJE4" s="142"/>
      <c r="IJF4" s="142"/>
      <c r="IJG4" s="142"/>
      <c r="IJH4" s="142"/>
      <c r="IJI4" s="142"/>
      <c r="IJJ4" s="142"/>
      <c r="IJK4" s="142"/>
      <c r="IJL4" s="142"/>
      <c r="IJM4" s="142"/>
      <c r="IJN4" s="142"/>
      <c r="IJO4" s="142"/>
      <c r="IJP4" s="142"/>
      <c r="IJQ4" s="142"/>
      <c r="IJR4" s="142"/>
      <c r="IJS4" s="142"/>
      <c r="IJT4" s="142"/>
      <c r="IJU4" s="142"/>
      <c r="IJV4" s="142"/>
      <c r="IJW4" s="142"/>
      <c r="IJX4" s="142"/>
      <c r="IJY4" s="142"/>
      <c r="IJZ4" s="142"/>
      <c r="IKA4" s="142"/>
      <c r="IKB4" s="142"/>
      <c r="IKC4" s="142"/>
      <c r="IKD4" s="142"/>
      <c r="IKE4" s="142"/>
      <c r="IKF4" s="142"/>
      <c r="IKG4" s="142"/>
      <c r="IKH4" s="142"/>
      <c r="IKI4" s="142"/>
      <c r="IKJ4" s="142"/>
      <c r="IKK4" s="142"/>
      <c r="IKL4" s="142"/>
      <c r="IKM4" s="142"/>
      <c r="IKN4" s="142"/>
      <c r="IKO4" s="142"/>
      <c r="IKP4" s="142"/>
      <c r="IKQ4" s="142"/>
      <c r="IKR4" s="142"/>
      <c r="IKS4" s="142"/>
      <c r="IKT4" s="142"/>
      <c r="IKU4" s="142"/>
      <c r="IKV4" s="142"/>
      <c r="IKW4" s="142"/>
      <c r="IKX4" s="142"/>
      <c r="IKY4" s="142"/>
      <c r="IKZ4" s="142"/>
      <c r="ILA4" s="142"/>
      <c r="ILB4" s="142"/>
      <c r="ILC4" s="142"/>
      <c r="ILD4" s="142"/>
      <c r="ILE4" s="142"/>
      <c r="ILF4" s="142"/>
      <c r="ILG4" s="142"/>
      <c r="ILH4" s="142"/>
      <c r="ILI4" s="142"/>
      <c r="ILJ4" s="142"/>
      <c r="ILK4" s="142"/>
      <c r="ILL4" s="142"/>
      <c r="ILM4" s="142"/>
      <c r="ILN4" s="142"/>
      <c r="ILO4" s="142"/>
      <c r="ILP4" s="142"/>
      <c r="ILQ4" s="142"/>
      <c r="ILR4" s="142"/>
      <c r="ILS4" s="142"/>
      <c r="ILT4" s="142"/>
      <c r="ILU4" s="142"/>
      <c r="ILV4" s="142"/>
      <c r="ILW4" s="142"/>
      <c r="ILX4" s="142"/>
      <c r="ILY4" s="142"/>
      <c r="ILZ4" s="142"/>
      <c r="IMA4" s="142"/>
      <c r="IMB4" s="142"/>
      <c r="IMC4" s="142"/>
      <c r="IMD4" s="142"/>
      <c r="IME4" s="142"/>
      <c r="IMF4" s="142"/>
      <c r="IMG4" s="142"/>
      <c r="IMH4" s="142"/>
      <c r="IMI4" s="142"/>
      <c r="IMJ4" s="142"/>
      <c r="IMK4" s="142"/>
      <c r="IML4" s="142"/>
      <c r="IMM4" s="142"/>
      <c r="IMN4" s="142"/>
      <c r="IMO4" s="142"/>
      <c r="IMP4" s="142"/>
      <c r="IMQ4" s="142"/>
      <c r="IMR4" s="142"/>
      <c r="IMS4" s="142"/>
      <c r="IMT4" s="142"/>
      <c r="IMU4" s="142"/>
      <c r="IMV4" s="142"/>
      <c r="IMW4" s="142"/>
      <c r="IMX4" s="142"/>
      <c r="IMY4" s="142"/>
      <c r="IMZ4" s="142"/>
      <c r="INA4" s="142"/>
      <c r="INB4" s="142"/>
      <c r="INC4" s="142"/>
      <c r="IND4" s="142"/>
      <c r="INE4" s="142"/>
      <c r="INF4" s="142"/>
      <c r="ING4" s="142"/>
      <c r="INH4" s="142"/>
      <c r="INI4" s="142"/>
      <c r="INJ4" s="142"/>
      <c r="INK4" s="142"/>
      <c r="INL4" s="142"/>
      <c r="INM4" s="142"/>
      <c r="INN4" s="142"/>
      <c r="INO4" s="142"/>
      <c r="INP4" s="142"/>
      <c r="INQ4" s="142"/>
      <c r="INR4" s="142"/>
      <c r="INS4" s="142"/>
      <c r="INT4" s="142"/>
      <c r="INU4" s="142"/>
      <c r="INV4" s="142"/>
      <c r="INW4" s="142"/>
      <c r="INX4" s="142"/>
      <c r="INY4" s="142"/>
      <c r="INZ4" s="142"/>
      <c r="IOA4" s="142"/>
      <c r="IOB4" s="142"/>
      <c r="IOC4" s="142"/>
      <c r="IOD4" s="142"/>
      <c r="IOE4" s="142"/>
      <c r="IOF4" s="142"/>
      <c r="IOG4" s="142"/>
      <c r="IOH4" s="142"/>
      <c r="IOI4" s="142"/>
      <c r="IOJ4" s="142"/>
      <c r="IOK4" s="142"/>
      <c r="IOL4" s="142"/>
      <c r="IOM4" s="142"/>
      <c r="ION4" s="142"/>
      <c r="IOO4" s="142"/>
      <c r="IOP4" s="142"/>
      <c r="IOQ4" s="142"/>
      <c r="IOR4" s="142"/>
      <c r="IOS4" s="142"/>
      <c r="IOT4" s="142"/>
      <c r="IOU4" s="142"/>
      <c r="IOV4" s="142"/>
      <c r="IOW4" s="142"/>
      <c r="IOX4" s="142"/>
      <c r="IOY4" s="142"/>
      <c r="IOZ4" s="142"/>
      <c r="IPA4" s="142"/>
      <c r="IPB4" s="142"/>
      <c r="IPC4" s="142"/>
      <c r="IPD4" s="142"/>
      <c r="IPE4" s="142"/>
      <c r="IPF4" s="142"/>
      <c r="IPG4" s="142"/>
      <c r="IPH4" s="142"/>
      <c r="IPI4" s="142"/>
      <c r="IPJ4" s="142"/>
      <c r="IPK4" s="142"/>
      <c r="IPL4" s="142"/>
      <c r="IPM4" s="142"/>
      <c r="IPN4" s="142"/>
      <c r="IPO4" s="142"/>
      <c r="IPP4" s="142"/>
      <c r="IPQ4" s="142"/>
      <c r="IPR4" s="142"/>
      <c r="IPS4" s="142"/>
      <c r="IPT4" s="142"/>
      <c r="IPU4" s="142"/>
      <c r="IPV4" s="142"/>
      <c r="IPW4" s="142"/>
      <c r="IPX4" s="142"/>
      <c r="IPY4" s="142"/>
      <c r="IPZ4" s="142"/>
      <c r="IQA4" s="142"/>
      <c r="IQB4" s="142"/>
      <c r="IQC4" s="142"/>
      <c r="IQD4" s="142"/>
      <c r="IQE4" s="142"/>
      <c r="IQF4" s="142"/>
      <c r="IQG4" s="142"/>
      <c r="IQH4" s="142"/>
      <c r="IQI4" s="142"/>
      <c r="IQJ4" s="142"/>
      <c r="IQK4" s="142"/>
      <c r="IQL4" s="142"/>
      <c r="IQM4" s="142"/>
      <c r="IQN4" s="142"/>
      <c r="IQO4" s="142"/>
      <c r="IQP4" s="142"/>
      <c r="IQQ4" s="142"/>
      <c r="IQR4" s="142"/>
      <c r="IQS4" s="142"/>
      <c r="IQT4" s="142"/>
      <c r="IQU4" s="142"/>
      <c r="IQV4" s="142"/>
      <c r="IQW4" s="142"/>
      <c r="IQX4" s="142"/>
      <c r="IQY4" s="142"/>
      <c r="IQZ4" s="142"/>
      <c r="IRA4" s="142"/>
      <c r="IRB4" s="142"/>
      <c r="IRC4" s="142"/>
      <c r="IRD4" s="142"/>
      <c r="IRE4" s="142"/>
      <c r="IRF4" s="142"/>
      <c r="IRG4" s="142"/>
      <c r="IRH4" s="142"/>
      <c r="IRI4" s="142"/>
      <c r="IRJ4" s="142"/>
      <c r="IRK4" s="142"/>
      <c r="IRL4" s="142"/>
      <c r="IRM4" s="142"/>
      <c r="IRN4" s="142"/>
      <c r="IRO4" s="142"/>
      <c r="IRP4" s="142"/>
      <c r="IRQ4" s="142"/>
      <c r="IRR4" s="142"/>
      <c r="IRS4" s="142"/>
      <c r="IRT4" s="142"/>
      <c r="IRU4" s="142"/>
      <c r="IRV4" s="142"/>
      <c r="IRW4" s="142"/>
      <c r="IRX4" s="142"/>
      <c r="IRY4" s="142"/>
      <c r="IRZ4" s="142"/>
      <c r="ISA4" s="142"/>
      <c r="ISB4" s="142"/>
      <c r="ISC4" s="142"/>
      <c r="ISD4" s="142"/>
      <c r="ISE4" s="142"/>
      <c r="ISF4" s="142"/>
      <c r="ISG4" s="142"/>
      <c r="ISH4" s="142"/>
      <c r="ISI4" s="142"/>
      <c r="ISJ4" s="142"/>
      <c r="ISK4" s="142"/>
      <c r="ISL4" s="142"/>
      <c r="ISM4" s="142"/>
      <c r="ISN4" s="142"/>
      <c r="ISO4" s="142"/>
      <c r="ISP4" s="142"/>
      <c r="ISQ4" s="142"/>
      <c r="ISR4" s="142"/>
      <c r="ISS4" s="142"/>
      <c r="IST4" s="142"/>
      <c r="ISU4" s="142"/>
      <c r="ISV4" s="142"/>
      <c r="ISW4" s="142"/>
      <c r="ISX4" s="142"/>
      <c r="ISY4" s="142"/>
      <c r="ISZ4" s="142"/>
      <c r="ITA4" s="142"/>
      <c r="ITB4" s="142"/>
      <c r="ITC4" s="142"/>
      <c r="ITD4" s="142"/>
      <c r="ITE4" s="142"/>
      <c r="ITF4" s="142"/>
      <c r="ITG4" s="142"/>
      <c r="ITH4" s="142"/>
      <c r="ITI4" s="142"/>
      <c r="ITJ4" s="142"/>
      <c r="ITK4" s="142"/>
      <c r="ITL4" s="142"/>
      <c r="ITM4" s="142"/>
      <c r="ITN4" s="142"/>
      <c r="ITO4" s="142"/>
      <c r="ITP4" s="142"/>
      <c r="ITQ4" s="142"/>
      <c r="ITR4" s="142"/>
      <c r="ITS4" s="142"/>
      <c r="ITT4" s="142"/>
      <c r="ITU4" s="142"/>
      <c r="ITV4" s="142"/>
      <c r="ITW4" s="142"/>
      <c r="ITX4" s="142"/>
      <c r="ITY4" s="142"/>
      <c r="ITZ4" s="142"/>
      <c r="IUA4" s="142"/>
      <c r="IUB4" s="142"/>
      <c r="IUC4" s="142"/>
      <c r="IUD4" s="142"/>
      <c r="IUE4" s="142"/>
      <c r="IUF4" s="142"/>
      <c r="IUG4" s="142"/>
      <c r="IUH4" s="142"/>
      <c r="IUI4" s="142"/>
      <c r="IUJ4" s="142"/>
      <c r="IUK4" s="142"/>
      <c r="IUL4" s="142"/>
      <c r="IUM4" s="142"/>
      <c r="IUN4" s="142"/>
      <c r="IUO4" s="142"/>
      <c r="IUP4" s="142"/>
      <c r="IUQ4" s="142"/>
      <c r="IUR4" s="142"/>
      <c r="IUS4" s="142"/>
      <c r="IUT4" s="142"/>
      <c r="IUU4" s="142"/>
      <c r="IUV4" s="142"/>
      <c r="IUW4" s="142"/>
      <c r="IUX4" s="142"/>
      <c r="IUY4" s="142"/>
      <c r="IUZ4" s="142"/>
      <c r="IVA4" s="142"/>
      <c r="IVB4" s="142"/>
      <c r="IVC4" s="142"/>
      <c r="IVD4" s="142"/>
      <c r="IVE4" s="142"/>
      <c r="IVF4" s="142"/>
      <c r="IVG4" s="142"/>
      <c r="IVH4" s="142"/>
      <c r="IVI4" s="142"/>
      <c r="IVJ4" s="142"/>
      <c r="IVK4" s="142"/>
      <c r="IVL4" s="142"/>
      <c r="IVM4" s="142"/>
      <c r="IVN4" s="142"/>
      <c r="IVO4" s="142"/>
      <c r="IVP4" s="142"/>
      <c r="IVQ4" s="142"/>
      <c r="IVR4" s="142"/>
      <c r="IVS4" s="142"/>
      <c r="IVT4" s="142"/>
      <c r="IVU4" s="142"/>
      <c r="IVV4" s="142"/>
      <c r="IVW4" s="142"/>
      <c r="IVX4" s="142"/>
      <c r="IVY4" s="142"/>
      <c r="IVZ4" s="142"/>
      <c r="IWA4" s="142"/>
      <c r="IWB4" s="142"/>
      <c r="IWC4" s="142"/>
      <c r="IWD4" s="142"/>
      <c r="IWE4" s="142"/>
      <c r="IWF4" s="142"/>
      <c r="IWG4" s="142"/>
      <c r="IWH4" s="142"/>
      <c r="IWI4" s="142"/>
      <c r="IWJ4" s="142"/>
      <c r="IWK4" s="142"/>
      <c r="IWL4" s="142"/>
      <c r="IWM4" s="142"/>
      <c r="IWN4" s="142"/>
      <c r="IWO4" s="142"/>
      <c r="IWP4" s="142"/>
      <c r="IWQ4" s="142"/>
      <c r="IWR4" s="142"/>
      <c r="IWS4" s="142"/>
      <c r="IWT4" s="142"/>
      <c r="IWU4" s="142"/>
      <c r="IWV4" s="142"/>
      <c r="IWW4" s="142"/>
      <c r="IWX4" s="142"/>
      <c r="IWY4" s="142"/>
      <c r="IWZ4" s="142"/>
      <c r="IXA4" s="142"/>
      <c r="IXB4" s="142"/>
      <c r="IXC4" s="142"/>
      <c r="IXD4" s="142"/>
      <c r="IXE4" s="142"/>
      <c r="IXF4" s="142"/>
      <c r="IXG4" s="142"/>
      <c r="IXH4" s="142"/>
      <c r="IXI4" s="142"/>
      <c r="IXJ4" s="142"/>
      <c r="IXK4" s="142"/>
      <c r="IXL4" s="142"/>
      <c r="IXM4" s="142"/>
      <c r="IXN4" s="142"/>
      <c r="IXO4" s="142"/>
      <c r="IXP4" s="142"/>
      <c r="IXQ4" s="142"/>
      <c r="IXR4" s="142"/>
      <c r="IXS4" s="142"/>
      <c r="IXT4" s="142"/>
      <c r="IXU4" s="142"/>
      <c r="IXV4" s="142"/>
      <c r="IXW4" s="142"/>
      <c r="IXX4" s="142"/>
      <c r="IXY4" s="142"/>
      <c r="IXZ4" s="142"/>
      <c r="IYA4" s="142"/>
      <c r="IYB4" s="142"/>
      <c r="IYC4" s="142"/>
      <c r="IYD4" s="142"/>
      <c r="IYE4" s="142"/>
      <c r="IYF4" s="142"/>
      <c r="IYG4" s="142"/>
      <c r="IYH4" s="142"/>
      <c r="IYI4" s="142"/>
      <c r="IYJ4" s="142"/>
      <c r="IYK4" s="142"/>
      <c r="IYL4" s="142"/>
      <c r="IYM4" s="142"/>
      <c r="IYN4" s="142"/>
      <c r="IYO4" s="142"/>
      <c r="IYP4" s="142"/>
      <c r="IYQ4" s="142"/>
      <c r="IYR4" s="142"/>
      <c r="IYS4" s="142"/>
      <c r="IYT4" s="142"/>
      <c r="IYU4" s="142"/>
      <c r="IYV4" s="142"/>
      <c r="IYW4" s="142"/>
      <c r="IYX4" s="142"/>
      <c r="IYY4" s="142"/>
      <c r="IYZ4" s="142"/>
      <c r="IZA4" s="142"/>
      <c r="IZB4" s="142"/>
      <c r="IZC4" s="142"/>
      <c r="IZD4" s="142"/>
      <c r="IZE4" s="142"/>
      <c r="IZF4" s="142"/>
      <c r="IZG4" s="142"/>
      <c r="IZH4" s="142"/>
      <c r="IZI4" s="142"/>
      <c r="IZJ4" s="142"/>
      <c r="IZK4" s="142"/>
      <c r="IZL4" s="142"/>
      <c r="IZM4" s="142"/>
      <c r="IZN4" s="142"/>
      <c r="IZO4" s="142"/>
      <c r="IZP4" s="142"/>
      <c r="IZQ4" s="142"/>
      <c r="IZR4" s="142"/>
      <c r="IZS4" s="142"/>
      <c r="IZT4" s="142"/>
      <c r="IZU4" s="142"/>
      <c r="IZV4" s="142"/>
      <c r="IZW4" s="142"/>
      <c r="IZX4" s="142"/>
      <c r="IZY4" s="142"/>
      <c r="IZZ4" s="142"/>
      <c r="JAA4" s="142"/>
      <c r="JAB4" s="142"/>
      <c r="JAC4" s="142"/>
      <c r="JAD4" s="142"/>
      <c r="JAE4" s="142"/>
      <c r="JAF4" s="142"/>
      <c r="JAG4" s="142"/>
      <c r="JAH4" s="142"/>
      <c r="JAI4" s="142"/>
      <c r="JAJ4" s="142"/>
      <c r="JAK4" s="142"/>
      <c r="JAL4" s="142"/>
      <c r="JAM4" s="142"/>
      <c r="JAN4" s="142"/>
      <c r="JAO4" s="142"/>
      <c r="JAP4" s="142"/>
      <c r="JAQ4" s="142"/>
      <c r="JAR4" s="142"/>
      <c r="JAS4" s="142"/>
      <c r="JAT4" s="142"/>
      <c r="JAU4" s="142"/>
      <c r="JAV4" s="142"/>
      <c r="JAW4" s="142"/>
      <c r="JAX4" s="142"/>
      <c r="JAY4" s="142"/>
      <c r="JAZ4" s="142"/>
      <c r="JBA4" s="142"/>
      <c r="JBB4" s="142"/>
      <c r="JBC4" s="142"/>
      <c r="JBD4" s="142"/>
      <c r="JBE4" s="142"/>
      <c r="JBF4" s="142"/>
      <c r="JBG4" s="142"/>
      <c r="JBH4" s="142"/>
      <c r="JBI4" s="142"/>
      <c r="JBJ4" s="142"/>
      <c r="JBK4" s="142"/>
      <c r="JBL4" s="142"/>
      <c r="JBM4" s="142"/>
      <c r="JBN4" s="142"/>
      <c r="JBO4" s="142"/>
      <c r="JBP4" s="142"/>
      <c r="JBQ4" s="142"/>
      <c r="JBR4" s="142"/>
      <c r="JBS4" s="142"/>
      <c r="JBT4" s="142"/>
      <c r="JBU4" s="142"/>
      <c r="JBV4" s="142"/>
      <c r="JBW4" s="142"/>
      <c r="JBX4" s="142"/>
      <c r="JBY4" s="142"/>
      <c r="JBZ4" s="142"/>
      <c r="JCA4" s="142"/>
      <c r="JCB4" s="142"/>
      <c r="JCC4" s="142"/>
      <c r="JCD4" s="142"/>
      <c r="JCE4" s="142"/>
      <c r="JCF4" s="142"/>
      <c r="JCG4" s="142"/>
      <c r="JCH4" s="142"/>
      <c r="JCI4" s="142"/>
      <c r="JCJ4" s="142"/>
      <c r="JCK4" s="142"/>
      <c r="JCL4" s="142"/>
      <c r="JCM4" s="142"/>
      <c r="JCN4" s="142"/>
      <c r="JCO4" s="142"/>
      <c r="JCP4" s="142"/>
      <c r="JCQ4" s="142"/>
      <c r="JCR4" s="142"/>
      <c r="JCS4" s="142"/>
      <c r="JCT4" s="142"/>
      <c r="JCU4" s="142"/>
      <c r="JCV4" s="142"/>
      <c r="JCW4" s="142"/>
      <c r="JCX4" s="142"/>
      <c r="JCY4" s="142"/>
      <c r="JCZ4" s="142"/>
      <c r="JDA4" s="142"/>
      <c r="JDB4" s="142"/>
      <c r="JDC4" s="142"/>
      <c r="JDD4" s="142"/>
      <c r="JDE4" s="142"/>
      <c r="JDF4" s="142"/>
      <c r="JDG4" s="142"/>
      <c r="JDH4" s="142"/>
      <c r="JDI4" s="142"/>
      <c r="JDJ4" s="142"/>
      <c r="JDK4" s="142"/>
      <c r="JDL4" s="142"/>
      <c r="JDM4" s="142"/>
      <c r="JDN4" s="142"/>
      <c r="JDO4" s="142"/>
      <c r="JDP4" s="142"/>
      <c r="JDQ4" s="142"/>
      <c r="JDR4" s="142"/>
      <c r="JDS4" s="142"/>
      <c r="JDT4" s="142"/>
      <c r="JDU4" s="142"/>
      <c r="JDV4" s="142"/>
      <c r="JDW4" s="142"/>
      <c r="JDX4" s="142"/>
      <c r="JDY4" s="142"/>
      <c r="JDZ4" s="142"/>
      <c r="JEA4" s="142"/>
      <c r="JEB4" s="142"/>
      <c r="JEC4" s="142"/>
      <c r="JED4" s="142"/>
      <c r="JEE4" s="142"/>
      <c r="JEF4" s="142"/>
      <c r="JEG4" s="142"/>
      <c r="JEH4" s="142"/>
      <c r="JEI4" s="142"/>
      <c r="JEJ4" s="142"/>
      <c r="JEK4" s="142"/>
      <c r="JEL4" s="142"/>
      <c r="JEM4" s="142"/>
      <c r="JEN4" s="142"/>
      <c r="JEO4" s="142"/>
      <c r="JEP4" s="142"/>
      <c r="JEQ4" s="142"/>
      <c r="JER4" s="142"/>
      <c r="JES4" s="142"/>
      <c r="JET4" s="142"/>
      <c r="JEU4" s="142"/>
      <c r="JEV4" s="142"/>
      <c r="JEW4" s="142"/>
      <c r="JEX4" s="142"/>
      <c r="JEY4" s="142"/>
      <c r="JEZ4" s="142"/>
      <c r="JFA4" s="142"/>
      <c r="JFB4" s="142"/>
      <c r="JFC4" s="142"/>
      <c r="JFD4" s="142"/>
      <c r="JFE4" s="142"/>
      <c r="JFF4" s="142"/>
      <c r="JFG4" s="142"/>
      <c r="JFH4" s="142"/>
      <c r="JFI4" s="142"/>
      <c r="JFJ4" s="142"/>
      <c r="JFK4" s="142"/>
      <c r="JFL4" s="142"/>
      <c r="JFM4" s="142"/>
      <c r="JFN4" s="142"/>
      <c r="JFO4" s="142"/>
      <c r="JFP4" s="142"/>
      <c r="JFQ4" s="142"/>
      <c r="JFR4" s="142"/>
      <c r="JFS4" s="142"/>
      <c r="JFT4" s="142"/>
      <c r="JFU4" s="142"/>
      <c r="JFV4" s="142"/>
      <c r="JFW4" s="142"/>
      <c r="JFX4" s="142"/>
      <c r="JFY4" s="142"/>
      <c r="JFZ4" s="142"/>
      <c r="JGA4" s="142"/>
      <c r="JGB4" s="142"/>
      <c r="JGC4" s="142"/>
      <c r="JGD4" s="142"/>
      <c r="JGE4" s="142"/>
      <c r="JGF4" s="142"/>
      <c r="JGG4" s="142"/>
      <c r="JGH4" s="142"/>
      <c r="JGI4" s="142"/>
      <c r="JGJ4" s="142"/>
      <c r="JGK4" s="142"/>
      <c r="JGL4" s="142"/>
      <c r="JGM4" s="142"/>
      <c r="JGN4" s="142"/>
      <c r="JGO4" s="142"/>
      <c r="JGP4" s="142"/>
      <c r="JGQ4" s="142"/>
      <c r="JGR4" s="142"/>
      <c r="JGS4" s="142"/>
      <c r="JGT4" s="142"/>
      <c r="JGU4" s="142"/>
      <c r="JGV4" s="142"/>
      <c r="JGW4" s="142"/>
      <c r="JGX4" s="142"/>
      <c r="JGY4" s="142"/>
      <c r="JGZ4" s="142"/>
      <c r="JHA4" s="142"/>
      <c r="JHB4" s="142"/>
      <c r="JHC4" s="142"/>
      <c r="JHD4" s="142"/>
      <c r="JHE4" s="142"/>
      <c r="JHF4" s="142"/>
      <c r="JHG4" s="142"/>
      <c r="JHH4" s="142"/>
      <c r="JHI4" s="142"/>
      <c r="JHJ4" s="142"/>
      <c r="JHK4" s="142"/>
      <c r="JHL4" s="142"/>
      <c r="JHM4" s="142"/>
      <c r="JHN4" s="142"/>
      <c r="JHO4" s="142"/>
      <c r="JHP4" s="142"/>
      <c r="JHQ4" s="142"/>
      <c r="JHR4" s="142"/>
      <c r="JHS4" s="142"/>
      <c r="JHT4" s="142"/>
      <c r="JHU4" s="142"/>
      <c r="JHV4" s="142"/>
      <c r="JHW4" s="142"/>
      <c r="JHX4" s="142"/>
      <c r="JHY4" s="142"/>
      <c r="JHZ4" s="142"/>
      <c r="JIA4" s="142"/>
      <c r="JIB4" s="142"/>
      <c r="JIC4" s="142"/>
      <c r="JID4" s="142"/>
      <c r="JIE4" s="142"/>
      <c r="JIF4" s="142"/>
      <c r="JIG4" s="142"/>
      <c r="JIH4" s="142"/>
      <c r="JII4" s="142"/>
      <c r="JIJ4" s="142"/>
      <c r="JIK4" s="142"/>
      <c r="JIL4" s="142"/>
      <c r="JIM4" s="142"/>
      <c r="JIN4" s="142"/>
      <c r="JIO4" s="142"/>
      <c r="JIP4" s="142"/>
      <c r="JIQ4" s="142"/>
      <c r="JIR4" s="142"/>
      <c r="JIS4" s="142"/>
      <c r="JIT4" s="142"/>
      <c r="JIU4" s="142"/>
      <c r="JIV4" s="142"/>
      <c r="JIW4" s="142"/>
      <c r="JIX4" s="142"/>
      <c r="JIY4" s="142"/>
      <c r="JIZ4" s="142"/>
      <c r="JJA4" s="142"/>
      <c r="JJB4" s="142"/>
      <c r="JJC4" s="142"/>
      <c r="JJD4" s="142"/>
      <c r="JJE4" s="142"/>
      <c r="JJF4" s="142"/>
      <c r="JJG4" s="142"/>
      <c r="JJH4" s="142"/>
      <c r="JJI4" s="142"/>
      <c r="JJJ4" s="142"/>
      <c r="JJK4" s="142"/>
      <c r="JJL4" s="142"/>
      <c r="JJM4" s="142"/>
      <c r="JJN4" s="142"/>
      <c r="JJO4" s="142"/>
      <c r="JJP4" s="142"/>
      <c r="JJQ4" s="142"/>
      <c r="JJR4" s="142"/>
      <c r="JJS4" s="142"/>
      <c r="JJT4" s="142"/>
      <c r="JJU4" s="142"/>
      <c r="JJV4" s="142"/>
      <c r="JJW4" s="142"/>
      <c r="JJX4" s="142"/>
      <c r="JJY4" s="142"/>
      <c r="JJZ4" s="142"/>
      <c r="JKA4" s="142"/>
      <c r="JKB4" s="142"/>
      <c r="JKC4" s="142"/>
      <c r="JKD4" s="142"/>
      <c r="JKE4" s="142"/>
      <c r="JKF4" s="142"/>
      <c r="JKG4" s="142"/>
      <c r="JKH4" s="142"/>
      <c r="JKI4" s="142"/>
      <c r="JKJ4" s="142"/>
      <c r="JKK4" s="142"/>
      <c r="JKL4" s="142"/>
      <c r="JKM4" s="142"/>
      <c r="JKN4" s="142"/>
      <c r="JKO4" s="142"/>
      <c r="JKP4" s="142"/>
      <c r="JKQ4" s="142"/>
      <c r="JKR4" s="142"/>
      <c r="JKS4" s="142"/>
      <c r="JKT4" s="142"/>
      <c r="JKU4" s="142"/>
      <c r="JKV4" s="142"/>
      <c r="JKW4" s="142"/>
      <c r="JKX4" s="142"/>
      <c r="JKY4" s="142"/>
      <c r="JKZ4" s="142"/>
      <c r="JLA4" s="142"/>
      <c r="JLB4" s="142"/>
      <c r="JLC4" s="142"/>
      <c r="JLD4" s="142"/>
      <c r="JLE4" s="142"/>
      <c r="JLF4" s="142"/>
      <c r="JLG4" s="142"/>
      <c r="JLH4" s="142"/>
      <c r="JLI4" s="142"/>
      <c r="JLJ4" s="142"/>
      <c r="JLK4" s="142"/>
      <c r="JLL4" s="142"/>
      <c r="JLM4" s="142"/>
      <c r="JLN4" s="142"/>
      <c r="JLO4" s="142"/>
      <c r="JLP4" s="142"/>
      <c r="JLQ4" s="142"/>
      <c r="JLR4" s="142"/>
      <c r="JLS4" s="142"/>
      <c r="JLT4" s="142"/>
      <c r="JLU4" s="142"/>
      <c r="JLV4" s="142"/>
      <c r="JLW4" s="142"/>
      <c r="JLX4" s="142"/>
      <c r="JLY4" s="142"/>
      <c r="JLZ4" s="142"/>
      <c r="JMA4" s="142"/>
      <c r="JMB4" s="142"/>
      <c r="JMC4" s="142"/>
      <c r="JMD4" s="142"/>
      <c r="JME4" s="142"/>
      <c r="JMF4" s="142"/>
      <c r="JMG4" s="142"/>
      <c r="JMH4" s="142"/>
      <c r="JMI4" s="142"/>
      <c r="JMJ4" s="142"/>
      <c r="JMK4" s="142"/>
      <c r="JML4" s="142"/>
      <c r="JMM4" s="142"/>
      <c r="JMN4" s="142"/>
      <c r="JMO4" s="142"/>
      <c r="JMP4" s="142"/>
      <c r="JMQ4" s="142"/>
      <c r="JMR4" s="142"/>
      <c r="JMS4" s="142"/>
      <c r="JMT4" s="142"/>
      <c r="JMU4" s="142"/>
      <c r="JMV4" s="142"/>
      <c r="JMW4" s="142"/>
      <c r="JMX4" s="142"/>
      <c r="JMY4" s="142"/>
      <c r="JMZ4" s="142"/>
      <c r="JNA4" s="142"/>
      <c r="JNB4" s="142"/>
      <c r="JNC4" s="142"/>
      <c r="JND4" s="142"/>
      <c r="JNE4" s="142"/>
      <c r="JNF4" s="142"/>
      <c r="JNG4" s="142"/>
      <c r="JNH4" s="142"/>
      <c r="JNI4" s="142"/>
      <c r="JNJ4" s="142"/>
      <c r="JNK4" s="142"/>
      <c r="JNL4" s="142"/>
      <c r="JNM4" s="142"/>
      <c r="JNN4" s="142"/>
      <c r="JNO4" s="142"/>
      <c r="JNP4" s="142"/>
      <c r="JNQ4" s="142"/>
      <c r="JNR4" s="142"/>
      <c r="JNS4" s="142"/>
      <c r="JNT4" s="142"/>
      <c r="JNU4" s="142"/>
      <c r="JNV4" s="142"/>
      <c r="JNW4" s="142"/>
      <c r="JNX4" s="142"/>
      <c r="JNY4" s="142"/>
      <c r="JNZ4" s="142"/>
      <c r="JOA4" s="142"/>
      <c r="JOB4" s="142"/>
      <c r="JOC4" s="142"/>
      <c r="JOD4" s="142"/>
      <c r="JOE4" s="142"/>
      <c r="JOF4" s="142"/>
      <c r="JOG4" s="142"/>
      <c r="JOH4" s="142"/>
      <c r="JOI4" s="142"/>
      <c r="JOJ4" s="142"/>
      <c r="JOK4" s="142"/>
      <c r="JOL4" s="142"/>
      <c r="JOM4" s="142"/>
      <c r="JON4" s="142"/>
      <c r="JOO4" s="142"/>
      <c r="JOP4" s="142"/>
      <c r="JOQ4" s="142"/>
      <c r="JOR4" s="142"/>
      <c r="JOS4" s="142"/>
      <c r="JOT4" s="142"/>
      <c r="JOU4" s="142"/>
      <c r="JOV4" s="142"/>
      <c r="JOW4" s="142"/>
      <c r="JOX4" s="142"/>
      <c r="JOY4" s="142"/>
      <c r="JOZ4" s="142"/>
      <c r="JPA4" s="142"/>
      <c r="JPB4" s="142"/>
      <c r="JPC4" s="142"/>
      <c r="JPD4" s="142"/>
      <c r="JPE4" s="142"/>
      <c r="JPF4" s="142"/>
      <c r="JPG4" s="142"/>
      <c r="JPH4" s="142"/>
      <c r="JPI4" s="142"/>
      <c r="JPJ4" s="142"/>
      <c r="JPK4" s="142"/>
      <c r="JPL4" s="142"/>
      <c r="JPM4" s="142"/>
      <c r="JPN4" s="142"/>
      <c r="JPO4" s="142"/>
      <c r="JPP4" s="142"/>
      <c r="JPQ4" s="142"/>
      <c r="JPR4" s="142"/>
      <c r="JPS4" s="142"/>
      <c r="JPT4" s="142"/>
      <c r="JPU4" s="142"/>
      <c r="JPV4" s="142"/>
      <c r="JPW4" s="142"/>
      <c r="JPX4" s="142"/>
      <c r="JPY4" s="142"/>
      <c r="JPZ4" s="142"/>
      <c r="JQA4" s="142"/>
      <c r="JQB4" s="142"/>
      <c r="JQC4" s="142"/>
      <c r="JQD4" s="142"/>
      <c r="JQE4" s="142"/>
      <c r="JQF4" s="142"/>
      <c r="JQG4" s="142"/>
      <c r="JQH4" s="142"/>
      <c r="JQI4" s="142"/>
      <c r="JQJ4" s="142"/>
      <c r="JQK4" s="142"/>
      <c r="JQL4" s="142"/>
      <c r="JQM4" s="142"/>
      <c r="JQN4" s="142"/>
      <c r="JQO4" s="142"/>
      <c r="JQP4" s="142"/>
      <c r="JQQ4" s="142"/>
      <c r="JQR4" s="142"/>
      <c r="JQS4" s="142"/>
      <c r="JQT4" s="142"/>
      <c r="JQU4" s="142"/>
      <c r="JQV4" s="142"/>
      <c r="JQW4" s="142"/>
      <c r="JQX4" s="142"/>
      <c r="JQY4" s="142"/>
      <c r="JQZ4" s="142"/>
      <c r="JRA4" s="142"/>
      <c r="JRB4" s="142"/>
      <c r="JRC4" s="142"/>
      <c r="JRD4" s="142"/>
      <c r="JRE4" s="142"/>
      <c r="JRF4" s="142"/>
      <c r="JRG4" s="142"/>
      <c r="JRH4" s="142"/>
      <c r="JRI4" s="142"/>
      <c r="JRJ4" s="142"/>
      <c r="JRK4" s="142"/>
      <c r="JRL4" s="142"/>
      <c r="JRM4" s="142"/>
      <c r="JRN4" s="142"/>
      <c r="JRO4" s="142"/>
      <c r="JRP4" s="142"/>
      <c r="JRQ4" s="142"/>
      <c r="JRR4" s="142"/>
      <c r="JRS4" s="142"/>
      <c r="JRT4" s="142"/>
      <c r="JRU4" s="142"/>
      <c r="JRV4" s="142"/>
      <c r="JRW4" s="142"/>
      <c r="JRX4" s="142"/>
      <c r="JRY4" s="142"/>
      <c r="JRZ4" s="142"/>
      <c r="JSA4" s="142"/>
      <c r="JSB4" s="142"/>
      <c r="JSC4" s="142"/>
      <c r="JSD4" s="142"/>
      <c r="JSE4" s="142"/>
      <c r="JSF4" s="142"/>
      <c r="JSG4" s="142"/>
      <c r="JSH4" s="142"/>
      <c r="JSI4" s="142"/>
      <c r="JSJ4" s="142"/>
      <c r="JSK4" s="142"/>
      <c r="JSL4" s="142"/>
      <c r="JSM4" s="142"/>
      <c r="JSN4" s="142"/>
      <c r="JSO4" s="142"/>
      <c r="JSP4" s="142"/>
      <c r="JSQ4" s="142"/>
      <c r="JSR4" s="142"/>
      <c r="JSS4" s="142"/>
      <c r="JST4" s="142"/>
      <c r="JSU4" s="142"/>
      <c r="JSV4" s="142"/>
      <c r="JSW4" s="142"/>
      <c r="JSX4" s="142"/>
      <c r="JSY4" s="142"/>
      <c r="JSZ4" s="142"/>
      <c r="JTA4" s="142"/>
      <c r="JTB4" s="142"/>
      <c r="JTC4" s="142"/>
      <c r="JTD4" s="142"/>
      <c r="JTE4" s="142"/>
      <c r="JTF4" s="142"/>
      <c r="JTG4" s="142"/>
      <c r="JTH4" s="142"/>
      <c r="JTI4" s="142"/>
      <c r="JTJ4" s="142"/>
      <c r="JTK4" s="142"/>
      <c r="JTL4" s="142"/>
      <c r="JTM4" s="142"/>
      <c r="JTN4" s="142"/>
      <c r="JTO4" s="142"/>
      <c r="JTP4" s="142"/>
      <c r="JTQ4" s="142"/>
      <c r="JTR4" s="142"/>
      <c r="JTS4" s="142"/>
      <c r="JTT4" s="142"/>
      <c r="JTU4" s="142"/>
      <c r="JTV4" s="142"/>
      <c r="JTW4" s="142"/>
      <c r="JTX4" s="142"/>
      <c r="JTY4" s="142"/>
      <c r="JTZ4" s="142"/>
      <c r="JUA4" s="142"/>
      <c r="JUB4" s="142"/>
      <c r="JUC4" s="142"/>
      <c r="JUD4" s="142"/>
      <c r="JUE4" s="142"/>
      <c r="JUF4" s="142"/>
      <c r="JUG4" s="142"/>
      <c r="JUH4" s="142"/>
      <c r="JUI4" s="142"/>
      <c r="JUJ4" s="142"/>
      <c r="JUK4" s="142"/>
      <c r="JUL4" s="142"/>
      <c r="JUM4" s="142"/>
      <c r="JUN4" s="142"/>
      <c r="JUO4" s="142"/>
      <c r="JUP4" s="142"/>
      <c r="JUQ4" s="142"/>
      <c r="JUR4" s="142"/>
      <c r="JUS4" s="142"/>
      <c r="JUT4" s="142"/>
      <c r="JUU4" s="142"/>
      <c r="JUV4" s="142"/>
      <c r="JUW4" s="142"/>
      <c r="JUX4" s="142"/>
      <c r="JUY4" s="142"/>
      <c r="JUZ4" s="142"/>
      <c r="JVA4" s="142"/>
      <c r="JVB4" s="142"/>
      <c r="JVC4" s="142"/>
      <c r="JVD4" s="142"/>
      <c r="JVE4" s="142"/>
      <c r="JVF4" s="142"/>
      <c r="JVG4" s="142"/>
      <c r="JVH4" s="142"/>
      <c r="JVI4" s="142"/>
      <c r="JVJ4" s="142"/>
      <c r="JVK4" s="142"/>
      <c r="JVL4" s="142"/>
      <c r="JVM4" s="142"/>
      <c r="JVN4" s="142"/>
      <c r="JVO4" s="142"/>
      <c r="JVP4" s="142"/>
      <c r="JVQ4" s="142"/>
      <c r="JVR4" s="142"/>
      <c r="JVS4" s="142"/>
      <c r="JVT4" s="142"/>
      <c r="JVU4" s="142"/>
      <c r="JVV4" s="142"/>
      <c r="JVW4" s="142"/>
      <c r="JVX4" s="142"/>
      <c r="JVY4" s="142"/>
      <c r="JVZ4" s="142"/>
      <c r="JWA4" s="142"/>
      <c r="JWB4" s="142"/>
      <c r="JWC4" s="142"/>
      <c r="JWD4" s="142"/>
      <c r="JWE4" s="142"/>
      <c r="JWF4" s="142"/>
      <c r="JWG4" s="142"/>
      <c r="JWH4" s="142"/>
      <c r="JWI4" s="142"/>
      <c r="JWJ4" s="142"/>
      <c r="JWK4" s="142"/>
      <c r="JWL4" s="142"/>
      <c r="JWM4" s="142"/>
      <c r="JWN4" s="142"/>
      <c r="JWO4" s="142"/>
      <c r="JWP4" s="142"/>
      <c r="JWQ4" s="142"/>
      <c r="JWR4" s="142"/>
      <c r="JWS4" s="142"/>
      <c r="JWT4" s="142"/>
      <c r="JWU4" s="142"/>
      <c r="JWV4" s="142"/>
      <c r="JWW4" s="142"/>
      <c r="JWX4" s="142"/>
      <c r="JWY4" s="142"/>
      <c r="JWZ4" s="142"/>
      <c r="JXA4" s="142"/>
      <c r="JXB4" s="142"/>
      <c r="JXC4" s="142"/>
      <c r="JXD4" s="142"/>
      <c r="JXE4" s="142"/>
      <c r="JXF4" s="142"/>
      <c r="JXG4" s="142"/>
      <c r="JXH4" s="142"/>
      <c r="JXI4" s="142"/>
      <c r="JXJ4" s="142"/>
      <c r="JXK4" s="142"/>
      <c r="JXL4" s="142"/>
      <c r="JXM4" s="142"/>
      <c r="JXN4" s="142"/>
      <c r="JXO4" s="142"/>
      <c r="JXP4" s="142"/>
      <c r="JXQ4" s="142"/>
      <c r="JXR4" s="142"/>
      <c r="JXS4" s="142"/>
      <c r="JXT4" s="142"/>
      <c r="JXU4" s="142"/>
      <c r="JXV4" s="142"/>
      <c r="JXW4" s="142"/>
      <c r="JXX4" s="142"/>
      <c r="JXY4" s="142"/>
      <c r="JXZ4" s="142"/>
      <c r="JYA4" s="142"/>
      <c r="JYB4" s="142"/>
      <c r="JYC4" s="142"/>
      <c r="JYD4" s="142"/>
      <c r="JYE4" s="142"/>
      <c r="JYF4" s="142"/>
      <c r="JYG4" s="142"/>
      <c r="JYH4" s="142"/>
      <c r="JYI4" s="142"/>
      <c r="JYJ4" s="142"/>
      <c r="JYK4" s="142"/>
      <c r="JYL4" s="142"/>
      <c r="JYM4" s="142"/>
      <c r="JYN4" s="142"/>
      <c r="JYO4" s="142"/>
      <c r="JYP4" s="142"/>
      <c r="JYQ4" s="142"/>
      <c r="JYR4" s="142"/>
      <c r="JYS4" s="142"/>
      <c r="JYT4" s="142"/>
      <c r="JYU4" s="142"/>
      <c r="JYV4" s="142"/>
      <c r="JYW4" s="142"/>
      <c r="JYX4" s="142"/>
      <c r="JYY4" s="142"/>
      <c r="JYZ4" s="142"/>
      <c r="JZA4" s="142"/>
      <c r="JZB4" s="142"/>
      <c r="JZC4" s="142"/>
      <c r="JZD4" s="142"/>
      <c r="JZE4" s="142"/>
      <c r="JZF4" s="142"/>
      <c r="JZG4" s="142"/>
      <c r="JZH4" s="142"/>
      <c r="JZI4" s="142"/>
      <c r="JZJ4" s="142"/>
      <c r="JZK4" s="142"/>
      <c r="JZL4" s="142"/>
      <c r="JZM4" s="142"/>
      <c r="JZN4" s="142"/>
      <c r="JZO4" s="142"/>
      <c r="JZP4" s="142"/>
      <c r="JZQ4" s="142"/>
      <c r="JZR4" s="142"/>
      <c r="JZS4" s="142"/>
      <c r="JZT4" s="142"/>
      <c r="JZU4" s="142"/>
      <c r="JZV4" s="142"/>
      <c r="JZW4" s="142"/>
      <c r="JZX4" s="142"/>
      <c r="JZY4" s="142"/>
      <c r="JZZ4" s="142"/>
      <c r="KAA4" s="142"/>
      <c r="KAB4" s="142"/>
      <c r="KAC4" s="142"/>
      <c r="KAD4" s="142"/>
      <c r="KAE4" s="142"/>
      <c r="KAF4" s="142"/>
      <c r="KAG4" s="142"/>
      <c r="KAH4" s="142"/>
      <c r="KAI4" s="142"/>
      <c r="KAJ4" s="142"/>
      <c r="KAK4" s="142"/>
      <c r="KAL4" s="142"/>
      <c r="KAM4" s="142"/>
      <c r="KAN4" s="142"/>
      <c r="KAO4" s="142"/>
      <c r="KAP4" s="142"/>
      <c r="KAQ4" s="142"/>
      <c r="KAR4" s="142"/>
      <c r="KAS4" s="142"/>
      <c r="KAT4" s="142"/>
      <c r="KAU4" s="142"/>
      <c r="KAV4" s="142"/>
      <c r="KAW4" s="142"/>
      <c r="KAX4" s="142"/>
      <c r="KAY4" s="142"/>
      <c r="KAZ4" s="142"/>
      <c r="KBA4" s="142"/>
      <c r="KBB4" s="142"/>
      <c r="KBC4" s="142"/>
      <c r="KBD4" s="142"/>
      <c r="KBE4" s="142"/>
      <c r="KBF4" s="142"/>
      <c r="KBG4" s="142"/>
      <c r="KBH4" s="142"/>
      <c r="KBI4" s="142"/>
      <c r="KBJ4" s="142"/>
      <c r="KBK4" s="142"/>
      <c r="KBL4" s="142"/>
      <c r="KBM4" s="142"/>
      <c r="KBN4" s="142"/>
      <c r="KBO4" s="142"/>
      <c r="KBP4" s="142"/>
      <c r="KBQ4" s="142"/>
      <c r="KBR4" s="142"/>
      <c r="KBS4" s="142"/>
      <c r="KBT4" s="142"/>
      <c r="KBU4" s="142"/>
      <c r="KBV4" s="142"/>
      <c r="KBW4" s="142"/>
      <c r="KBX4" s="142"/>
      <c r="KBY4" s="142"/>
      <c r="KBZ4" s="142"/>
      <c r="KCA4" s="142"/>
      <c r="KCB4" s="142"/>
      <c r="KCC4" s="142"/>
      <c r="KCD4" s="142"/>
      <c r="KCE4" s="142"/>
      <c r="KCF4" s="142"/>
      <c r="KCG4" s="142"/>
      <c r="KCH4" s="142"/>
      <c r="KCI4" s="142"/>
      <c r="KCJ4" s="142"/>
      <c r="KCK4" s="142"/>
      <c r="KCL4" s="142"/>
      <c r="KCM4" s="142"/>
      <c r="KCN4" s="142"/>
      <c r="KCO4" s="142"/>
      <c r="KCP4" s="142"/>
      <c r="KCQ4" s="142"/>
      <c r="KCR4" s="142"/>
      <c r="KCS4" s="142"/>
      <c r="KCT4" s="142"/>
      <c r="KCU4" s="142"/>
      <c r="KCV4" s="142"/>
      <c r="KCW4" s="142"/>
      <c r="KCX4" s="142"/>
      <c r="KCY4" s="142"/>
      <c r="KCZ4" s="142"/>
      <c r="KDA4" s="142"/>
      <c r="KDB4" s="142"/>
      <c r="KDC4" s="142"/>
      <c r="KDD4" s="142"/>
      <c r="KDE4" s="142"/>
      <c r="KDF4" s="142"/>
      <c r="KDG4" s="142"/>
      <c r="KDH4" s="142"/>
      <c r="KDI4" s="142"/>
      <c r="KDJ4" s="142"/>
      <c r="KDK4" s="142"/>
      <c r="KDL4" s="142"/>
      <c r="KDM4" s="142"/>
      <c r="KDN4" s="142"/>
      <c r="KDO4" s="142"/>
      <c r="KDP4" s="142"/>
      <c r="KDQ4" s="142"/>
      <c r="KDR4" s="142"/>
      <c r="KDS4" s="142"/>
      <c r="KDT4" s="142"/>
      <c r="KDU4" s="142"/>
      <c r="KDV4" s="142"/>
      <c r="KDW4" s="142"/>
      <c r="KDX4" s="142"/>
      <c r="KDY4" s="142"/>
      <c r="KDZ4" s="142"/>
      <c r="KEA4" s="142"/>
      <c r="KEB4" s="142"/>
      <c r="KEC4" s="142"/>
      <c r="KED4" s="142"/>
      <c r="KEE4" s="142"/>
      <c r="KEF4" s="142"/>
      <c r="KEG4" s="142"/>
      <c r="KEH4" s="142"/>
      <c r="KEI4" s="142"/>
      <c r="KEJ4" s="142"/>
      <c r="KEK4" s="142"/>
      <c r="KEL4" s="142"/>
      <c r="KEM4" s="142"/>
      <c r="KEN4" s="142"/>
      <c r="KEO4" s="142"/>
      <c r="KEP4" s="142"/>
      <c r="KEQ4" s="142"/>
      <c r="KER4" s="142"/>
      <c r="KES4" s="142"/>
      <c r="KET4" s="142"/>
      <c r="KEU4" s="142"/>
      <c r="KEV4" s="142"/>
      <c r="KEW4" s="142"/>
      <c r="KEX4" s="142"/>
      <c r="KEY4" s="142"/>
      <c r="KEZ4" s="142"/>
      <c r="KFA4" s="142"/>
      <c r="KFB4" s="142"/>
      <c r="KFC4" s="142"/>
      <c r="KFD4" s="142"/>
      <c r="KFE4" s="142"/>
      <c r="KFF4" s="142"/>
      <c r="KFG4" s="142"/>
      <c r="KFH4" s="142"/>
      <c r="KFI4" s="142"/>
      <c r="KFJ4" s="142"/>
      <c r="KFK4" s="142"/>
      <c r="KFL4" s="142"/>
      <c r="KFM4" s="142"/>
      <c r="KFN4" s="142"/>
      <c r="KFO4" s="142"/>
      <c r="KFP4" s="142"/>
      <c r="KFQ4" s="142"/>
      <c r="KFR4" s="142"/>
      <c r="KFS4" s="142"/>
      <c r="KFT4" s="142"/>
      <c r="KFU4" s="142"/>
      <c r="KFV4" s="142"/>
      <c r="KFW4" s="142"/>
      <c r="KFX4" s="142"/>
      <c r="KFY4" s="142"/>
      <c r="KFZ4" s="142"/>
      <c r="KGA4" s="142"/>
      <c r="KGB4" s="142"/>
      <c r="KGC4" s="142"/>
      <c r="KGD4" s="142"/>
      <c r="KGE4" s="142"/>
      <c r="KGF4" s="142"/>
      <c r="KGG4" s="142"/>
      <c r="KGH4" s="142"/>
      <c r="KGI4" s="142"/>
      <c r="KGJ4" s="142"/>
      <c r="KGK4" s="142"/>
      <c r="KGL4" s="142"/>
      <c r="KGM4" s="142"/>
      <c r="KGN4" s="142"/>
      <c r="KGO4" s="142"/>
      <c r="KGP4" s="142"/>
      <c r="KGQ4" s="142"/>
      <c r="KGR4" s="142"/>
      <c r="KGS4" s="142"/>
      <c r="KGT4" s="142"/>
      <c r="KGU4" s="142"/>
      <c r="KGV4" s="142"/>
      <c r="KGW4" s="142"/>
      <c r="KGX4" s="142"/>
      <c r="KGY4" s="142"/>
      <c r="KGZ4" s="142"/>
      <c r="KHA4" s="142"/>
      <c r="KHB4" s="142"/>
      <c r="KHC4" s="142"/>
      <c r="KHD4" s="142"/>
      <c r="KHE4" s="142"/>
      <c r="KHF4" s="142"/>
      <c r="KHG4" s="142"/>
      <c r="KHH4" s="142"/>
      <c r="KHI4" s="142"/>
      <c r="KHJ4" s="142"/>
      <c r="KHK4" s="142"/>
      <c r="KHL4" s="142"/>
      <c r="KHM4" s="142"/>
      <c r="KHN4" s="142"/>
      <c r="KHO4" s="142"/>
      <c r="KHP4" s="142"/>
      <c r="KHQ4" s="142"/>
      <c r="KHR4" s="142"/>
      <c r="KHS4" s="142"/>
      <c r="KHT4" s="142"/>
      <c r="KHU4" s="142"/>
      <c r="KHV4" s="142"/>
      <c r="KHW4" s="142"/>
      <c r="KHX4" s="142"/>
      <c r="KHY4" s="142"/>
      <c r="KHZ4" s="142"/>
      <c r="KIA4" s="142"/>
      <c r="KIB4" s="142"/>
      <c r="KIC4" s="142"/>
      <c r="KID4" s="142"/>
      <c r="KIE4" s="142"/>
      <c r="KIF4" s="142"/>
      <c r="KIG4" s="142"/>
      <c r="KIH4" s="142"/>
      <c r="KII4" s="142"/>
      <c r="KIJ4" s="142"/>
      <c r="KIK4" s="142"/>
      <c r="KIL4" s="142"/>
      <c r="KIM4" s="142"/>
      <c r="KIN4" s="142"/>
      <c r="KIO4" s="142"/>
      <c r="KIP4" s="142"/>
      <c r="KIQ4" s="142"/>
      <c r="KIR4" s="142"/>
      <c r="KIS4" s="142"/>
      <c r="KIT4" s="142"/>
      <c r="KIU4" s="142"/>
      <c r="KIV4" s="142"/>
      <c r="KIW4" s="142"/>
      <c r="KIX4" s="142"/>
      <c r="KIY4" s="142"/>
      <c r="KIZ4" s="142"/>
      <c r="KJA4" s="142"/>
      <c r="KJB4" s="142"/>
      <c r="KJC4" s="142"/>
      <c r="KJD4" s="142"/>
      <c r="KJE4" s="142"/>
      <c r="KJF4" s="142"/>
      <c r="KJG4" s="142"/>
      <c r="KJH4" s="142"/>
      <c r="KJI4" s="142"/>
      <c r="KJJ4" s="142"/>
      <c r="KJK4" s="142"/>
      <c r="KJL4" s="142"/>
      <c r="KJM4" s="142"/>
      <c r="KJN4" s="142"/>
      <c r="KJO4" s="142"/>
      <c r="KJP4" s="142"/>
      <c r="KJQ4" s="142"/>
      <c r="KJR4" s="142"/>
      <c r="KJS4" s="142"/>
      <c r="KJT4" s="142"/>
      <c r="KJU4" s="142"/>
      <c r="KJV4" s="142"/>
      <c r="KJW4" s="142"/>
      <c r="KJX4" s="142"/>
      <c r="KJY4" s="142"/>
      <c r="KJZ4" s="142"/>
      <c r="KKA4" s="142"/>
      <c r="KKB4" s="142"/>
      <c r="KKC4" s="142"/>
      <c r="KKD4" s="142"/>
      <c r="KKE4" s="142"/>
      <c r="KKF4" s="142"/>
      <c r="KKG4" s="142"/>
      <c r="KKH4" s="142"/>
      <c r="KKI4" s="142"/>
      <c r="KKJ4" s="142"/>
      <c r="KKK4" s="142"/>
      <c r="KKL4" s="142"/>
      <c r="KKM4" s="142"/>
      <c r="KKN4" s="142"/>
      <c r="KKO4" s="142"/>
      <c r="KKP4" s="142"/>
      <c r="KKQ4" s="142"/>
      <c r="KKR4" s="142"/>
      <c r="KKS4" s="142"/>
      <c r="KKT4" s="142"/>
      <c r="KKU4" s="142"/>
      <c r="KKV4" s="142"/>
      <c r="KKW4" s="142"/>
      <c r="KKX4" s="142"/>
      <c r="KKY4" s="142"/>
      <c r="KKZ4" s="142"/>
      <c r="KLA4" s="142"/>
      <c r="KLB4" s="142"/>
      <c r="KLC4" s="142"/>
      <c r="KLD4" s="142"/>
      <c r="KLE4" s="142"/>
      <c r="KLF4" s="142"/>
      <c r="KLG4" s="142"/>
      <c r="KLH4" s="142"/>
      <c r="KLI4" s="142"/>
      <c r="KLJ4" s="142"/>
      <c r="KLK4" s="142"/>
      <c r="KLL4" s="142"/>
      <c r="KLM4" s="142"/>
      <c r="KLN4" s="142"/>
      <c r="KLO4" s="142"/>
      <c r="KLP4" s="142"/>
      <c r="KLQ4" s="142"/>
      <c r="KLR4" s="142"/>
      <c r="KLS4" s="142"/>
      <c r="KLT4" s="142"/>
      <c r="KLU4" s="142"/>
      <c r="KLV4" s="142"/>
      <c r="KLW4" s="142"/>
      <c r="KLX4" s="142"/>
      <c r="KLY4" s="142"/>
      <c r="KLZ4" s="142"/>
      <c r="KMA4" s="142"/>
      <c r="KMB4" s="142"/>
      <c r="KMC4" s="142"/>
      <c r="KMD4" s="142"/>
      <c r="KME4" s="142"/>
      <c r="KMF4" s="142"/>
      <c r="KMG4" s="142"/>
      <c r="KMH4" s="142"/>
      <c r="KMI4" s="142"/>
      <c r="KMJ4" s="142"/>
      <c r="KMK4" s="142"/>
      <c r="KML4" s="142"/>
      <c r="KMM4" s="142"/>
      <c r="KMN4" s="142"/>
      <c r="KMO4" s="142"/>
      <c r="KMP4" s="142"/>
      <c r="KMQ4" s="142"/>
      <c r="KMR4" s="142"/>
      <c r="KMS4" s="142"/>
      <c r="KMT4" s="142"/>
      <c r="KMU4" s="142"/>
      <c r="KMV4" s="142"/>
      <c r="KMW4" s="142"/>
      <c r="KMX4" s="142"/>
      <c r="KMY4" s="142"/>
      <c r="KMZ4" s="142"/>
      <c r="KNA4" s="142"/>
      <c r="KNB4" s="142"/>
      <c r="KNC4" s="142"/>
      <c r="KND4" s="142"/>
      <c r="KNE4" s="142"/>
      <c r="KNF4" s="142"/>
      <c r="KNG4" s="142"/>
      <c r="KNH4" s="142"/>
      <c r="KNI4" s="142"/>
      <c r="KNJ4" s="142"/>
      <c r="KNK4" s="142"/>
      <c r="KNL4" s="142"/>
      <c r="KNM4" s="142"/>
      <c r="KNN4" s="142"/>
      <c r="KNO4" s="142"/>
      <c r="KNP4" s="142"/>
      <c r="KNQ4" s="142"/>
      <c r="KNR4" s="142"/>
      <c r="KNS4" s="142"/>
      <c r="KNT4" s="142"/>
      <c r="KNU4" s="142"/>
      <c r="KNV4" s="142"/>
      <c r="KNW4" s="142"/>
      <c r="KNX4" s="142"/>
      <c r="KNY4" s="142"/>
      <c r="KNZ4" s="142"/>
      <c r="KOA4" s="142"/>
      <c r="KOB4" s="142"/>
      <c r="KOC4" s="142"/>
      <c r="KOD4" s="142"/>
      <c r="KOE4" s="142"/>
      <c r="KOF4" s="142"/>
      <c r="KOG4" s="142"/>
      <c r="KOH4" s="142"/>
      <c r="KOI4" s="142"/>
      <c r="KOJ4" s="142"/>
      <c r="KOK4" s="142"/>
      <c r="KOL4" s="142"/>
      <c r="KOM4" s="142"/>
      <c r="KON4" s="142"/>
      <c r="KOO4" s="142"/>
      <c r="KOP4" s="142"/>
      <c r="KOQ4" s="142"/>
      <c r="KOR4" s="142"/>
      <c r="KOS4" s="142"/>
      <c r="KOT4" s="142"/>
      <c r="KOU4" s="142"/>
      <c r="KOV4" s="142"/>
      <c r="KOW4" s="142"/>
      <c r="KOX4" s="142"/>
      <c r="KOY4" s="142"/>
      <c r="KOZ4" s="142"/>
      <c r="KPA4" s="142"/>
      <c r="KPB4" s="142"/>
      <c r="KPC4" s="142"/>
      <c r="KPD4" s="142"/>
      <c r="KPE4" s="142"/>
      <c r="KPF4" s="142"/>
      <c r="KPG4" s="142"/>
      <c r="KPH4" s="142"/>
      <c r="KPI4" s="142"/>
      <c r="KPJ4" s="142"/>
      <c r="KPK4" s="142"/>
      <c r="KPL4" s="142"/>
      <c r="KPM4" s="142"/>
      <c r="KPN4" s="142"/>
      <c r="KPO4" s="142"/>
      <c r="KPP4" s="142"/>
      <c r="KPQ4" s="142"/>
      <c r="KPR4" s="142"/>
      <c r="KPS4" s="142"/>
      <c r="KPT4" s="142"/>
      <c r="KPU4" s="142"/>
      <c r="KPV4" s="142"/>
      <c r="KPW4" s="142"/>
      <c r="KPX4" s="142"/>
      <c r="KPY4" s="142"/>
      <c r="KPZ4" s="142"/>
      <c r="KQA4" s="142"/>
      <c r="KQB4" s="142"/>
      <c r="KQC4" s="142"/>
      <c r="KQD4" s="142"/>
      <c r="KQE4" s="142"/>
      <c r="KQF4" s="142"/>
      <c r="KQG4" s="142"/>
      <c r="KQH4" s="142"/>
      <c r="KQI4" s="142"/>
      <c r="KQJ4" s="142"/>
      <c r="KQK4" s="142"/>
      <c r="KQL4" s="142"/>
      <c r="KQM4" s="142"/>
      <c r="KQN4" s="142"/>
      <c r="KQO4" s="142"/>
      <c r="KQP4" s="142"/>
      <c r="KQQ4" s="142"/>
      <c r="KQR4" s="142"/>
      <c r="KQS4" s="142"/>
      <c r="KQT4" s="142"/>
      <c r="KQU4" s="142"/>
      <c r="KQV4" s="142"/>
      <c r="KQW4" s="142"/>
      <c r="KQX4" s="142"/>
      <c r="KQY4" s="142"/>
      <c r="KQZ4" s="142"/>
      <c r="KRA4" s="142"/>
      <c r="KRB4" s="142"/>
      <c r="KRC4" s="142"/>
      <c r="KRD4" s="142"/>
      <c r="KRE4" s="142"/>
      <c r="KRF4" s="142"/>
      <c r="KRG4" s="142"/>
      <c r="KRH4" s="142"/>
      <c r="KRI4" s="142"/>
      <c r="KRJ4" s="142"/>
      <c r="KRK4" s="142"/>
      <c r="KRL4" s="142"/>
      <c r="KRM4" s="142"/>
      <c r="KRN4" s="142"/>
      <c r="KRO4" s="142"/>
      <c r="KRP4" s="142"/>
      <c r="KRQ4" s="142"/>
      <c r="KRR4" s="142"/>
      <c r="KRS4" s="142"/>
      <c r="KRT4" s="142"/>
      <c r="KRU4" s="142"/>
      <c r="KRV4" s="142"/>
      <c r="KRW4" s="142"/>
      <c r="KRX4" s="142"/>
      <c r="KRY4" s="142"/>
      <c r="KRZ4" s="142"/>
      <c r="KSA4" s="142"/>
      <c r="KSB4" s="142"/>
      <c r="KSC4" s="142"/>
      <c r="KSD4" s="142"/>
      <c r="KSE4" s="142"/>
      <c r="KSF4" s="142"/>
      <c r="KSG4" s="142"/>
      <c r="KSH4" s="142"/>
      <c r="KSI4" s="142"/>
      <c r="KSJ4" s="142"/>
      <c r="KSK4" s="142"/>
      <c r="KSL4" s="142"/>
      <c r="KSM4" s="142"/>
      <c r="KSN4" s="142"/>
      <c r="KSO4" s="142"/>
      <c r="KSP4" s="142"/>
      <c r="KSQ4" s="142"/>
      <c r="KSR4" s="142"/>
      <c r="KSS4" s="142"/>
      <c r="KST4" s="142"/>
      <c r="KSU4" s="142"/>
      <c r="KSV4" s="142"/>
      <c r="KSW4" s="142"/>
      <c r="KSX4" s="142"/>
      <c r="KSY4" s="142"/>
      <c r="KSZ4" s="142"/>
      <c r="KTA4" s="142"/>
      <c r="KTB4" s="142"/>
      <c r="KTC4" s="142"/>
      <c r="KTD4" s="142"/>
      <c r="KTE4" s="142"/>
      <c r="KTF4" s="142"/>
      <c r="KTG4" s="142"/>
      <c r="KTH4" s="142"/>
      <c r="KTI4" s="142"/>
      <c r="KTJ4" s="142"/>
      <c r="KTK4" s="142"/>
      <c r="KTL4" s="142"/>
      <c r="KTM4" s="142"/>
      <c r="KTN4" s="142"/>
      <c r="KTO4" s="142"/>
      <c r="KTP4" s="142"/>
      <c r="KTQ4" s="142"/>
      <c r="KTR4" s="142"/>
      <c r="KTS4" s="142"/>
      <c r="KTT4" s="142"/>
      <c r="KTU4" s="142"/>
      <c r="KTV4" s="142"/>
      <c r="KTW4" s="142"/>
      <c r="KTX4" s="142"/>
      <c r="KTY4" s="142"/>
      <c r="KTZ4" s="142"/>
      <c r="KUA4" s="142"/>
      <c r="KUB4" s="142"/>
      <c r="KUC4" s="142"/>
      <c r="KUD4" s="142"/>
      <c r="KUE4" s="142"/>
      <c r="KUF4" s="142"/>
      <c r="KUG4" s="142"/>
      <c r="KUH4" s="142"/>
      <c r="KUI4" s="142"/>
      <c r="KUJ4" s="142"/>
      <c r="KUK4" s="142"/>
      <c r="KUL4" s="142"/>
      <c r="KUM4" s="142"/>
      <c r="KUN4" s="142"/>
      <c r="KUO4" s="142"/>
      <c r="KUP4" s="142"/>
      <c r="KUQ4" s="142"/>
      <c r="KUR4" s="142"/>
      <c r="KUS4" s="142"/>
      <c r="KUT4" s="142"/>
      <c r="KUU4" s="142"/>
      <c r="KUV4" s="142"/>
      <c r="KUW4" s="142"/>
      <c r="KUX4" s="142"/>
      <c r="KUY4" s="142"/>
      <c r="KUZ4" s="142"/>
      <c r="KVA4" s="142"/>
      <c r="KVB4" s="142"/>
      <c r="KVC4" s="142"/>
      <c r="KVD4" s="142"/>
      <c r="KVE4" s="142"/>
      <c r="KVF4" s="142"/>
      <c r="KVG4" s="142"/>
      <c r="KVH4" s="142"/>
      <c r="KVI4" s="142"/>
      <c r="KVJ4" s="142"/>
      <c r="KVK4" s="142"/>
      <c r="KVL4" s="142"/>
      <c r="KVM4" s="142"/>
      <c r="KVN4" s="142"/>
      <c r="KVO4" s="142"/>
      <c r="KVP4" s="142"/>
      <c r="KVQ4" s="142"/>
      <c r="KVR4" s="142"/>
      <c r="KVS4" s="142"/>
      <c r="KVT4" s="142"/>
      <c r="KVU4" s="142"/>
      <c r="KVV4" s="142"/>
      <c r="KVW4" s="142"/>
      <c r="KVX4" s="142"/>
      <c r="KVY4" s="142"/>
      <c r="KVZ4" s="142"/>
      <c r="KWA4" s="142"/>
      <c r="KWB4" s="142"/>
      <c r="KWC4" s="142"/>
      <c r="KWD4" s="142"/>
      <c r="KWE4" s="142"/>
      <c r="KWF4" s="142"/>
      <c r="KWG4" s="142"/>
      <c r="KWH4" s="142"/>
      <c r="KWI4" s="142"/>
      <c r="KWJ4" s="142"/>
      <c r="KWK4" s="142"/>
      <c r="KWL4" s="142"/>
      <c r="KWM4" s="142"/>
      <c r="KWN4" s="142"/>
      <c r="KWO4" s="142"/>
      <c r="KWP4" s="142"/>
      <c r="KWQ4" s="142"/>
      <c r="KWR4" s="142"/>
      <c r="KWS4" s="142"/>
      <c r="KWT4" s="142"/>
      <c r="KWU4" s="142"/>
      <c r="KWV4" s="142"/>
      <c r="KWW4" s="142"/>
      <c r="KWX4" s="142"/>
      <c r="KWY4" s="142"/>
      <c r="KWZ4" s="142"/>
      <c r="KXA4" s="142"/>
      <c r="KXB4" s="142"/>
      <c r="KXC4" s="142"/>
      <c r="KXD4" s="142"/>
      <c r="KXE4" s="142"/>
      <c r="KXF4" s="142"/>
      <c r="KXG4" s="142"/>
      <c r="KXH4" s="142"/>
      <c r="KXI4" s="142"/>
      <c r="KXJ4" s="142"/>
      <c r="KXK4" s="142"/>
      <c r="KXL4" s="142"/>
      <c r="KXM4" s="142"/>
      <c r="KXN4" s="142"/>
      <c r="KXO4" s="142"/>
      <c r="KXP4" s="142"/>
      <c r="KXQ4" s="142"/>
      <c r="KXR4" s="142"/>
      <c r="KXS4" s="142"/>
      <c r="KXT4" s="142"/>
      <c r="KXU4" s="142"/>
      <c r="KXV4" s="142"/>
      <c r="KXW4" s="142"/>
      <c r="KXX4" s="142"/>
      <c r="KXY4" s="142"/>
      <c r="KXZ4" s="142"/>
      <c r="KYA4" s="142"/>
      <c r="KYB4" s="142"/>
      <c r="KYC4" s="142"/>
      <c r="KYD4" s="142"/>
      <c r="KYE4" s="142"/>
      <c r="KYF4" s="142"/>
      <c r="KYG4" s="142"/>
      <c r="KYH4" s="142"/>
      <c r="KYI4" s="142"/>
      <c r="KYJ4" s="142"/>
      <c r="KYK4" s="142"/>
      <c r="KYL4" s="142"/>
      <c r="KYM4" s="142"/>
      <c r="KYN4" s="142"/>
      <c r="KYO4" s="142"/>
      <c r="KYP4" s="142"/>
      <c r="KYQ4" s="142"/>
      <c r="KYR4" s="142"/>
      <c r="KYS4" s="142"/>
      <c r="KYT4" s="142"/>
      <c r="KYU4" s="142"/>
      <c r="KYV4" s="142"/>
      <c r="KYW4" s="142"/>
      <c r="KYX4" s="142"/>
      <c r="KYY4" s="142"/>
      <c r="KYZ4" s="142"/>
      <c r="KZA4" s="142"/>
      <c r="KZB4" s="142"/>
      <c r="KZC4" s="142"/>
      <c r="KZD4" s="142"/>
      <c r="KZE4" s="142"/>
      <c r="KZF4" s="142"/>
      <c r="KZG4" s="142"/>
      <c r="KZH4" s="142"/>
      <c r="KZI4" s="142"/>
      <c r="KZJ4" s="142"/>
      <c r="KZK4" s="142"/>
      <c r="KZL4" s="142"/>
      <c r="KZM4" s="142"/>
      <c r="KZN4" s="142"/>
      <c r="KZO4" s="142"/>
      <c r="KZP4" s="142"/>
      <c r="KZQ4" s="142"/>
      <c r="KZR4" s="142"/>
      <c r="KZS4" s="142"/>
      <c r="KZT4" s="142"/>
      <c r="KZU4" s="142"/>
      <c r="KZV4" s="142"/>
      <c r="KZW4" s="142"/>
      <c r="KZX4" s="142"/>
      <c r="KZY4" s="142"/>
      <c r="KZZ4" s="142"/>
      <c r="LAA4" s="142"/>
      <c r="LAB4" s="142"/>
      <c r="LAC4" s="142"/>
      <c r="LAD4" s="142"/>
      <c r="LAE4" s="142"/>
      <c r="LAF4" s="142"/>
      <c r="LAG4" s="142"/>
      <c r="LAH4" s="142"/>
      <c r="LAI4" s="142"/>
      <c r="LAJ4" s="142"/>
      <c r="LAK4" s="142"/>
      <c r="LAL4" s="142"/>
      <c r="LAM4" s="142"/>
      <c r="LAN4" s="142"/>
      <c r="LAO4" s="142"/>
      <c r="LAP4" s="142"/>
      <c r="LAQ4" s="142"/>
      <c r="LAR4" s="142"/>
      <c r="LAS4" s="142"/>
      <c r="LAT4" s="142"/>
      <c r="LAU4" s="142"/>
      <c r="LAV4" s="142"/>
      <c r="LAW4" s="142"/>
      <c r="LAX4" s="142"/>
      <c r="LAY4" s="142"/>
      <c r="LAZ4" s="142"/>
      <c r="LBA4" s="142"/>
      <c r="LBB4" s="142"/>
      <c r="LBC4" s="142"/>
      <c r="LBD4" s="142"/>
      <c r="LBE4" s="142"/>
      <c r="LBF4" s="142"/>
      <c r="LBG4" s="142"/>
      <c r="LBH4" s="142"/>
      <c r="LBI4" s="142"/>
      <c r="LBJ4" s="142"/>
      <c r="LBK4" s="142"/>
      <c r="LBL4" s="142"/>
      <c r="LBM4" s="142"/>
      <c r="LBN4" s="142"/>
      <c r="LBO4" s="142"/>
      <c r="LBP4" s="142"/>
      <c r="LBQ4" s="142"/>
      <c r="LBR4" s="142"/>
      <c r="LBS4" s="142"/>
      <c r="LBT4" s="142"/>
      <c r="LBU4" s="142"/>
      <c r="LBV4" s="142"/>
      <c r="LBW4" s="142"/>
      <c r="LBX4" s="142"/>
      <c r="LBY4" s="142"/>
      <c r="LBZ4" s="142"/>
      <c r="LCA4" s="142"/>
      <c r="LCB4" s="142"/>
      <c r="LCC4" s="142"/>
      <c r="LCD4" s="142"/>
      <c r="LCE4" s="142"/>
      <c r="LCF4" s="142"/>
      <c r="LCG4" s="142"/>
      <c r="LCH4" s="142"/>
      <c r="LCI4" s="142"/>
      <c r="LCJ4" s="142"/>
      <c r="LCK4" s="142"/>
      <c r="LCL4" s="142"/>
      <c r="LCM4" s="142"/>
      <c r="LCN4" s="142"/>
      <c r="LCO4" s="142"/>
      <c r="LCP4" s="142"/>
      <c r="LCQ4" s="142"/>
      <c r="LCR4" s="142"/>
      <c r="LCS4" s="142"/>
      <c r="LCT4" s="142"/>
      <c r="LCU4" s="142"/>
      <c r="LCV4" s="142"/>
      <c r="LCW4" s="142"/>
      <c r="LCX4" s="142"/>
      <c r="LCY4" s="142"/>
      <c r="LCZ4" s="142"/>
      <c r="LDA4" s="142"/>
      <c r="LDB4" s="142"/>
      <c r="LDC4" s="142"/>
      <c r="LDD4" s="142"/>
      <c r="LDE4" s="142"/>
      <c r="LDF4" s="142"/>
      <c r="LDG4" s="142"/>
      <c r="LDH4" s="142"/>
      <c r="LDI4" s="142"/>
      <c r="LDJ4" s="142"/>
      <c r="LDK4" s="142"/>
      <c r="LDL4" s="142"/>
      <c r="LDM4" s="142"/>
      <c r="LDN4" s="142"/>
      <c r="LDO4" s="142"/>
      <c r="LDP4" s="142"/>
      <c r="LDQ4" s="142"/>
      <c r="LDR4" s="142"/>
      <c r="LDS4" s="142"/>
      <c r="LDT4" s="142"/>
      <c r="LDU4" s="142"/>
      <c r="LDV4" s="142"/>
      <c r="LDW4" s="142"/>
      <c r="LDX4" s="142"/>
      <c r="LDY4" s="142"/>
      <c r="LDZ4" s="142"/>
      <c r="LEA4" s="142"/>
      <c r="LEB4" s="142"/>
      <c r="LEC4" s="142"/>
      <c r="LED4" s="142"/>
      <c r="LEE4" s="142"/>
      <c r="LEF4" s="142"/>
      <c r="LEG4" s="142"/>
      <c r="LEH4" s="142"/>
      <c r="LEI4" s="142"/>
      <c r="LEJ4" s="142"/>
      <c r="LEK4" s="142"/>
      <c r="LEL4" s="142"/>
      <c r="LEM4" s="142"/>
      <c r="LEN4" s="142"/>
      <c r="LEO4" s="142"/>
      <c r="LEP4" s="142"/>
      <c r="LEQ4" s="142"/>
      <c r="LER4" s="142"/>
      <c r="LES4" s="142"/>
      <c r="LET4" s="142"/>
      <c r="LEU4" s="142"/>
      <c r="LEV4" s="142"/>
      <c r="LEW4" s="142"/>
      <c r="LEX4" s="142"/>
      <c r="LEY4" s="142"/>
      <c r="LEZ4" s="142"/>
      <c r="LFA4" s="142"/>
      <c r="LFB4" s="142"/>
      <c r="LFC4" s="142"/>
      <c r="LFD4" s="142"/>
      <c r="LFE4" s="142"/>
      <c r="LFF4" s="142"/>
      <c r="LFG4" s="142"/>
      <c r="LFH4" s="142"/>
      <c r="LFI4" s="142"/>
      <c r="LFJ4" s="142"/>
      <c r="LFK4" s="142"/>
      <c r="LFL4" s="142"/>
      <c r="LFM4" s="142"/>
      <c r="LFN4" s="142"/>
      <c r="LFO4" s="142"/>
      <c r="LFP4" s="142"/>
      <c r="LFQ4" s="142"/>
      <c r="LFR4" s="142"/>
      <c r="LFS4" s="142"/>
      <c r="LFT4" s="142"/>
      <c r="LFU4" s="142"/>
      <c r="LFV4" s="142"/>
      <c r="LFW4" s="142"/>
      <c r="LFX4" s="142"/>
      <c r="LFY4" s="142"/>
      <c r="LFZ4" s="142"/>
      <c r="LGA4" s="142"/>
      <c r="LGB4" s="142"/>
      <c r="LGC4" s="142"/>
      <c r="LGD4" s="142"/>
      <c r="LGE4" s="142"/>
      <c r="LGF4" s="142"/>
      <c r="LGG4" s="142"/>
      <c r="LGH4" s="142"/>
      <c r="LGI4" s="142"/>
      <c r="LGJ4" s="142"/>
      <c r="LGK4" s="142"/>
      <c r="LGL4" s="142"/>
      <c r="LGM4" s="142"/>
      <c r="LGN4" s="142"/>
      <c r="LGO4" s="142"/>
      <c r="LGP4" s="142"/>
      <c r="LGQ4" s="142"/>
      <c r="LGR4" s="142"/>
      <c r="LGS4" s="142"/>
      <c r="LGT4" s="142"/>
      <c r="LGU4" s="142"/>
      <c r="LGV4" s="142"/>
      <c r="LGW4" s="142"/>
      <c r="LGX4" s="142"/>
      <c r="LGY4" s="142"/>
      <c r="LGZ4" s="142"/>
      <c r="LHA4" s="142"/>
      <c r="LHB4" s="142"/>
      <c r="LHC4" s="142"/>
      <c r="LHD4" s="142"/>
      <c r="LHE4" s="142"/>
      <c r="LHF4" s="142"/>
      <c r="LHG4" s="142"/>
      <c r="LHH4" s="142"/>
      <c r="LHI4" s="142"/>
      <c r="LHJ4" s="142"/>
      <c r="LHK4" s="142"/>
      <c r="LHL4" s="142"/>
      <c r="LHM4" s="142"/>
      <c r="LHN4" s="142"/>
      <c r="LHO4" s="142"/>
      <c r="LHP4" s="142"/>
      <c r="LHQ4" s="142"/>
      <c r="LHR4" s="142"/>
      <c r="LHS4" s="142"/>
      <c r="LHT4" s="142"/>
      <c r="LHU4" s="142"/>
      <c r="LHV4" s="142"/>
      <c r="LHW4" s="142"/>
      <c r="LHX4" s="142"/>
      <c r="LHY4" s="142"/>
      <c r="LHZ4" s="142"/>
      <c r="LIA4" s="142"/>
      <c r="LIB4" s="142"/>
      <c r="LIC4" s="142"/>
      <c r="LID4" s="142"/>
      <c r="LIE4" s="142"/>
      <c r="LIF4" s="142"/>
      <c r="LIG4" s="142"/>
      <c r="LIH4" s="142"/>
      <c r="LII4" s="142"/>
      <c r="LIJ4" s="142"/>
      <c r="LIK4" s="142"/>
      <c r="LIL4" s="142"/>
      <c r="LIM4" s="142"/>
      <c r="LIN4" s="142"/>
      <c r="LIO4" s="142"/>
      <c r="LIP4" s="142"/>
      <c r="LIQ4" s="142"/>
      <c r="LIR4" s="142"/>
      <c r="LIS4" s="142"/>
      <c r="LIT4" s="142"/>
      <c r="LIU4" s="142"/>
      <c r="LIV4" s="142"/>
      <c r="LIW4" s="142"/>
      <c r="LIX4" s="142"/>
      <c r="LIY4" s="142"/>
      <c r="LIZ4" s="142"/>
      <c r="LJA4" s="142"/>
      <c r="LJB4" s="142"/>
      <c r="LJC4" s="142"/>
      <c r="LJD4" s="142"/>
      <c r="LJE4" s="142"/>
      <c r="LJF4" s="142"/>
      <c r="LJG4" s="142"/>
      <c r="LJH4" s="142"/>
      <c r="LJI4" s="142"/>
      <c r="LJJ4" s="142"/>
      <c r="LJK4" s="142"/>
      <c r="LJL4" s="142"/>
      <c r="LJM4" s="142"/>
      <c r="LJN4" s="142"/>
      <c r="LJO4" s="142"/>
      <c r="LJP4" s="142"/>
      <c r="LJQ4" s="142"/>
      <c r="LJR4" s="142"/>
      <c r="LJS4" s="142"/>
      <c r="LJT4" s="142"/>
      <c r="LJU4" s="142"/>
      <c r="LJV4" s="142"/>
      <c r="LJW4" s="142"/>
      <c r="LJX4" s="142"/>
      <c r="LJY4" s="142"/>
      <c r="LJZ4" s="142"/>
      <c r="LKA4" s="142"/>
      <c r="LKB4" s="142"/>
      <c r="LKC4" s="142"/>
      <c r="LKD4" s="142"/>
      <c r="LKE4" s="142"/>
      <c r="LKF4" s="142"/>
      <c r="LKG4" s="142"/>
      <c r="LKH4" s="142"/>
      <c r="LKI4" s="142"/>
      <c r="LKJ4" s="142"/>
      <c r="LKK4" s="142"/>
      <c r="LKL4" s="142"/>
      <c r="LKM4" s="142"/>
      <c r="LKN4" s="142"/>
      <c r="LKO4" s="142"/>
      <c r="LKP4" s="142"/>
      <c r="LKQ4" s="142"/>
      <c r="LKR4" s="142"/>
      <c r="LKS4" s="142"/>
      <c r="LKT4" s="142"/>
      <c r="LKU4" s="142"/>
      <c r="LKV4" s="142"/>
      <c r="LKW4" s="142"/>
      <c r="LKX4" s="142"/>
      <c r="LKY4" s="142"/>
      <c r="LKZ4" s="142"/>
      <c r="LLA4" s="142"/>
      <c r="LLB4" s="142"/>
      <c r="LLC4" s="142"/>
      <c r="LLD4" s="142"/>
      <c r="LLE4" s="142"/>
      <c r="LLF4" s="142"/>
      <c r="LLG4" s="142"/>
      <c r="LLH4" s="142"/>
      <c r="LLI4" s="142"/>
      <c r="LLJ4" s="142"/>
      <c r="LLK4" s="142"/>
      <c r="LLL4" s="142"/>
      <c r="LLM4" s="142"/>
      <c r="LLN4" s="142"/>
      <c r="LLO4" s="142"/>
      <c r="LLP4" s="142"/>
      <c r="LLQ4" s="142"/>
      <c r="LLR4" s="142"/>
      <c r="LLS4" s="142"/>
      <c r="LLT4" s="142"/>
      <c r="LLU4" s="142"/>
      <c r="LLV4" s="142"/>
      <c r="LLW4" s="142"/>
      <c r="LLX4" s="142"/>
      <c r="LLY4" s="142"/>
      <c r="LLZ4" s="142"/>
      <c r="LMA4" s="142"/>
      <c r="LMB4" s="142"/>
      <c r="LMC4" s="142"/>
      <c r="LMD4" s="142"/>
      <c r="LME4" s="142"/>
      <c r="LMF4" s="142"/>
      <c r="LMG4" s="142"/>
      <c r="LMH4" s="142"/>
      <c r="LMI4" s="142"/>
      <c r="LMJ4" s="142"/>
      <c r="LMK4" s="142"/>
      <c r="LML4" s="142"/>
      <c r="LMM4" s="142"/>
      <c r="LMN4" s="142"/>
      <c r="LMO4" s="142"/>
      <c r="LMP4" s="142"/>
      <c r="LMQ4" s="142"/>
      <c r="LMR4" s="142"/>
      <c r="LMS4" s="142"/>
      <c r="LMT4" s="142"/>
      <c r="LMU4" s="142"/>
      <c r="LMV4" s="142"/>
      <c r="LMW4" s="142"/>
      <c r="LMX4" s="142"/>
      <c r="LMY4" s="142"/>
      <c r="LMZ4" s="142"/>
      <c r="LNA4" s="142"/>
      <c r="LNB4" s="142"/>
      <c r="LNC4" s="142"/>
      <c r="LND4" s="142"/>
      <c r="LNE4" s="142"/>
      <c r="LNF4" s="142"/>
      <c r="LNG4" s="142"/>
      <c r="LNH4" s="142"/>
      <c r="LNI4" s="142"/>
      <c r="LNJ4" s="142"/>
      <c r="LNK4" s="142"/>
      <c r="LNL4" s="142"/>
      <c r="LNM4" s="142"/>
      <c r="LNN4" s="142"/>
      <c r="LNO4" s="142"/>
      <c r="LNP4" s="142"/>
      <c r="LNQ4" s="142"/>
      <c r="LNR4" s="142"/>
      <c r="LNS4" s="142"/>
      <c r="LNT4" s="142"/>
      <c r="LNU4" s="142"/>
      <c r="LNV4" s="142"/>
      <c r="LNW4" s="142"/>
      <c r="LNX4" s="142"/>
      <c r="LNY4" s="142"/>
      <c r="LNZ4" s="142"/>
      <c r="LOA4" s="142"/>
      <c r="LOB4" s="142"/>
      <c r="LOC4" s="142"/>
      <c r="LOD4" s="142"/>
      <c r="LOE4" s="142"/>
      <c r="LOF4" s="142"/>
      <c r="LOG4" s="142"/>
      <c r="LOH4" s="142"/>
      <c r="LOI4" s="142"/>
      <c r="LOJ4" s="142"/>
      <c r="LOK4" s="142"/>
      <c r="LOL4" s="142"/>
      <c r="LOM4" s="142"/>
      <c r="LON4" s="142"/>
      <c r="LOO4" s="142"/>
      <c r="LOP4" s="142"/>
      <c r="LOQ4" s="142"/>
      <c r="LOR4" s="142"/>
      <c r="LOS4" s="142"/>
      <c r="LOT4" s="142"/>
      <c r="LOU4" s="142"/>
      <c r="LOV4" s="142"/>
      <c r="LOW4" s="142"/>
      <c r="LOX4" s="142"/>
      <c r="LOY4" s="142"/>
      <c r="LOZ4" s="142"/>
      <c r="LPA4" s="142"/>
      <c r="LPB4" s="142"/>
      <c r="LPC4" s="142"/>
      <c r="LPD4" s="142"/>
      <c r="LPE4" s="142"/>
      <c r="LPF4" s="142"/>
      <c r="LPG4" s="142"/>
      <c r="LPH4" s="142"/>
      <c r="LPI4" s="142"/>
      <c r="LPJ4" s="142"/>
      <c r="LPK4" s="142"/>
      <c r="LPL4" s="142"/>
      <c r="LPM4" s="142"/>
      <c r="LPN4" s="142"/>
      <c r="LPO4" s="142"/>
      <c r="LPP4" s="142"/>
      <c r="LPQ4" s="142"/>
      <c r="LPR4" s="142"/>
      <c r="LPS4" s="142"/>
      <c r="LPT4" s="142"/>
      <c r="LPU4" s="142"/>
      <c r="LPV4" s="142"/>
      <c r="LPW4" s="142"/>
      <c r="LPX4" s="142"/>
      <c r="LPY4" s="142"/>
      <c r="LPZ4" s="142"/>
      <c r="LQA4" s="142"/>
      <c r="LQB4" s="142"/>
      <c r="LQC4" s="142"/>
      <c r="LQD4" s="142"/>
      <c r="LQE4" s="142"/>
      <c r="LQF4" s="142"/>
      <c r="LQG4" s="142"/>
      <c r="LQH4" s="142"/>
      <c r="LQI4" s="142"/>
      <c r="LQJ4" s="142"/>
      <c r="LQK4" s="142"/>
      <c r="LQL4" s="142"/>
      <c r="LQM4" s="142"/>
      <c r="LQN4" s="142"/>
      <c r="LQO4" s="142"/>
      <c r="LQP4" s="142"/>
      <c r="LQQ4" s="142"/>
      <c r="LQR4" s="142"/>
      <c r="LQS4" s="142"/>
      <c r="LQT4" s="142"/>
      <c r="LQU4" s="142"/>
      <c r="LQV4" s="142"/>
      <c r="LQW4" s="142"/>
      <c r="LQX4" s="142"/>
      <c r="LQY4" s="142"/>
      <c r="LQZ4" s="142"/>
      <c r="LRA4" s="142"/>
      <c r="LRB4" s="142"/>
      <c r="LRC4" s="142"/>
      <c r="LRD4" s="142"/>
      <c r="LRE4" s="142"/>
      <c r="LRF4" s="142"/>
      <c r="LRG4" s="142"/>
      <c r="LRH4" s="142"/>
      <c r="LRI4" s="142"/>
      <c r="LRJ4" s="142"/>
      <c r="LRK4" s="142"/>
      <c r="LRL4" s="142"/>
      <c r="LRM4" s="142"/>
      <c r="LRN4" s="142"/>
      <c r="LRO4" s="142"/>
      <c r="LRP4" s="142"/>
      <c r="LRQ4" s="142"/>
      <c r="LRR4" s="142"/>
      <c r="LRS4" s="142"/>
      <c r="LRT4" s="142"/>
      <c r="LRU4" s="142"/>
      <c r="LRV4" s="142"/>
      <c r="LRW4" s="142"/>
      <c r="LRX4" s="142"/>
      <c r="LRY4" s="142"/>
      <c r="LRZ4" s="142"/>
      <c r="LSA4" s="142"/>
      <c r="LSB4" s="142"/>
      <c r="LSC4" s="142"/>
      <c r="LSD4" s="142"/>
      <c r="LSE4" s="142"/>
      <c r="LSF4" s="142"/>
      <c r="LSG4" s="142"/>
      <c r="LSH4" s="142"/>
      <c r="LSI4" s="142"/>
      <c r="LSJ4" s="142"/>
      <c r="LSK4" s="142"/>
      <c r="LSL4" s="142"/>
      <c r="LSM4" s="142"/>
      <c r="LSN4" s="142"/>
      <c r="LSO4" s="142"/>
      <c r="LSP4" s="142"/>
      <c r="LSQ4" s="142"/>
      <c r="LSR4" s="142"/>
      <c r="LSS4" s="142"/>
      <c r="LST4" s="142"/>
      <c r="LSU4" s="142"/>
      <c r="LSV4" s="142"/>
      <c r="LSW4" s="142"/>
      <c r="LSX4" s="142"/>
      <c r="LSY4" s="142"/>
      <c r="LSZ4" s="142"/>
      <c r="LTA4" s="142"/>
      <c r="LTB4" s="142"/>
      <c r="LTC4" s="142"/>
      <c r="LTD4" s="142"/>
      <c r="LTE4" s="142"/>
      <c r="LTF4" s="142"/>
      <c r="LTG4" s="142"/>
      <c r="LTH4" s="142"/>
      <c r="LTI4" s="142"/>
      <c r="LTJ4" s="142"/>
      <c r="LTK4" s="142"/>
      <c r="LTL4" s="142"/>
      <c r="LTM4" s="142"/>
      <c r="LTN4" s="142"/>
      <c r="LTO4" s="142"/>
      <c r="LTP4" s="142"/>
      <c r="LTQ4" s="142"/>
      <c r="LTR4" s="142"/>
      <c r="LTS4" s="142"/>
      <c r="LTT4" s="142"/>
      <c r="LTU4" s="142"/>
      <c r="LTV4" s="142"/>
      <c r="LTW4" s="142"/>
      <c r="LTX4" s="142"/>
      <c r="LTY4" s="142"/>
      <c r="LTZ4" s="142"/>
      <c r="LUA4" s="142"/>
      <c r="LUB4" s="142"/>
      <c r="LUC4" s="142"/>
      <c r="LUD4" s="142"/>
      <c r="LUE4" s="142"/>
      <c r="LUF4" s="142"/>
      <c r="LUG4" s="142"/>
      <c r="LUH4" s="142"/>
      <c r="LUI4" s="142"/>
      <c r="LUJ4" s="142"/>
      <c r="LUK4" s="142"/>
      <c r="LUL4" s="142"/>
      <c r="LUM4" s="142"/>
      <c r="LUN4" s="142"/>
      <c r="LUO4" s="142"/>
      <c r="LUP4" s="142"/>
      <c r="LUQ4" s="142"/>
      <c r="LUR4" s="142"/>
      <c r="LUS4" s="142"/>
      <c r="LUT4" s="142"/>
      <c r="LUU4" s="142"/>
      <c r="LUV4" s="142"/>
      <c r="LUW4" s="142"/>
      <c r="LUX4" s="142"/>
      <c r="LUY4" s="142"/>
      <c r="LUZ4" s="142"/>
      <c r="LVA4" s="142"/>
      <c r="LVB4" s="142"/>
      <c r="LVC4" s="142"/>
      <c r="LVD4" s="142"/>
      <c r="LVE4" s="142"/>
      <c r="LVF4" s="142"/>
      <c r="LVG4" s="142"/>
      <c r="LVH4" s="142"/>
      <c r="LVI4" s="142"/>
      <c r="LVJ4" s="142"/>
      <c r="LVK4" s="142"/>
      <c r="LVL4" s="142"/>
      <c r="LVM4" s="142"/>
      <c r="LVN4" s="142"/>
      <c r="LVO4" s="142"/>
      <c r="LVP4" s="142"/>
      <c r="LVQ4" s="142"/>
      <c r="LVR4" s="142"/>
      <c r="LVS4" s="142"/>
      <c r="LVT4" s="142"/>
      <c r="LVU4" s="142"/>
      <c r="LVV4" s="142"/>
      <c r="LVW4" s="142"/>
      <c r="LVX4" s="142"/>
      <c r="LVY4" s="142"/>
      <c r="LVZ4" s="142"/>
      <c r="LWA4" s="142"/>
      <c r="LWB4" s="142"/>
      <c r="LWC4" s="142"/>
      <c r="LWD4" s="142"/>
      <c r="LWE4" s="142"/>
      <c r="LWF4" s="142"/>
      <c r="LWG4" s="142"/>
      <c r="LWH4" s="142"/>
      <c r="LWI4" s="142"/>
      <c r="LWJ4" s="142"/>
      <c r="LWK4" s="142"/>
      <c r="LWL4" s="142"/>
      <c r="LWM4" s="142"/>
      <c r="LWN4" s="142"/>
      <c r="LWO4" s="142"/>
      <c r="LWP4" s="142"/>
      <c r="LWQ4" s="142"/>
      <c r="LWR4" s="142"/>
      <c r="LWS4" s="142"/>
      <c r="LWT4" s="142"/>
      <c r="LWU4" s="142"/>
      <c r="LWV4" s="142"/>
      <c r="LWW4" s="142"/>
      <c r="LWX4" s="142"/>
      <c r="LWY4" s="142"/>
      <c r="LWZ4" s="142"/>
      <c r="LXA4" s="142"/>
      <c r="LXB4" s="142"/>
      <c r="LXC4" s="142"/>
      <c r="LXD4" s="142"/>
      <c r="LXE4" s="142"/>
      <c r="LXF4" s="142"/>
      <c r="LXG4" s="142"/>
      <c r="LXH4" s="142"/>
      <c r="LXI4" s="142"/>
      <c r="LXJ4" s="142"/>
      <c r="LXK4" s="142"/>
      <c r="LXL4" s="142"/>
      <c r="LXM4" s="142"/>
      <c r="LXN4" s="142"/>
      <c r="LXO4" s="142"/>
      <c r="LXP4" s="142"/>
      <c r="LXQ4" s="142"/>
      <c r="LXR4" s="142"/>
      <c r="LXS4" s="142"/>
      <c r="LXT4" s="142"/>
      <c r="LXU4" s="142"/>
      <c r="LXV4" s="142"/>
      <c r="LXW4" s="142"/>
      <c r="LXX4" s="142"/>
      <c r="LXY4" s="142"/>
      <c r="LXZ4" s="142"/>
      <c r="LYA4" s="142"/>
      <c r="LYB4" s="142"/>
      <c r="LYC4" s="142"/>
      <c r="LYD4" s="142"/>
      <c r="LYE4" s="142"/>
      <c r="LYF4" s="142"/>
      <c r="LYG4" s="142"/>
      <c r="LYH4" s="142"/>
      <c r="LYI4" s="142"/>
      <c r="LYJ4" s="142"/>
      <c r="LYK4" s="142"/>
      <c r="LYL4" s="142"/>
      <c r="LYM4" s="142"/>
      <c r="LYN4" s="142"/>
      <c r="LYO4" s="142"/>
      <c r="LYP4" s="142"/>
      <c r="LYQ4" s="142"/>
      <c r="LYR4" s="142"/>
      <c r="LYS4" s="142"/>
      <c r="LYT4" s="142"/>
      <c r="LYU4" s="142"/>
      <c r="LYV4" s="142"/>
      <c r="LYW4" s="142"/>
      <c r="LYX4" s="142"/>
      <c r="LYY4" s="142"/>
      <c r="LYZ4" s="142"/>
      <c r="LZA4" s="142"/>
      <c r="LZB4" s="142"/>
      <c r="LZC4" s="142"/>
      <c r="LZD4" s="142"/>
      <c r="LZE4" s="142"/>
      <c r="LZF4" s="142"/>
      <c r="LZG4" s="142"/>
      <c r="LZH4" s="142"/>
      <c r="LZI4" s="142"/>
      <c r="LZJ4" s="142"/>
      <c r="LZK4" s="142"/>
      <c r="LZL4" s="142"/>
      <c r="LZM4" s="142"/>
      <c r="LZN4" s="142"/>
      <c r="LZO4" s="142"/>
      <c r="LZP4" s="142"/>
      <c r="LZQ4" s="142"/>
      <c r="LZR4" s="142"/>
      <c r="LZS4" s="142"/>
      <c r="LZT4" s="142"/>
      <c r="LZU4" s="142"/>
      <c r="LZV4" s="142"/>
      <c r="LZW4" s="142"/>
      <c r="LZX4" s="142"/>
      <c r="LZY4" s="142"/>
      <c r="LZZ4" s="142"/>
      <c r="MAA4" s="142"/>
      <c r="MAB4" s="142"/>
      <c r="MAC4" s="142"/>
      <c r="MAD4" s="142"/>
      <c r="MAE4" s="142"/>
      <c r="MAF4" s="142"/>
      <c r="MAG4" s="142"/>
      <c r="MAH4" s="142"/>
      <c r="MAI4" s="142"/>
      <c r="MAJ4" s="142"/>
      <c r="MAK4" s="142"/>
      <c r="MAL4" s="142"/>
      <c r="MAM4" s="142"/>
      <c r="MAN4" s="142"/>
      <c r="MAO4" s="142"/>
      <c r="MAP4" s="142"/>
      <c r="MAQ4" s="142"/>
      <c r="MAR4" s="142"/>
      <c r="MAS4" s="142"/>
      <c r="MAT4" s="142"/>
      <c r="MAU4" s="142"/>
      <c r="MAV4" s="142"/>
      <c r="MAW4" s="142"/>
      <c r="MAX4" s="142"/>
      <c r="MAY4" s="142"/>
      <c r="MAZ4" s="142"/>
      <c r="MBA4" s="142"/>
      <c r="MBB4" s="142"/>
      <c r="MBC4" s="142"/>
      <c r="MBD4" s="142"/>
      <c r="MBE4" s="142"/>
      <c r="MBF4" s="142"/>
      <c r="MBG4" s="142"/>
      <c r="MBH4" s="142"/>
      <c r="MBI4" s="142"/>
      <c r="MBJ4" s="142"/>
      <c r="MBK4" s="142"/>
      <c r="MBL4" s="142"/>
      <c r="MBM4" s="142"/>
      <c r="MBN4" s="142"/>
      <c r="MBO4" s="142"/>
      <c r="MBP4" s="142"/>
      <c r="MBQ4" s="142"/>
      <c r="MBR4" s="142"/>
      <c r="MBS4" s="142"/>
      <c r="MBT4" s="142"/>
      <c r="MBU4" s="142"/>
      <c r="MBV4" s="142"/>
      <c r="MBW4" s="142"/>
      <c r="MBX4" s="142"/>
      <c r="MBY4" s="142"/>
      <c r="MBZ4" s="142"/>
      <c r="MCA4" s="142"/>
      <c r="MCB4" s="142"/>
      <c r="MCC4" s="142"/>
      <c r="MCD4" s="142"/>
      <c r="MCE4" s="142"/>
      <c r="MCF4" s="142"/>
      <c r="MCG4" s="142"/>
      <c r="MCH4" s="142"/>
      <c r="MCI4" s="142"/>
      <c r="MCJ4" s="142"/>
      <c r="MCK4" s="142"/>
      <c r="MCL4" s="142"/>
      <c r="MCM4" s="142"/>
      <c r="MCN4" s="142"/>
      <c r="MCO4" s="142"/>
      <c r="MCP4" s="142"/>
      <c r="MCQ4" s="142"/>
      <c r="MCR4" s="142"/>
      <c r="MCS4" s="142"/>
      <c r="MCT4" s="142"/>
      <c r="MCU4" s="142"/>
      <c r="MCV4" s="142"/>
      <c r="MCW4" s="142"/>
      <c r="MCX4" s="142"/>
      <c r="MCY4" s="142"/>
      <c r="MCZ4" s="142"/>
      <c r="MDA4" s="142"/>
      <c r="MDB4" s="142"/>
      <c r="MDC4" s="142"/>
      <c r="MDD4" s="142"/>
      <c r="MDE4" s="142"/>
      <c r="MDF4" s="142"/>
      <c r="MDG4" s="142"/>
      <c r="MDH4" s="142"/>
      <c r="MDI4" s="142"/>
      <c r="MDJ4" s="142"/>
      <c r="MDK4" s="142"/>
      <c r="MDL4" s="142"/>
      <c r="MDM4" s="142"/>
      <c r="MDN4" s="142"/>
      <c r="MDO4" s="142"/>
      <c r="MDP4" s="142"/>
      <c r="MDQ4" s="142"/>
      <c r="MDR4" s="142"/>
      <c r="MDS4" s="142"/>
      <c r="MDT4" s="142"/>
      <c r="MDU4" s="142"/>
      <c r="MDV4" s="142"/>
      <c r="MDW4" s="142"/>
      <c r="MDX4" s="142"/>
      <c r="MDY4" s="142"/>
      <c r="MDZ4" s="142"/>
      <c r="MEA4" s="142"/>
      <c r="MEB4" s="142"/>
      <c r="MEC4" s="142"/>
      <c r="MED4" s="142"/>
      <c r="MEE4" s="142"/>
      <c r="MEF4" s="142"/>
      <c r="MEG4" s="142"/>
      <c r="MEH4" s="142"/>
      <c r="MEI4" s="142"/>
      <c r="MEJ4" s="142"/>
      <c r="MEK4" s="142"/>
      <c r="MEL4" s="142"/>
      <c r="MEM4" s="142"/>
      <c r="MEN4" s="142"/>
      <c r="MEO4" s="142"/>
      <c r="MEP4" s="142"/>
      <c r="MEQ4" s="142"/>
      <c r="MER4" s="142"/>
      <c r="MES4" s="142"/>
      <c r="MET4" s="142"/>
      <c r="MEU4" s="142"/>
      <c r="MEV4" s="142"/>
      <c r="MEW4" s="142"/>
      <c r="MEX4" s="142"/>
      <c r="MEY4" s="142"/>
      <c r="MEZ4" s="142"/>
      <c r="MFA4" s="142"/>
      <c r="MFB4" s="142"/>
      <c r="MFC4" s="142"/>
      <c r="MFD4" s="142"/>
      <c r="MFE4" s="142"/>
      <c r="MFF4" s="142"/>
      <c r="MFG4" s="142"/>
      <c r="MFH4" s="142"/>
      <c r="MFI4" s="142"/>
      <c r="MFJ4" s="142"/>
      <c r="MFK4" s="142"/>
      <c r="MFL4" s="142"/>
      <c r="MFM4" s="142"/>
      <c r="MFN4" s="142"/>
      <c r="MFO4" s="142"/>
      <c r="MFP4" s="142"/>
      <c r="MFQ4" s="142"/>
      <c r="MFR4" s="142"/>
      <c r="MFS4" s="142"/>
      <c r="MFT4" s="142"/>
      <c r="MFU4" s="142"/>
      <c r="MFV4" s="142"/>
      <c r="MFW4" s="142"/>
      <c r="MFX4" s="142"/>
      <c r="MFY4" s="142"/>
      <c r="MFZ4" s="142"/>
      <c r="MGA4" s="142"/>
      <c r="MGB4" s="142"/>
      <c r="MGC4" s="142"/>
      <c r="MGD4" s="142"/>
      <c r="MGE4" s="142"/>
      <c r="MGF4" s="142"/>
      <c r="MGG4" s="142"/>
      <c r="MGH4" s="142"/>
      <c r="MGI4" s="142"/>
      <c r="MGJ4" s="142"/>
      <c r="MGK4" s="142"/>
      <c r="MGL4" s="142"/>
      <c r="MGM4" s="142"/>
      <c r="MGN4" s="142"/>
      <c r="MGO4" s="142"/>
      <c r="MGP4" s="142"/>
      <c r="MGQ4" s="142"/>
      <c r="MGR4" s="142"/>
      <c r="MGS4" s="142"/>
      <c r="MGT4" s="142"/>
      <c r="MGU4" s="142"/>
      <c r="MGV4" s="142"/>
      <c r="MGW4" s="142"/>
      <c r="MGX4" s="142"/>
      <c r="MGY4" s="142"/>
      <c r="MGZ4" s="142"/>
      <c r="MHA4" s="142"/>
      <c r="MHB4" s="142"/>
      <c r="MHC4" s="142"/>
      <c r="MHD4" s="142"/>
      <c r="MHE4" s="142"/>
      <c r="MHF4" s="142"/>
      <c r="MHG4" s="142"/>
      <c r="MHH4" s="142"/>
      <c r="MHI4" s="142"/>
      <c r="MHJ4" s="142"/>
      <c r="MHK4" s="142"/>
      <c r="MHL4" s="142"/>
      <c r="MHM4" s="142"/>
      <c r="MHN4" s="142"/>
      <c r="MHO4" s="142"/>
      <c r="MHP4" s="142"/>
      <c r="MHQ4" s="142"/>
      <c r="MHR4" s="142"/>
      <c r="MHS4" s="142"/>
      <c r="MHT4" s="142"/>
      <c r="MHU4" s="142"/>
      <c r="MHV4" s="142"/>
      <c r="MHW4" s="142"/>
      <c r="MHX4" s="142"/>
      <c r="MHY4" s="142"/>
      <c r="MHZ4" s="142"/>
      <c r="MIA4" s="142"/>
      <c r="MIB4" s="142"/>
      <c r="MIC4" s="142"/>
      <c r="MID4" s="142"/>
      <c r="MIE4" s="142"/>
      <c r="MIF4" s="142"/>
      <c r="MIG4" s="142"/>
      <c r="MIH4" s="142"/>
      <c r="MII4" s="142"/>
      <c r="MIJ4" s="142"/>
      <c r="MIK4" s="142"/>
      <c r="MIL4" s="142"/>
      <c r="MIM4" s="142"/>
      <c r="MIN4" s="142"/>
      <c r="MIO4" s="142"/>
      <c r="MIP4" s="142"/>
      <c r="MIQ4" s="142"/>
      <c r="MIR4" s="142"/>
      <c r="MIS4" s="142"/>
      <c r="MIT4" s="142"/>
      <c r="MIU4" s="142"/>
      <c r="MIV4" s="142"/>
      <c r="MIW4" s="142"/>
      <c r="MIX4" s="142"/>
      <c r="MIY4" s="142"/>
      <c r="MIZ4" s="142"/>
      <c r="MJA4" s="142"/>
      <c r="MJB4" s="142"/>
      <c r="MJC4" s="142"/>
      <c r="MJD4" s="142"/>
      <c r="MJE4" s="142"/>
      <c r="MJF4" s="142"/>
      <c r="MJG4" s="142"/>
      <c r="MJH4" s="142"/>
      <c r="MJI4" s="142"/>
      <c r="MJJ4" s="142"/>
      <c r="MJK4" s="142"/>
      <c r="MJL4" s="142"/>
      <c r="MJM4" s="142"/>
      <c r="MJN4" s="142"/>
      <c r="MJO4" s="142"/>
      <c r="MJP4" s="142"/>
      <c r="MJQ4" s="142"/>
      <c r="MJR4" s="142"/>
      <c r="MJS4" s="142"/>
      <c r="MJT4" s="142"/>
      <c r="MJU4" s="142"/>
      <c r="MJV4" s="142"/>
      <c r="MJW4" s="142"/>
      <c r="MJX4" s="142"/>
      <c r="MJY4" s="142"/>
      <c r="MJZ4" s="142"/>
      <c r="MKA4" s="142"/>
      <c r="MKB4" s="142"/>
      <c r="MKC4" s="142"/>
      <c r="MKD4" s="142"/>
      <c r="MKE4" s="142"/>
      <c r="MKF4" s="142"/>
      <c r="MKG4" s="142"/>
      <c r="MKH4" s="142"/>
      <c r="MKI4" s="142"/>
      <c r="MKJ4" s="142"/>
      <c r="MKK4" s="142"/>
      <c r="MKL4" s="142"/>
      <c r="MKM4" s="142"/>
      <c r="MKN4" s="142"/>
      <c r="MKO4" s="142"/>
      <c r="MKP4" s="142"/>
      <c r="MKQ4" s="142"/>
      <c r="MKR4" s="142"/>
      <c r="MKS4" s="142"/>
      <c r="MKT4" s="142"/>
      <c r="MKU4" s="142"/>
      <c r="MKV4" s="142"/>
      <c r="MKW4" s="142"/>
      <c r="MKX4" s="142"/>
      <c r="MKY4" s="142"/>
      <c r="MKZ4" s="142"/>
      <c r="MLA4" s="142"/>
      <c r="MLB4" s="142"/>
      <c r="MLC4" s="142"/>
      <c r="MLD4" s="142"/>
      <c r="MLE4" s="142"/>
      <c r="MLF4" s="142"/>
      <c r="MLG4" s="142"/>
      <c r="MLH4" s="142"/>
      <c r="MLI4" s="142"/>
      <c r="MLJ4" s="142"/>
      <c r="MLK4" s="142"/>
      <c r="MLL4" s="142"/>
      <c r="MLM4" s="142"/>
      <c r="MLN4" s="142"/>
      <c r="MLO4" s="142"/>
      <c r="MLP4" s="142"/>
      <c r="MLQ4" s="142"/>
      <c r="MLR4" s="142"/>
      <c r="MLS4" s="142"/>
      <c r="MLT4" s="142"/>
      <c r="MLU4" s="142"/>
      <c r="MLV4" s="142"/>
      <c r="MLW4" s="142"/>
      <c r="MLX4" s="142"/>
      <c r="MLY4" s="142"/>
      <c r="MLZ4" s="142"/>
      <c r="MMA4" s="142"/>
      <c r="MMB4" s="142"/>
      <c r="MMC4" s="142"/>
      <c r="MMD4" s="142"/>
      <c r="MME4" s="142"/>
      <c r="MMF4" s="142"/>
      <c r="MMG4" s="142"/>
      <c r="MMH4" s="142"/>
      <c r="MMI4" s="142"/>
      <c r="MMJ4" s="142"/>
      <c r="MMK4" s="142"/>
      <c r="MML4" s="142"/>
      <c r="MMM4" s="142"/>
      <c r="MMN4" s="142"/>
      <c r="MMO4" s="142"/>
      <c r="MMP4" s="142"/>
      <c r="MMQ4" s="142"/>
      <c r="MMR4" s="142"/>
      <c r="MMS4" s="142"/>
      <c r="MMT4" s="142"/>
      <c r="MMU4" s="142"/>
      <c r="MMV4" s="142"/>
      <c r="MMW4" s="142"/>
      <c r="MMX4" s="142"/>
      <c r="MMY4" s="142"/>
      <c r="MMZ4" s="142"/>
      <c r="MNA4" s="142"/>
      <c r="MNB4" s="142"/>
      <c r="MNC4" s="142"/>
      <c r="MND4" s="142"/>
      <c r="MNE4" s="142"/>
      <c r="MNF4" s="142"/>
      <c r="MNG4" s="142"/>
      <c r="MNH4" s="142"/>
      <c r="MNI4" s="142"/>
      <c r="MNJ4" s="142"/>
      <c r="MNK4" s="142"/>
      <c r="MNL4" s="142"/>
      <c r="MNM4" s="142"/>
      <c r="MNN4" s="142"/>
      <c r="MNO4" s="142"/>
      <c r="MNP4" s="142"/>
      <c r="MNQ4" s="142"/>
      <c r="MNR4" s="142"/>
      <c r="MNS4" s="142"/>
      <c r="MNT4" s="142"/>
      <c r="MNU4" s="142"/>
      <c r="MNV4" s="142"/>
      <c r="MNW4" s="142"/>
      <c r="MNX4" s="142"/>
      <c r="MNY4" s="142"/>
      <c r="MNZ4" s="142"/>
      <c r="MOA4" s="142"/>
      <c r="MOB4" s="142"/>
      <c r="MOC4" s="142"/>
      <c r="MOD4" s="142"/>
      <c r="MOE4" s="142"/>
      <c r="MOF4" s="142"/>
      <c r="MOG4" s="142"/>
      <c r="MOH4" s="142"/>
      <c r="MOI4" s="142"/>
      <c r="MOJ4" s="142"/>
      <c r="MOK4" s="142"/>
      <c r="MOL4" s="142"/>
      <c r="MOM4" s="142"/>
      <c r="MON4" s="142"/>
      <c r="MOO4" s="142"/>
      <c r="MOP4" s="142"/>
      <c r="MOQ4" s="142"/>
      <c r="MOR4" s="142"/>
      <c r="MOS4" s="142"/>
      <c r="MOT4" s="142"/>
      <c r="MOU4" s="142"/>
      <c r="MOV4" s="142"/>
      <c r="MOW4" s="142"/>
      <c r="MOX4" s="142"/>
      <c r="MOY4" s="142"/>
      <c r="MOZ4" s="142"/>
      <c r="MPA4" s="142"/>
      <c r="MPB4" s="142"/>
      <c r="MPC4" s="142"/>
      <c r="MPD4" s="142"/>
      <c r="MPE4" s="142"/>
      <c r="MPF4" s="142"/>
      <c r="MPG4" s="142"/>
      <c r="MPH4" s="142"/>
      <c r="MPI4" s="142"/>
      <c r="MPJ4" s="142"/>
      <c r="MPK4" s="142"/>
      <c r="MPL4" s="142"/>
      <c r="MPM4" s="142"/>
      <c r="MPN4" s="142"/>
      <c r="MPO4" s="142"/>
      <c r="MPP4" s="142"/>
      <c r="MPQ4" s="142"/>
      <c r="MPR4" s="142"/>
      <c r="MPS4" s="142"/>
      <c r="MPT4" s="142"/>
      <c r="MPU4" s="142"/>
      <c r="MPV4" s="142"/>
      <c r="MPW4" s="142"/>
      <c r="MPX4" s="142"/>
      <c r="MPY4" s="142"/>
      <c r="MPZ4" s="142"/>
      <c r="MQA4" s="142"/>
      <c r="MQB4" s="142"/>
      <c r="MQC4" s="142"/>
      <c r="MQD4" s="142"/>
      <c r="MQE4" s="142"/>
      <c r="MQF4" s="142"/>
      <c r="MQG4" s="142"/>
      <c r="MQH4" s="142"/>
      <c r="MQI4" s="142"/>
      <c r="MQJ4" s="142"/>
      <c r="MQK4" s="142"/>
      <c r="MQL4" s="142"/>
      <c r="MQM4" s="142"/>
      <c r="MQN4" s="142"/>
      <c r="MQO4" s="142"/>
      <c r="MQP4" s="142"/>
      <c r="MQQ4" s="142"/>
      <c r="MQR4" s="142"/>
      <c r="MQS4" s="142"/>
      <c r="MQT4" s="142"/>
      <c r="MQU4" s="142"/>
      <c r="MQV4" s="142"/>
      <c r="MQW4" s="142"/>
      <c r="MQX4" s="142"/>
      <c r="MQY4" s="142"/>
      <c r="MQZ4" s="142"/>
      <c r="MRA4" s="142"/>
      <c r="MRB4" s="142"/>
      <c r="MRC4" s="142"/>
      <c r="MRD4" s="142"/>
      <c r="MRE4" s="142"/>
      <c r="MRF4" s="142"/>
      <c r="MRG4" s="142"/>
      <c r="MRH4" s="142"/>
      <c r="MRI4" s="142"/>
      <c r="MRJ4" s="142"/>
      <c r="MRK4" s="142"/>
      <c r="MRL4" s="142"/>
      <c r="MRM4" s="142"/>
      <c r="MRN4" s="142"/>
      <c r="MRO4" s="142"/>
      <c r="MRP4" s="142"/>
      <c r="MRQ4" s="142"/>
      <c r="MRR4" s="142"/>
      <c r="MRS4" s="142"/>
      <c r="MRT4" s="142"/>
      <c r="MRU4" s="142"/>
      <c r="MRV4" s="142"/>
      <c r="MRW4" s="142"/>
      <c r="MRX4" s="142"/>
      <c r="MRY4" s="142"/>
      <c r="MRZ4" s="142"/>
      <c r="MSA4" s="142"/>
      <c r="MSB4" s="142"/>
      <c r="MSC4" s="142"/>
      <c r="MSD4" s="142"/>
      <c r="MSE4" s="142"/>
      <c r="MSF4" s="142"/>
      <c r="MSG4" s="142"/>
      <c r="MSH4" s="142"/>
      <c r="MSI4" s="142"/>
      <c r="MSJ4" s="142"/>
      <c r="MSK4" s="142"/>
      <c r="MSL4" s="142"/>
      <c r="MSM4" s="142"/>
      <c r="MSN4" s="142"/>
      <c r="MSO4" s="142"/>
      <c r="MSP4" s="142"/>
      <c r="MSQ4" s="142"/>
      <c r="MSR4" s="142"/>
      <c r="MSS4" s="142"/>
      <c r="MST4" s="142"/>
      <c r="MSU4" s="142"/>
      <c r="MSV4" s="142"/>
      <c r="MSW4" s="142"/>
      <c r="MSX4" s="142"/>
      <c r="MSY4" s="142"/>
      <c r="MSZ4" s="142"/>
      <c r="MTA4" s="142"/>
      <c r="MTB4" s="142"/>
      <c r="MTC4" s="142"/>
      <c r="MTD4" s="142"/>
      <c r="MTE4" s="142"/>
      <c r="MTF4" s="142"/>
      <c r="MTG4" s="142"/>
      <c r="MTH4" s="142"/>
      <c r="MTI4" s="142"/>
      <c r="MTJ4" s="142"/>
      <c r="MTK4" s="142"/>
      <c r="MTL4" s="142"/>
      <c r="MTM4" s="142"/>
      <c r="MTN4" s="142"/>
      <c r="MTO4" s="142"/>
      <c r="MTP4" s="142"/>
      <c r="MTQ4" s="142"/>
      <c r="MTR4" s="142"/>
      <c r="MTS4" s="142"/>
      <c r="MTT4" s="142"/>
      <c r="MTU4" s="142"/>
      <c r="MTV4" s="142"/>
      <c r="MTW4" s="142"/>
      <c r="MTX4" s="142"/>
      <c r="MTY4" s="142"/>
      <c r="MTZ4" s="142"/>
      <c r="MUA4" s="142"/>
      <c r="MUB4" s="142"/>
      <c r="MUC4" s="142"/>
      <c r="MUD4" s="142"/>
      <c r="MUE4" s="142"/>
      <c r="MUF4" s="142"/>
      <c r="MUG4" s="142"/>
      <c r="MUH4" s="142"/>
      <c r="MUI4" s="142"/>
      <c r="MUJ4" s="142"/>
      <c r="MUK4" s="142"/>
      <c r="MUL4" s="142"/>
      <c r="MUM4" s="142"/>
      <c r="MUN4" s="142"/>
      <c r="MUO4" s="142"/>
      <c r="MUP4" s="142"/>
      <c r="MUQ4" s="142"/>
      <c r="MUR4" s="142"/>
      <c r="MUS4" s="142"/>
      <c r="MUT4" s="142"/>
      <c r="MUU4" s="142"/>
      <c r="MUV4" s="142"/>
      <c r="MUW4" s="142"/>
      <c r="MUX4" s="142"/>
      <c r="MUY4" s="142"/>
      <c r="MUZ4" s="142"/>
      <c r="MVA4" s="142"/>
      <c r="MVB4" s="142"/>
      <c r="MVC4" s="142"/>
      <c r="MVD4" s="142"/>
      <c r="MVE4" s="142"/>
      <c r="MVF4" s="142"/>
      <c r="MVG4" s="142"/>
      <c r="MVH4" s="142"/>
      <c r="MVI4" s="142"/>
      <c r="MVJ4" s="142"/>
      <c r="MVK4" s="142"/>
      <c r="MVL4" s="142"/>
      <c r="MVM4" s="142"/>
      <c r="MVN4" s="142"/>
      <c r="MVO4" s="142"/>
      <c r="MVP4" s="142"/>
      <c r="MVQ4" s="142"/>
      <c r="MVR4" s="142"/>
      <c r="MVS4" s="142"/>
      <c r="MVT4" s="142"/>
      <c r="MVU4" s="142"/>
      <c r="MVV4" s="142"/>
      <c r="MVW4" s="142"/>
      <c r="MVX4" s="142"/>
      <c r="MVY4" s="142"/>
      <c r="MVZ4" s="142"/>
      <c r="MWA4" s="142"/>
      <c r="MWB4" s="142"/>
      <c r="MWC4" s="142"/>
      <c r="MWD4" s="142"/>
      <c r="MWE4" s="142"/>
      <c r="MWF4" s="142"/>
      <c r="MWG4" s="142"/>
      <c r="MWH4" s="142"/>
      <c r="MWI4" s="142"/>
      <c r="MWJ4" s="142"/>
      <c r="MWK4" s="142"/>
      <c r="MWL4" s="142"/>
      <c r="MWM4" s="142"/>
      <c r="MWN4" s="142"/>
      <c r="MWO4" s="142"/>
      <c r="MWP4" s="142"/>
      <c r="MWQ4" s="142"/>
      <c r="MWR4" s="142"/>
      <c r="MWS4" s="142"/>
      <c r="MWT4" s="142"/>
      <c r="MWU4" s="142"/>
      <c r="MWV4" s="142"/>
      <c r="MWW4" s="142"/>
      <c r="MWX4" s="142"/>
      <c r="MWY4" s="142"/>
      <c r="MWZ4" s="142"/>
      <c r="MXA4" s="142"/>
      <c r="MXB4" s="142"/>
      <c r="MXC4" s="142"/>
      <c r="MXD4" s="142"/>
      <c r="MXE4" s="142"/>
      <c r="MXF4" s="142"/>
      <c r="MXG4" s="142"/>
      <c r="MXH4" s="142"/>
      <c r="MXI4" s="142"/>
      <c r="MXJ4" s="142"/>
      <c r="MXK4" s="142"/>
      <c r="MXL4" s="142"/>
      <c r="MXM4" s="142"/>
      <c r="MXN4" s="142"/>
      <c r="MXO4" s="142"/>
      <c r="MXP4" s="142"/>
      <c r="MXQ4" s="142"/>
      <c r="MXR4" s="142"/>
      <c r="MXS4" s="142"/>
      <c r="MXT4" s="142"/>
      <c r="MXU4" s="142"/>
      <c r="MXV4" s="142"/>
      <c r="MXW4" s="142"/>
      <c r="MXX4" s="142"/>
      <c r="MXY4" s="142"/>
      <c r="MXZ4" s="142"/>
      <c r="MYA4" s="142"/>
      <c r="MYB4" s="142"/>
      <c r="MYC4" s="142"/>
      <c r="MYD4" s="142"/>
      <c r="MYE4" s="142"/>
      <c r="MYF4" s="142"/>
      <c r="MYG4" s="142"/>
      <c r="MYH4" s="142"/>
      <c r="MYI4" s="142"/>
      <c r="MYJ4" s="142"/>
      <c r="MYK4" s="142"/>
      <c r="MYL4" s="142"/>
      <c r="MYM4" s="142"/>
      <c r="MYN4" s="142"/>
      <c r="MYO4" s="142"/>
      <c r="MYP4" s="142"/>
      <c r="MYQ4" s="142"/>
      <c r="MYR4" s="142"/>
      <c r="MYS4" s="142"/>
      <c r="MYT4" s="142"/>
      <c r="MYU4" s="142"/>
      <c r="MYV4" s="142"/>
      <c r="MYW4" s="142"/>
      <c r="MYX4" s="142"/>
      <c r="MYY4" s="142"/>
      <c r="MYZ4" s="142"/>
      <c r="MZA4" s="142"/>
      <c r="MZB4" s="142"/>
      <c r="MZC4" s="142"/>
      <c r="MZD4" s="142"/>
      <c r="MZE4" s="142"/>
      <c r="MZF4" s="142"/>
      <c r="MZG4" s="142"/>
      <c r="MZH4" s="142"/>
      <c r="MZI4" s="142"/>
      <c r="MZJ4" s="142"/>
      <c r="MZK4" s="142"/>
      <c r="MZL4" s="142"/>
      <c r="MZM4" s="142"/>
      <c r="MZN4" s="142"/>
      <c r="MZO4" s="142"/>
      <c r="MZP4" s="142"/>
      <c r="MZQ4" s="142"/>
      <c r="MZR4" s="142"/>
      <c r="MZS4" s="142"/>
      <c r="MZT4" s="142"/>
      <c r="MZU4" s="142"/>
      <c r="MZV4" s="142"/>
      <c r="MZW4" s="142"/>
      <c r="MZX4" s="142"/>
      <c r="MZY4" s="142"/>
      <c r="MZZ4" s="142"/>
      <c r="NAA4" s="142"/>
      <c r="NAB4" s="142"/>
      <c r="NAC4" s="142"/>
      <c r="NAD4" s="142"/>
      <c r="NAE4" s="142"/>
      <c r="NAF4" s="142"/>
      <c r="NAG4" s="142"/>
      <c r="NAH4" s="142"/>
      <c r="NAI4" s="142"/>
      <c r="NAJ4" s="142"/>
      <c r="NAK4" s="142"/>
      <c r="NAL4" s="142"/>
      <c r="NAM4" s="142"/>
      <c r="NAN4" s="142"/>
      <c r="NAO4" s="142"/>
      <c r="NAP4" s="142"/>
      <c r="NAQ4" s="142"/>
      <c r="NAR4" s="142"/>
      <c r="NAS4" s="142"/>
      <c r="NAT4" s="142"/>
      <c r="NAU4" s="142"/>
      <c r="NAV4" s="142"/>
      <c r="NAW4" s="142"/>
      <c r="NAX4" s="142"/>
      <c r="NAY4" s="142"/>
      <c r="NAZ4" s="142"/>
      <c r="NBA4" s="142"/>
      <c r="NBB4" s="142"/>
      <c r="NBC4" s="142"/>
      <c r="NBD4" s="142"/>
      <c r="NBE4" s="142"/>
      <c r="NBF4" s="142"/>
      <c r="NBG4" s="142"/>
      <c r="NBH4" s="142"/>
      <c r="NBI4" s="142"/>
      <c r="NBJ4" s="142"/>
      <c r="NBK4" s="142"/>
      <c r="NBL4" s="142"/>
      <c r="NBM4" s="142"/>
      <c r="NBN4" s="142"/>
      <c r="NBO4" s="142"/>
      <c r="NBP4" s="142"/>
      <c r="NBQ4" s="142"/>
      <c r="NBR4" s="142"/>
      <c r="NBS4" s="142"/>
      <c r="NBT4" s="142"/>
      <c r="NBU4" s="142"/>
      <c r="NBV4" s="142"/>
      <c r="NBW4" s="142"/>
      <c r="NBX4" s="142"/>
      <c r="NBY4" s="142"/>
      <c r="NBZ4" s="142"/>
      <c r="NCA4" s="142"/>
      <c r="NCB4" s="142"/>
      <c r="NCC4" s="142"/>
      <c r="NCD4" s="142"/>
      <c r="NCE4" s="142"/>
      <c r="NCF4" s="142"/>
      <c r="NCG4" s="142"/>
      <c r="NCH4" s="142"/>
      <c r="NCI4" s="142"/>
      <c r="NCJ4" s="142"/>
      <c r="NCK4" s="142"/>
      <c r="NCL4" s="142"/>
      <c r="NCM4" s="142"/>
      <c r="NCN4" s="142"/>
      <c r="NCO4" s="142"/>
      <c r="NCP4" s="142"/>
      <c r="NCQ4" s="142"/>
      <c r="NCR4" s="142"/>
      <c r="NCS4" s="142"/>
      <c r="NCT4" s="142"/>
      <c r="NCU4" s="142"/>
      <c r="NCV4" s="142"/>
      <c r="NCW4" s="142"/>
      <c r="NCX4" s="142"/>
      <c r="NCY4" s="142"/>
      <c r="NCZ4" s="142"/>
      <c r="NDA4" s="142"/>
      <c r="NDB4" s="142"/>
      <c r="NDC4" s="142"/>
      <c r="NDD4" s="142"/>
      <c r="NDE4" s="142"/>
      <c r="NDF4" s="142"/>
      <c r="NDG4" s="142"/>
      <c r="NDH4" s="142"/>
      <c r="NDI4" s="142"/>
      <c r="NDJ4" s="142"/>
      <c r="NDK4" s="142"/>
      <c r="NDL4" s="142"/>
      <c r="NDM4" s="142"/>
      <c r="NDN4" s="142"/>
      <c r="NDO4" s="142"/>
      <c r="NDP4" s="142"/>
      <c r="NDQ4" s="142"/>
      <c r="NDR4" s="142"/>
      <c r="NDS4" s="142"/>
      <c r="NDT4" s="142"/>
      <c r="NDU4" s="142"/>
      <c r="NDV4" s="142"/>
      <c r="NDW4" s="142"/>
      <c r="NDX4" s="142"/>
      <c r="NDY4" s="142"/>
      <c r="NDZ4" s="142"/>
      <c r="NEA4" s="142"/>
      <c r="NEB4" s="142"/>
      <c r="NEC4" s="142"/>
      <c r="NED4" s="142"/>
      <c r="NEE4" s="142"/>
      <c r="NEF4" s="142"/>
      <c r="NEG4" s="142"/>
      <c r="NEH4" s="142"/>
      <c r="NEI4" s="142"/>
      <c r="NEJ4" s="142"/>
      <c r="NEK4" s="142"/>
      <c r="NEL4" s="142"/>
      <c r="NEM4" s="142"/>
      <c r="NEN4" s="142"/>
      <c r="NEO4" s="142"/>
      <c r="NEP4" s="142"/>
      <c r="NEQ4" s="142"/>
      <c r="NER4" s="142"/>
      <c r="NES4" s="142"/>
      <c r="NET4" s="142"/>
      <c r="NEU4" s="142"/>
      <c r="NEV4" s="142"/>
      <c r="NEW4" s="142"/>
      <c r="NEX4" s="142"/>
      <c r="NEY4" s="142"/>
      <c r="NEZ4" s="142"/>
      <c r="NFA4" s="142"/>
      <c r="NFB4" s="142"/>
      <c r="NFC4" s="142"/>
      <c r="NFD4" s="142"/>
      <c r="NFE4" s="142"/>
      <c r="NFF4" s="142"/>
      <c r="NFG4" s="142"/>
      <c r="NFH4" s="142"/>
      <c r="NFI4" s="142"/>
      <c r="NFJ4" s="142"/>
      <c r="NFK4" s="142"/>
      <c r="NFL4" s="142"/>
      <c r="NFM4" s="142"/>
      <c r="NFN4" s="142"/>
      <c r="NFO4" s="142"/>
      <c r="NFP4" s="142"/>
      <c r="NFQ4" s="142"/>
      <c r="NFR4" s="142"/>
      <c r="NFS4" s="142"/>
      <c r="NFT4" s="142"/>
      <c r="NFU4" s="142"/>
      <c r="NFV4" s="142"/>
      <c r="NFW4" s="142"/>
      <c r="NFX4" s="142"/>
      <c r="NFY4" s="142"/>
      <c r="NFZ4" s="142"/>
      <c r="NGA4" s="142"/>
      <c r="NGB4" s="142"/>
      <c r="NGC4" s="142"/>
      <c r="NGD4" s="142"/>
      <c r="NGE4" s="142"/>
      <c r="NGF4" s="142"/>
      <c r="NGG4" s="142"/>
      <c r="NGH4" s="142"/>
      <c r="NGI4" s="142"/>
      <c r="NGJ4" s="142"/>
      <c r="NGK4" s="142"/>
      <c r="NGL4" s="142"/>
      <c r="NGM4" s="142"/>
      <c r="NGN4" s="142"/>
      <c r="NGO4" s="142"/>
      <c r="NGP4" s="142"/>
      <c r="NGQ4" s="142"/>
      <c r="NGR4" s="142"/>
      <c r="NGS4" s="142"/>
      <c r="NGT4" s="142"/>
      <c r="NGU4" s="142"/>
      <c r="NGV4" s="142"/>
      <c r="NGW4" s="142"/>
      <c r="NGX4" s="142"/>
      <c r="NGY4" s="142"/>
      <c r="NGZ4" s="142"/>
      <c r="NHA4" s="142"/>
      <c r="NHB4" s="142"/>
      <c r="NHC4" s="142"/>
      <c r="NHD4" s="142"/>
      <c r="NHE4" s="142"/>
      <c r="NHF4" s="142"/>
      <c r="NHG4" s="142"/>
      <c r="NHH4" s="142"/>
      <c r="NHI4" s="142"/>
      <c r="NHJ4" s="142"/>
      <c r="NHK4" s="142"/>
      <c r="NHL4" s="142"/>
      <c r="NHM4" s="142"/>
      <c r="NHN4" s="142"/>
      <c r="NHO4" s="142"/>
      <c r="NHP4" s="142"/>
      <c r="NHQ4" s="142"/>
      <c r="NHR4" s="142"/>
      <c r="NHS4" s="142"/>
      <c r="NHT4" s="142"/>
      <c r="NHU4" s="142"/>
      <c r="NHV4" s="142"/>
      <c r="NHW4" s="142"/>
      <c r="NHX4" s="142"/>
      <c r="NHY4" s="142"/>
      <c r="NHZ4" s="142"/>
      <c r="NIA4" s="142"/>
      <c r="NIB4" s="142"/>
      <c r="NIC4" s="142"/>
      <c r="NID4" s="142"/>
      <c r="NIE4" s="142"/>
      <c r="NIF4" s="142"/>
      <c r="NIG4" s="142"/>
      <c r="NIH4" s="142"/>
      <c r="NII4" s="142"/>
      <c r="NIJ4" s="142"/>
      <c r="NIK4" s="142"/>
      <c r="NIL4" s="142"/>
      <c r="NIM4" s="142"/>
      <c r="NIN4" s="142"/>
      <c r="NIO4" s="142"/>
      <c r="NIP4" s="142"/>
      <c r="NIQ4" s="142"/>
      <c r="NIR4" s="142"/>
      <c r="NIS4" s="142"/>
      <c r="NIT4" s="142"/>
      <c r="NIU4" s="142"/>
      <c r="NIV4" s="142"/>
      <c r="NIW4" s="142"/>
      <c r="NIX4" s="142"/>
      <c r="NIY4" s="142"/>
      <c r="NIZ4" s="142"/>
      <c r="NJA4" s="142"/>
      <c r="NJB4" s="142"/>
      <c r="NJC4" s="142"/>
      <c r="NJD4" s="142"/>
      <c r="NJE4" s="142"/>
      <c r="NJF4" s="142"/>
      <c r="NJG4" s="142"/>
      <c r="NJH4" s="142"/>
      <c r="NJI4" s="142"/>
      <c r="NJJ4" s="142"/>
      <c r="NJK4" s="142"/>
      <c r="NJL4" s="142"/>
      <c r="NJM4" s="142"/>
      <c r="NJN4" s="142"/>
      <c r="NJO4" s="142"/>
      <c r="NJP4" s="142"/>
      <c r="NJQ4" s="142"/>
      <c r="NJR4" s="142"/>
      <c r="NJS4" s="142"/>
      <c r="NJT4" s="142"/>
      <c r="NJU4" s="142"/>
      <c r="NJV4" s="142"/>
      <c r="NJW4" s="142"/>
      <c r="NJX4" s="142"/>
      <c r="NJY4" s="142"/>
      <c r="NJZ4" s="142"/>
      <c r="NKA4" s="142"/>
      <c r="NKB4" s="142"/>
      <c r="NKC4" s="142"/>
      <c r="NKD4" s="142"/>
      <c r="NKE4" s="142"/>
      <c r="NKF4" s="142"/>
      <c r="NKG4" s="142"/>
      <c r="NKH4" s="142"/>
      <c r="NKI4" s="142"/>
      <c r="NKJ4" s="142"/>
      <c r="NKK4" s="142"/>
      <c r="NKL4" s="142"/>
      <c r="NKM4" s="142"/>
      <c r="NKN4" s="142"/>
      <c r="NKO4" s="142"/>
      <c r="NKP4" s="142"/>
      <c r="NKQ4" s="142"/>
      <c r="NKR4" s="142"/>
      <c r="NKS4" s="142"/>
      <c r="NKT4" s="142"/>
      <c r="NKU4" s="142"/>
      <c r="NKV4" s="142"/>
      <c r="NKW4" s="142"/>
      <c r="NKX4" s="142"/>
      <c r="NKY4" s="142"/>
      <c r="NKZ4" s="142"/>
      <c r="NLA4" s="142"/>
      <c r="NLB4" s="142"/>
      <c r="NLC4" s="142"/>
      <c r="NLD4" s="142"/>
      <c r="NLE4" s="142"/>
      <c r="NLF4" s="142"/>
      <c r="NLG4" s="142"/>
      <c r="NLH4" s="142"/>
      <c r="NLI4" s="142"/>
      <c r="NLJ4" s="142"/>
      <c r="NLK4" s="142"/>
      <c r="NLL4" s="142"/>
      <c r="NLM4" s="142"/>
      <c r="NLN4" s="142"/>
      <c r="NLO4" s="142"/>
      <c r="NLP4" s="142"/>
      <c r="NLQ4" s="142"/>
      <c r="NLR4" s="142"/>
      <c r="NLS4" s="142"/>
      <c r="NLT4" s="142"/>
      <c r="NLU4" s="142"/>
      <c r="NLV4" s="142"/>
      <c r="NLW4" s="142"/>
      <c r="NLX4" s="142"/>
      <c r="NLY4" s="142"/>
      <c r="NLZ4" s="142"/>
      <c r="NMA4" s="142"/>
      <c r="NMB4" s="142"/>
      <c r="NMC4" s="142"/>
      <c r="NMD4" s="142"/>
      <c r="NME4" s="142"/>
      <c r="NMF4" s="142"/>
      <c r="NMG4" s="142"/>
      <c r="NMH4" s="142"/>
      <c r="NMI4" s="142"/>
      <c r="NMJ4" s="142"/>
      <c r="NMK4" s="142"/>
      <c r="NML4" s="142"/>
      <c r="NMM4" s="142"/>
      <c r="NMN4" s="142"/>
      <c r="NMO4" s="142"/>
      <c r="NMP4" s="142"/>
      <c r="NMQ4" s="142"/>
      <c r="NMR4" s="142"/>
      <c r="NMS4" s="142"/>
      <c r="NMT4" s="142"/>
      <c r="NMU4" s="142"/>
      <c r="NMV4" s="142"/>
      <c r="NMW4" s="142"/>
      <c r="NMX4" s="142"/>
      <c r="NMY4" s="142"/>
      <c r="NMZ4" s="142"/>
      <c r="NNA4" s="142"/>
      <c r="NNB4" s="142"/>
      <c r="NNC4" s="142"/>
      <c r="NND4" s="142"/>
      <c r="NNE4" s="142"/>
      <c r="NNF4" s="142"/>
      <c r="NNG4" s="142"/>
      <c r="NNH4" s="142"/>
      <c r="NNI4" s="142"/>
      <c r="NNJ4" s="142"/>
      <c r="NNK4" s="142"/>
      <c r="NNL4" s="142"/>
      <c r="NNM4" s="142"/>
      <c r="NNN4" s="142"/>
      <c r="NNO4" s="142"/>
      <c r="NNP4" s="142"/>
      <c r="NNQ4" s="142"/>
      <c r="NNR4" s="142"/>
      <c r="NNS4" s="142"/>
      <c r="NNT4" s="142"/>
      <c r="NNU4" s="142"/>
      <c r="NNV4" s="142"/>
      <c r="NNW4" s="142"/>
      <c r="NNX4" s="142"/>
      <c r="NNY4" s="142"/>
      <c r="NNZ4" s="142"/>
      <c r="NOA4" s="142"/>
      <c r="NOB4" s="142"/>
      <c r="NOC4" s="142"/>
      <c r="NOD4" s="142"/>
      <c r="NOE4" s="142"/>
      <c r="NOF4" s="142"/>
      <c r="NOG4" s="142"/>
      <c r="NOH4" s="142"/>
      <c r="NOI4" s="142"/>
      <c r="NOJ4" s="142"/>
      <c r="NOK4" s="142"/>
      <c r="NOL4" s="142"/>
      <c r="NOM4" s="142"/>
      <c r="NON4" s="142"/>
      <c r="NOO4" s="142"/>
      <c r="NOP4" s="142"/>
      <c r="NOQ4" s="142"/>
      <c r="NOR4" s="142"/>
      <c r="NOS4" s="142"/>
      <c r="NOT4" s="142"/>
      <c r="NOU4" s="142"/>
      <c r="NOV4" s="142"/>
      <c r="NOW4" s="142"/>
      <c r="NOX4" s="142"/>
      <c r="NOY4" s="142"/>
      <c r="NOZ4" s="142"/>
      <c r="NPA4" s="142"/>
      <c r="NPB4" s="142"/>
      <c r="NPC4" s="142"/>
      <c r="NPD4" s="142"/>
      <c r="NPE4" s="142"/>
      <c r="NPF4" s="142"/>
      <c r="NPG4" s="142"/>
      <c r="NPH4" s="142"/>
      <c r="NPI4" s="142"/>
      <c r="NPJ4" s="142"/>
      <c r="NPK4" s="142"/>
      <c r="NPL4" s="142"/>
      <c r="NPM4" s="142"/>
      <c r="NPN4" s="142"/>
      <c r="NPO4" s="142"/>
      <c r="NPP4" s="142"/>
      <c r="NPQ4" s="142"/>
      <c r="NPR4" s="142"/>
      <c r="NPS4" s="142"/>
      <c r="NPT4" s="142"/>
      <c r="NPU4" s="142"/>
      <c r="NPV4" s="142"/>
      <c r="NPW4" s="142"/>
      <c r="NPX4" s="142"/>
      <c r="NPY4" s="142"/>
      <c r="NPZ4" s="142"/>
      <c r="NQA4" s="142"/>
      <c r="NQB4" s="142"/>
      <c r="NQC4" s="142"/>
      <c r="NQD4" s="142"/>
      <c r="NQE4" s="142"/>
      <c r="NQF4" s="142"/>
      <c r="NQG4" s="142"/>
      <c r="NQH4" s="142"/>
      <c r="NQI4" s="142"/>
      <c r="NQJ4" s="142"/>
      <c r="NQK4" s="142"/>
      <c r="NQL4" s="142"/>
      <c r="NQM4" s="142"/>
      <c r="NQN4" s="142"/>
      <c r="NQO4" s="142"/>
      <c r="NQP4" s="142"/>
      <c r="NQQ4" s="142"/>
      <c r="NQR4" s="142"/>
      <c r="NQS4" s="142"/>
      <c r="NQT4" s="142"/>
      <c r="NQU4" s="142"/>
      <c r="NQV4" s="142"/>
      <c r="NQW4" s="142"/>
      <c r="NQX4" s="142"/>
      <c r="NQY4" s="142"/>
      <c r="NQZ4" s="142"/>
      <c r="NRA4" s="142"/>
      <c r="NRB4" s="142"/>
      <c r="NRC4" s="142"/>
      <c r="NRD4" s="142"/>
      <c r="NRE4" s="142"/>
      <c r="NRF4" s="142"/>
      <c r="NRG4" s="142"/>
      <c r="NRH4" s="142"/>
      <c r="NRI4" s="142"/>
      <c r="NRJ4" s="142"/>
      <c r="NRK4" s="142"/>
      <c r="NRL4" s="142"/>
      <c r="NRM4" s="142"/>
      <c r="NRN4" s="142"/>
      <c r="NRO4" s="142"/>
      <c r="NRP4" s="142"/>
      <c r="NRQ4" s="142"/>
      <c r="NRR4" s="142"/>
      <c r="NRS4" s="142"/>
      <c r="NRT4" s="142"/>
      <c r="NRU4" s="142"/>
      <c r="NRV4" s="142"/>
      <c r="NRW4" s="142"/>
      <c r="NRX4" s="142"/>
      <c r="NRY4" s="142"/>
      <c r="NRZ4" s="142"/>
      <c r="NSA4" s="142"/>
      <c r="NSB4" s="142"/>
      <c r="NSC4" s="142"/>
      <c r="NSD4" s="142"/>
      <c r="NSE4" s="142"/>
      <c r="NSF4" s="142"/>
      <c r="NSG4" s="142"/>
      <c r="NSH4" s="142"/>
      <c r="NSI4" s="142"/>
      <c r="NSJ4" s="142"/>
      <c r="NSK4" s="142"/>
      <c r="NSL4" s="142"/>
      <c r="NSM4" s="142"/>
      <c r="NSN4" s="142"/>
      <c r="NSO4" s="142"/>
      <c r="NSP4" s="142"/>
      <c r="NSQ4" s="142"/>
      <c r="NSR4" s="142"/>
      <c r="NSS4" s="142"/>
      <c r="NST4" s="142"/>
      <c r="NSU4" s="142"/>
      <c r="NSV4" s="142"/>
      <c r="NSW4" s="142"/>
      <c r="NSX4" s="142"/>
      <c r="NSY4" s="142"/>
      <c r="NSZ4" s="142"/>
      <c r="NTA4" s="142"/>
      <c r="NTB4" s="142"/>
      <c r="NTC4" s="142"/>
      <c r="NTD4" s="142"/>
      <c r="NTE4" s="142"/>
      <c r="NTF4" s="142"/>
      <c r="NTG4" s="142"/>
      <c r="NTH4" s="142"/>
      <c r="NTI4" s="142"/>
      <c r="NTJ4" s="142"/>
      <c r="NTK4" s="142"/>
      <c r="NTL4" s="142"/>
      <c r="NTM4" s="142"/>
      <c r="NTN4" s="142"/>
      <c r="NTO4" s="142"/>
      <c r="NTP4" s="142"/>
      <c r="NTQ4" s="142"/>
      <c r="NTR4" s="142"/>
      <c r="NTS4" s="142"/>
      <c r="NTT4" s="142"/>
      <c r="NTU4" s="142"/>
      <c r="NTV4" s="142"/>
      <c r="NTW4" s="142"/>
      <c r="NTX4" s="142"/>
      <c r="NTY4" s="142"/>
      <c r="NTZ4" s="142"/>
      <c r="NUA4" s="142"/>
      <c r="NUB4" s="142"/>
      <c r="NUC4" s="142"/>
      <c r="NUD4" s="142"/>
      <c r="NUE4" s="142"/>
      <c r="NUF4" s="142"/>
      <c r="NUG4" s="142"/>
      <c r="NUH4" s="142"/>
      <c r="NUI4" s="142"/>
      <c r="NUJ4" s="142"/>
      <c r="NUK4" s="142"/>
      <c r="NUL4" s="142"/>
      <c r="NUM4" s="142"/>
      <c r="NUN4" s="142"/>
      <c r="NUO4" s="142"/>
      <c r="NUP4" s="142"/>
      <c r="NUQ4" s="142"/>
      <c r="NUR4" s="142"/>
      <c r="NUS4" s="142"/>
      <c r="NUT4" s="142"/>
      <c r="NUU4" s="142"/>
      <c r="NUV4" s="142"/>
      <c r="NUW4" s="142"/>
      <c r="NUX4" s="142"/>
      <c r="NUY4" s="142"/>
      <c r="NUZ4" s="142"/>
      <c r="NVA4" s="142"/>
      <c r="NVB4" s="142"/>
      <c r="NVC4" s="142"/>
      <c r="NVD4" s="142"/>
      <c r="NVE4" s="142"/>
      <c r="NVF4" s="142"/>
      <c r="NVG4" s="142"/>
      <c r="NVH4" s="142"/>
      <c r="NVI4" s="142"/>
      <c r="NVJ4" s="142"/>
      <c r="NVK4" s="142"/>
      <c r="NVL4" s="142"/>
      <c r="NVM4" s="142"/>
      <c r="NVN4" s="142"/>
      <c r="NVO4" s="142"/>
      <c r="NVP4" s="142"/>
      <c r="NVQ4" s="142"/>
      <c r="NVR4" s="142"/>
      <c r="NVS4" s="142"/>
      <c r="NVT4" s="142"/>
      <c r="NVU4" s="142"/>
      <c r="NVV4" s="142"/>
      <c r="NVW4" s="142"/>
      <c r="NVX4" s="142"/>
      <c r="NVY4" s="142"/>
      <c r="NVZ4" s="142"/>
      <c r="NWA4" s="142"/>
      <c r="NWB4" s="142"/>
      <c r="NWC4" s="142"/>
      <c r="NWD4" s="142"/>
      <c r="NWE4" s="142"/>
      <c r="NWF4" s="142"/>
      <c r="NWG4" s="142"/>
      <c r="NWH4" s="142"/>
      <c r="NWI4" s="142"/>
      <c r="NWJ4" s="142"/>
      <c r="NWK4" s="142"/>
      <c r="NWL4" s="142"/>
      <c r="NWM4" s="142"/>
      <c r="NWN4" s="142"/>
      <c r="NWO4" s="142"/>
      <c r="NWP4" s="142"/>
      <c r="NWQ4" s="142"/>
      <c r="NWR4" s="142"/>
      <c r="NWS4" s="142"/>
      <c r="NWT4" s="142"/>
      <c r="NWU4" s="142"/>
      <c r="NWV4" s="142"/>
      <c r="NWW4" s="142"/>
      <c r="NWX4" s="142"/>
      <c r="NWY4" s="142"/>
      <c r="NWZ4" s="142"/>
      <c r="NXA4" s="142"/>
      <c r="NXB4" s="142"/>
      <c r="NXC4" s="142"/>
      <c r="NXD4" s="142"/>
      <c r="NXE4" s="142"/>
      <c r="NXF4" s="142"/>
      <c r="NXG4" s="142"/>
      <c r="NXH4" s="142"/>
      <c r="NXI4" s="142"/>
      <c r="NXJ4" s="142"/>
      <c r="NXK4" s="142"/>
      <c r="NXL4" s="142"/>
      <c r="NXM4" s="142"/>
      <c r="NXN4" s="142"/>
      <c r="NXO4" s="142"/>
      <c r="NXP4" s="142"/>
      <c r="NXQ4" s="142"/>
      <c r="NXR4" s="142"/>
      <c r="NXS4" s="142"/>
      <c r="NXT4" s="142"/>
      <c r="NXU4" s="142"/>
      <c r="NXV4" s="142"/>
      <c r="NXW4" s="142"/>
      <c r="NXX4" s="142"/>
      <c r="NXY4" s="142"/>
      <c r="NXZ4" s="142"/>
      <c r="NYA4" s="142"/>
      <c r="NYB4" s="142"/>
      <c r="NYC4" s="142"/>
      <c r="NYD4" s="142"/>
      <c r="NYE4" s="142"/>
      <c r="NYF4" s="142"/>
      <c r="NYG4" s="142"/>
      <c r="NYH4" s="142"/>
      <c r="NYI4" s="142"/>
      <c r="NYJ4" s="142"/>
      <c r="NYK4" s="142"/>
      <c r="NYL4" s="142"/>
      <c r="NYM4" s="142"/>
      <c r="NYN4" s="142"/>
      <c r="NYO4" s="142"/>
      <c r="NYP4" s="142"/>
      <c r="NYQ4" s="142"/>
      <c r="NYR4" s="142"/>
      <c r="NYS4" s="142"/>
      <c r="NYT4" s="142"/>
      <c r="NYU4" s="142"/>
      <c r="NYV4" s="142"/>
      <c r="NYW4" s="142"/>
      <c r="NYX4" s="142"/>
      <c r="NYY4" s="142"/>
      <c r="NYZ4" s="142"/>
      <c r="NZA4" s="142"/>
      <c r="NZB4" s="142"/>
      <c r="NZC4" s="142"/>
      <c r="NZD4" s="142"/>
      <c r="NZE4" s="142"/>
      <c r="NZF4" s="142"/>
      <c r="NZG4" s="142"/>
      <c r="NZH4" s="142"/>
      <c r="NZI4" s="142"/>
      <c r="NZJ4" s="142"/>
      <c r="NZK4" s="142"/>
      <c r="NZL4" s="142"/>
      <c r="NZM4" s="142"/>
      <c r="NZN4" s="142"/>
      <c r="NZO4" s="142"/>
      <c r="NZP4" s="142"/>
      <c r="NZQ4" s="142"/>
      <c r="NZR4" s="142"/>
      <c r="NZS4" s="142"/>
      <c r="NZT4" s="142"/>
      <c r="NZU4" s="142"/>
      <c r="NZV4" s="142"/>
      <c r="NZW4" s="142"/>
      <c r="NZX4" s="142"/>
      <c r="NZY4" s="142"/>
      <c r="NZZ4" s="142"/>
      <c r="OAA4" s="142"/>
      <c r="OAB4" s="142"/>
      <c r="OAC4" s="142"/>
      <c r="OAD4" s="142"/>
      <c r="OAE4" s="142"/>
      <c r="OAF4" s="142"/>
      <c r="OAG4" s="142"/>
      <c r="OAH4" s="142"/>
      <c r="OAI4" s="142"/>
      <c r="OAJ4" s="142"/>
      <c r="OAK4" s="142"/>
      <c r="OAL4" s="142"/>
      <c r="OAM4" s="142"/>
      <c r="OAN4" s="142"/>
      <c r="OAO4" s="142"/>
      <c r="OAP4" s="142"/>
      <c r="OAQ4" s="142"/>
      <c r="OAR4" s="142"/>
      <c r="OAS4" s="142"/>
      <c r="OAT4" s="142"/>
      <c r="OAU4" s="142"/>
      <c r="OAV4" s="142"/>
      <c r="OAW4" s="142"/>
      <c r="OAX4" s="142"/>
      <c r="OAY4" s="142"/>
      <c r="OAZ4" s="142"/>
      <c r="OBA4" s="142"/>
      <c r="OBB4" s="142"/>
      <c r="OBC4" s="142"/>
      <c r="OBD4" s="142"/>
      <c r="OBE4" s="142"/>
      <c r="OBF4" s="142"/>
      <c r="OBG4" s="142"/>
      <c r="OBH4" s="142"/>
      <c r="OBI4" s="142"/>
      <c r="OBJ4" s="142"/>
      <c r="OBK4" s="142"/>
      <c r="OBL4" s="142"/>
      <c r="OBM4" s="142"/>
      <c r="OBN4" s="142"/>
      <c r="OBO4" s="142"/>
      <c r="OBP4" s="142"/>
      <c r="OBQ4" s="142"/>
      <c r="OBR4" s="142"/>
      <c r="OBS4" s="142"/>
      <c r="OBT4" s="142"/>
      <c r="OBU4" s="142"/>
      <c r="OBV4" s="142"/>
      <c r="OBW4" s="142"/>
      <c r="OBX4" s="142"/>
      <c r="OBY4" s="142"/>
      <c r="OBZ4" s="142"/>
      <c r="OCA4" s="142"/>
      <c r="OCB4" s="142"/>
      <c r="OCC4" s="142"/>
      <c r="OCD4" s="142"/>
      <c r="OCE4" s="142"/>
      <c r="OCF4" s="142"/>
      <c r="OCG4" s="142"/>
      <c r="OCH4" s="142"/>
      <c r="OCI4" s="142"/>
      <c r="OCJ4" s="142"/>
      <c r="OCK4" s="142"/>
      <c r="OCL4" s="142"/>
      <c r="OCM4" s="142"/>
      <c r="OCN4" s="142"/>
      <c r="OCO4" s="142"/>
      <c r="OCP4" s="142"/>
      <c r="OCQ4" s="142"/>
      <c r="OCR4" s="142"/>
      <c r="OCS4" s="142"/>
      <c r="OCT4" s="142"/>
      <c r="OCU4" s="142"/>
      <c r="OCV4" s="142"/>
      <c r="OCW4" s="142"/>
      <c r="OCX4" s="142"/>
      <c r="OCY4" s="142"/>
      <c r="OCZ4" s="142"/>
      <c r="ODA4" s="142"/>
      <c r="ODB4" s="142"/>
      <c r="ODC4" s="142"/>
      <c r="ODD4" s="142"/>
      <c r="ODE4" s="142"/>
      <c r="ODF4" s="142"/>
      <c r="ODG4" s="142"/>
      <c r="ODH4" s="142"/>
      <c r="ODI4" s="142"/>
      <c r="ODJ4" s="142"/>
      <c r="ODK4" s="142"/>
      <c r="ODL4" s="142"/>
      <c r="ODM4" s="142"/>
      <c r="ODN4" s="142"/>
      <c r="ODO4" s="142"/>
      <c r="ODP4" s="142"/>
      <c r="ODQ4" s="142"/>
      <c r="ODR4" s="142"/>
      <c r="ODS4" s="142"/>
      <c r="ODT4" s="142"/>
      <c r="ODU4" s="142"/>
      <c r="ODV4" s="142"/>
      <c r="ODW4" s="142"/>
      <c r="ODX4" s="142"/>
      <c r="ODY4" s="142"/>
      <c r="ODZ4" s="142"/>
      <c r="OEA4" s="142"/>
      <c r="OEB4" s="142"/>
      <c r="OEC4" s="142"/>
      <c r="OED4" s="142"/>
      <c r="OEE4" s="142"/>
      <c r="OEF4" s="142"/>
      <c r="OEG4" s="142"/>
      <c r="OEH4" s="142"/>
      <c r="OEI4" s="142"/>
      <c r="OEJ4" s="142"/>
      <c r="OEK4" s="142"/>
      <c r="OEL4" s="142"/>
      <c r="OEM4" s="142"/>
      <c r="OEN4" s="142"/>
      <c r="OEO4" s="142"/>
      <c r="OEP4" s="142"/>
      <c r="OEQ4" s="142"/>
      <c r="OER4" s="142"/>
      <c r="OES4" s="142"/>
      <c r="OET4" s="142"/>
      <c r="OEU4" s="142"/>
      <c r="OEV4" s="142"/>
      <c r="OEW4" s="142"/>
      <c r="OEX4" s="142"/>
      <c r="OEY4" s="142"/>
      <c r="OEZ4" s="142"/>
      <c r="OFA4" s="142"/>
      <c r="OFB4" s="142"/>
      <c r="OFC4" s="142"/>
      <c r="OFD4" s="142"/>
      <c r="OFE4" s="142"/>
      <c r="OFF4" s="142"/>
      <c r="OFG4" s="142"/>
      <c r="OFH4" s="142"/>
      <c r="OFI4" s="142"/>
      <c r="OFJ4" s="142"/>
      <c r="OFK4" s="142"/>
      <c r="OFL4" s="142"/>
      <c r="OFM4" s="142"/>
      <c r="OFN4" s="142"/>
      <c r="OFO4" s="142"/>
      <c r="OFP4" s="142"/>
      <c r="OFQ4" s="142"/>
      <c r="OFR4" s="142"/>
      <c r="OFS4" s="142"/>
      <c r="OFT4" s="142"/>
      <c r="OFU4" s="142"/>
      <c r="OFV4" s="142"/>
      <c r="OFW4" s="142"/>
      <c r="OFX4" s="142"/>
      <c r="OFY4" s="142"/>
      <c r="OFZ4" s="142"/>
      <c r="OGA4" s="142"/>
      <c r="OGB4" s="142"/>
      <c r="OGC4" s="142"/>
      <c r="OGD4" s="142"/>
      <c r="OGE4" s="142"/>
      <c r="OGF4" s="142"/>
      <c r="OGG4" s="142"/>
      <c r="OGH4" s="142"/>
      <c r="OGI4" s="142"/>
      <c r="OGJ4" s="142"/>
      <c r="OGK4" s="142"/>
      <c r="OGL4" s="142"/>
      <c r="OGM4" s="142"/>
      <c r="OGN4" s="142"/>
      <c r="OGO4" s="142"/>
      <c r="OGP4" s="142"/>
      <c r="OGQ4" s="142"/>
      <c r="OGR4" s="142"/>
      <c r="OGS4" s="142"/>
      <c r="OGT4" s="142"/>
      <c r="OGU4" s="142"/>
      <c r="OGV4" s="142"/>
      <c r="OGW4" s="142"/>
      <c r="OGX4" s="142"/>
      <c r="OGY4" s="142"/>
      <c r="OGZ4" s="142"/>
      <c r="OHA4" s="142"/>
      <c r="OHB4" s="142"/>
      <c r="OHC4" s="142"/>
      <c r="OHD4" s="142"/>
      <c r="OHE4" s="142"/>
      <c r="OHF4" s="142"/>
      <c r="OHG4" s="142"/>
      <c r="OHH4" s="142"/>
      <c r="OHI4" s="142"/>
      <c r="OHJ4" s="142"/>
      <c r="OHK4" s="142"/>
      <c r="OHL4" s="142"/>
      <c r="OHM4" s="142"/>
      <c r="OHN4" s="142"/>
      <c r="OHO4" s="142"/>
      <c r="OHP4" s="142"/>
      <c r="OHQ4" s="142"/>
      <c r="OHR4" s="142"/>
      <c r="OHS4" s="142"/>
      <c r="OHT4" s="142"/>
      <c r="OHU4" s="142"/>
      <c r="OHV4" s="142"/>
      <c r="OHW4" s="142"/>
      <c r="OHX4" s="142"/>
      <c r="OHY4" s="142"/>
      <c r="OHZ4" s="142"/>
      <c r="OIA4" s="142"/>
      <c r="OIB4" s="142"/>
      <c r="OIC4" s="142"/>
      <c r="OID4" s="142"/>
      <c r="OIE4" s="142"/>
      <c r="OIF4" s="142"/>
      <c r="OIG4" s="142"/>
      <c r="OIH4" s="142"/>
      <c r="OII4" s="142"/>
      <c r="OIJ4" s="142"/>
      <c r="OIK4" s="142"/>
      <c r="OIL4" s="142"/>
      <c r="OIM4" s="142"/>
      <c r="OIN4" s="142"/>
      <c r="OIO4" s="142"/>
      <c r="OIP4" s="142"/>
      <c r="OIQ4" s="142"/>
      <c r="OIR4" s="142"/>
      <c r="OIS4" s="142"/>
      <c r="OIT4" s="142"/>
      <c r="OIU4" s="142"/>
      <c r="OIV4" s="142"/>
      <c r="OIW4" s="142"/>
      <c r="OIX4" s="142"/>
      <c r="OIY4" s="142"/>
      <c r="OIZ4" s="142"/>
      <c r="OJA4" s="142"/>
      <c r="OJB4" s="142"/>
      <c r="OJC4" s="142"/>
      <c r="OJD4" s="142"/>
      <c r="OJE4" s="142"/>
      <c r="OJF4" s="142"/>
      <c r="OJG4" s="142"/>
      <c r="OJH4" s="142"/>
      <c r="OJI4" s="142"/>
      <c r="OJJ4" s="142"/>
      <c r="OJK4" s="142"/>
      <c r="OJL4" s="142"/>
      <c r="OJM4" s="142"/>
      <c r="OJN4" s="142"/>
      <c r="OJO4" s="142"/>
      <c r="OJP4" s="142"/>
      <c r="OJQ4" s="142"/>
      <c r="OJR4" s="142"/>
      <c r="OJS4" s="142"/>
      <c r="OJT4" s="142"/>
      <c r="OJU4" s="142"/>
      <c r="OJV4" s="142"/>
      <c r="OJW4" s="142"/>
      <c r="OJX4" s="142"/>
      <c r="OJY4" s="142"/>
      <c r="OJZ4" s="142"/>
      <c r="OKA4" s="142"/>
      <c r="OKB4" s="142"/>
      <c r="OKC4" s="142"/>
      <c r="OKD4" s="142"/>
      <c r="OKE4" s="142"/>
      <c r="OKF4" s="142"/>
      <c r="OKG4" s="142"/>
      <c r="OKH4" s="142"/>
      <c r="OKI4" s="142"/>
      <c r="OKJ4" s="142"/>
      <c r="OKK4" s="142"/>
      <c r="OKL4" s="142"/>
      <c r="OKM4" s="142"/>
      <c r="OKN4" s="142"/>
      <c r="OKO4" s="142"/>
      <c r="OKP4" s="142"/>
      <c r="OKQ4" s="142"/>
      <c r="OKR4" s="142"/>
      <c r="OKS4" s="142"/>
      <c r="OKT4" s="142"/>
      <c r="OKU4" s="142"/>
      <c r="OKV4" s="142"/>
      <c r="OKW4" s="142"/>
      <c r="OKX4" s="142"/>
      <c r="OKY4" s="142"/>
      <c r="OKZ4" s="142"/>
      <c r="OLA4" s="142"/>
      <c r="OLB4" s="142"/>
      <c r="OLC4" s="142"/>
      <c r="OLD4" s="142"/>
      <c r="OLE4" s="142"/>
      <c r="OLF4" s="142"/>
      <c r="OLG4" s="142"/>
      <c r="OLH4" s="142"/>
      <c r="OLI4" s="142"/>
      <c r="OLJ4" s="142"/>
      <c r="OLK4" s="142"/>
      <c r="OLL4" s="142"/>
      <c r="OLM4" s="142"/>
      <c r="OLN4" s="142"/>
      <c r="OLO4" s="142"/>
      <c r="OLP4" s="142"/>
      <c r="OLQ4" s="142"/>
      <c r="OLR4" s="142"/>
      <c r="OLS4" s="142"/>
      <c r="OLT4" s="142"/>
      <c r="OLU4" s="142"/>
      <c r="OLV4" s="142"/>
      <c r="OLW4" s="142"/>
      <c r="OLX4" s="142"/>
      <c r="OLY4" s="142"/>
      <c r="OLZ4" s="142"/>
      <c r="OMA4" s="142"/>
      <c r="OMB4" s="142"/>
      <c r="OMC4" s="142"/>
      <c r="OMD4" s="142"/>
      <c r="OME4" s="142"/>
      <c r="OMF4" s="142"/>
      <c r="OMG4" s="142"/>
      <c r="OMH4" s="142"/>
      <c r="OMI4" s="142"/>
      <c r="OMJ4" s="142"/>
      <c r="OMK4" s="142"/>
      <c r="OML4" s="142"/>
      <c r="OMM4" s="142"/>
      <c r="OMN4" s="142"/>
      <c r="OMO4" s="142"/>
      <c r="OMP4" s="142"/>
      <c r="OMQ4" s="142"/>
      <c r="OMR4" s="142"/>
      <c r="OMS4" s="142"/>
      <c r="OMT4" s="142"/>
      <c r="OMU4" s="142"/>
      <c r="OMV4" s="142"/>
      <c r="OMW4" s="142"/>
      <c r="OMX4" s="142"/>
      <c r="OMY4" s="142"/>
      <c r="OMZ4" s="142"/>
      <c r="ONA4" s="142"/>
      <c r="ONB4" s="142"/>
      <c r="ONC4" s="142"/>
      <c r="OND4" s="142"/>
      <c r="ONE4" s="142"/>
      <c r="ONF4" s="142"/>
      <c r="ONG4" s="142"/>
      <c r="ONH4" s="142"/>
      <c r="ONI4" s="142"/>
      <c r="ONJ4" s="142"/>
      <c r="ONK4" s="142"/>
      <c r="ONL4" s="142"/>
      <c r="ONM4" s="142"/>
      <c r="ONN4" s="142"/>
      <c r="ONO4" s="142"/>
      <c r="ONP4" s="142"/>
      <c r="ONQ4" s="142"/>
      <c r="ONR4" s="142"/>
      <c r="ONS4" s="142"/>
      <c r="ONT4" s="142"/>
      <c r="ONU4" s="142"/>
      <c r="ONV4" s="142"/>
      <c r="ONW4" s="142"/>
      <c r="ONX4" s="142"/>
      <c r="ONY4" s="142"/>
      <c r="ONZ4" s="142"/>
      <c r="OOA4" s="142"/>
      <c r="OOB4" s="142"/>
      <c r="OOC4" s="142"/>
      <c r="OOD4" s="142"/>
      <c r="OOE4" s="142"/>
      <c r="OOF4" s="142"/>
      <c r="OOG4" s="142"/>
      <c r="OOH4" s="142"/>
      <c r="OOI4" s="142"/>
      <c r="OOJ4" s="142"/>
      <c r="OOK4" s="142"/>
      <c r="OOL4" s="142"/>
      <c r="OOM4" s="142"/>
      <c r="OON4" s="142"/>
      <c r="OOO4" s="142"/>
      <c r="OOP4" s="142"/>
      <c r="OOQ4" s="142"/>
      <c r="OOR4" s="142"/>
      <c r="OOS4" s="142"/>
      <c r="OOT4" s="142"/>
      <c r="OOU4" s="142"/>
      <c r="OOV4" s="142"/>
      <c r="OOW4" s="142"/>
      <c r="OOX4" s="142"/>
      <c r="OOY4" s="142"/>
      <c r="OOZ4" s="142"/>
      <c r="OPA4" s="142"/>
      <c r="OPB4" s="142"/>
      <c r="OPC4" s="142"/>
      <c r="OPD4" s="142"/>
      <c r="OPE4" s="142"/>
      <c r="OPF4" s="142"/>
      <c r="OPG4" s="142"/>
      <c r="OPH4" s="142"/>
      <c r="OPI4" s="142"/>
      <c r="OPJ4" s="142"/>
      <c r="OPK4" s="142"/>
      <c r="OPL4" s="142"/>
      <c r="OPM4" s="142"/>
      <c r="OPN4" s="142"/>
      <c r="OPO4" s="142"/>
      <c r="OPP4" s="142"/>
      <c r="OPQ4" s="142"/>
      <c r="OPR4" s="142"/>
      <c r="OPS4" s="142"/>
      <c r="OPT4" s="142"/>
      <c r="OPU4" s="142"/>
      <c r="OPV4" s="142"/>
      <c r="OPW4" s="142"/>
      <c r="OPX4" s="142"/>
      <c r="OPY4" s="142"/>
      <c r="OPZ4" s="142"/>
      <c r="OQA4" s="142"/>
      <c r="OQB4" s="142"/>
      <c r="OQC4" s="142"/>
      <c r="OQD4" s="142"/>
      <c r="OQE4" s="142"/>
      <c r="OQF4" s="142"/>
      <c r="OQG4" s="142"/>
      <c r="OQH4" s="142"/>
      <c r="OQI4" s="142"/>
      <c r="OQJ4" s="142"/>
      <c r="OQK4" s="142"/>
      <c r="OQL4" s="142"/>
      <c r="OQM4" s="142"/>
      <c r="OQN4" s="142"/>
      <c r="OQO4" s="142"/>
      <c r="OQP4" s="142"/>
      <c r="OQQ4" s="142"/>
      <c r="OQR4" s="142"/>
      <c r="OQS4" s="142"/>
      <c r="OQT4" s="142"/>
      <c r="OQU4" s="142"/>
      <c r="OQV4" s="142"/>
      <c r="OQW4" s="142"/>
      <c r="OQX4" s="142"/>
      <c r="OQY4" s="142"/>
      <c r="OQZ4" s="142"/>
      <c r="ORA4" s="142"/>
      <c r="ORB4" s="142"/>
      <c r="ORC4" s="142"/>
      <c r="ORD4" s="142"/>
      <c r="ORE4" s="142"/>
      <c r="ORF4" s="142"/>
      <c r="ORG4" s="142"/>
      <c r="ORH4" s="142"/>
      <c r="ORI4" s="142"/>
      <c r="ORJ4" s="142"/>
      <c r="ORK4" s="142"/>
      <c r="ORL4" s="142"/>
      <c r="ORM4" s="142"/>
      <c r="ORN4" s="142"/>
      <c r="ORO4" s="142"/>
      <c r="ORP4" s="142"/>
      <c r="ORQ4" s="142"/>
      <c r="ORR4" s="142"/>
      <c r="ORS4" s="142"/>
      <c r="ORT4" s="142"/>
      <c r="ORU4" s="142"/>
      <c r="ORV4" s="142"/>
      <c r="ORW4" s="142"/>
      <c r="ORX4" s="142"/>
      <c r="ORY4" s="142"/>
      <c r="ORZ4" s="142"/>
      <c r="OSA4" s="142"/>
      <c r="OSB4" s="142"/>
      <c r="OSC4" s="142"/>
      <c r="OSD4" s="142"/>
      <c r="OSE4" s="142"/>
      <c r="OSF4" s="142"/>
      <c r="OSG4" s="142"/>
      <c r="OSH4" s="142"/>
      <c r="OSI4" s="142"/>
      <c r="OSJ4" s="142"/>
      <c r="OSK4" s="142"/>
      <c r="OSL4" s="142"/>
      <c r="OSM4" s="142"/>
      <c r="OSN4" s="142"/>
      <c r="OSO4" s="142"/>
      <c r="OSP4" s="142"/>
      <c r="OSQ4" s="142"/>
      <c r="OSR4" s="142"/>
      <c r="OSS4" s="142"/>
      <c r="OST4" s="142"/>
      <c r="OSU4" s="142"/>
      <c r="OSV4" s="142"/>
      <c r="OSW4" s="142"/>
      <c r="OSX4" s="142"/>
      <c r="OSY4" s="142"/>
      <c r="OSZ4" s="142"/>
      <c r="OTA4" s="142"/>
      <c r="OTB4" s="142"/>
      <c r="OTC4" s="142"/>
      <c r="OTD4" s="142"/>
      <c r="OTE4" s="142"/>
      <c r="OTF4" s="142"/>
      <c r="OTG4" s="142"/>
      <c r="OTH4" s="142"/>
      <c r="OTI4" s="142"/>
      <c r="OTJ4" s="142"/>
      <c r="OTK4" s="142"/>
      <c r="OTL4" s="142"/>
      <c r="OTM4" s="142"/>
      <c r="OTN4" s="142"/>
      <c r="OTO4" s="142"/>
      <c r="OTP4" s="142"/>
      <c r="OTQ4" s="142"/>
      <c r="OTR4" s="142"/>
      <c r="OTS4" s="142"/>
      <c r="OTT4" s="142"/>
      <c r="OTU4" s="142"/>
      <c r="OTV4" s="142"/>
      <c r="OTW4" s="142"/>
      <c r="OTX4" s="142"/>
      <c r="OTY4" s="142"/>
      <c r="OTZ4" s="142"/>
      <c r="OUA4" s="142"/>
      <c r="OUB4" s="142"/>
      <c r="OUC4" s="142"/>
      <c r="OUD4" s="142"/>
      <c r="OUE4" s="142"/>
      <c r="OUF4" s="142"/>
      <c r="OUG4" s="142"/>
      <c r="OUH4" s="142"/>
      <c r="OUI4" s="142"/>
      <c r="OUJ4" s="142"/>
      <c r="OUK4" s="142"/>
      <c r="OUL4" s="142"/>
      <c r="OUM4" s="142"/>
      <c r="OUN4" s="142"/>
      <c r="OUO4" s="142"/>
      <c r="OUP4" s="142"/>
      <c r="OUQ4" s="142"/>
      <c r="OUR4" s="142"/>
      <c r="OUS4" s="142"/>
      <c r="OUT4" s="142"/>
      <c r="OUU4" s="142"/>
      <c r="OUV4" s="142"/>
      <c r="OUW4" s="142"/>
      <c r="OUX4" s="142"/>
      <c r="OUY4" s="142"/>
      <c r="OUZ4" s="142"/>
      <c r="OVA4" s="142"/>
      <c r="OVB4" s="142"/>
      <c r="OVC4" s="142"/>
      <c r="OVD4" s="142"/>
      <c r="OVE4" s="142"/>
      <c r="OVF4" s="142"/>
      <c r="OVG4" s="142"/>
      <c r="OVH4" s="142"/>
      <c r="OVI4" s="142"/>
      <c r="OVJ4" s="142"/>
      <c r="OVK4" s="142"/>
      <c r="OVL4" s="142"/>
      <c r="OVM4" s="142"/>
      <c r="OVN4" s="142"/>
      <c r="OVO4" s="142"/>
      <c r="OVP4" s="142"/>
      <c r="OVQ4" s="142"/>
      <c r="OVR4" s="142"/>
      <c r="OVS4" s="142"/>
      <c r="OVT4" s="142"/>
      <c r="OVU4" s="142"/>
      <c r="OVV4" s="142"/>
      <c r="OVW4" s="142"/>
      <c r="OVX4" s="142"/>
      <c r="OVY4" s="142"/>
      <c r="OVZ4" s="142"/>
      <c r="OWA4" s="142"/>
      <c r="OWB4" s="142"/>
      <c r="OWC4" s="142"/>
      <c r="OWD4" s="142"/>
      <c r="OWE4" s="142"/>
      <c r="OWF4" s="142"/>
      <c r="OWG4" s="142"/>
      <c r="OWH4" s="142"/>
      <c r="OWI4" s="142"/>
      <c r="OWJ4" s="142"/>
      <c r="OWK4" s="142"/>
      <c r="OWL4" s="142"/>
      <c r="OWM4" s="142"/>
      <c r="OWN4" s="142"/>
      <c r="OWO4" s="142"/>
      <c r="OWP4" s="142"/>
      <c r="OWQ4" s="142"/>
      <c r="OWR4" s="142"/>
      <c r="OWS4" s="142"/>
      <c r="OWT4" s="142"/>
      <c r="OWU4" s="142"/>
      <c r="OWV4" s="142"/>
      <c r="OWW4" s="142"/>
      <c r="OWX4" s="142"/>
      <c r="OWY4" s="142"/>
      <c r="OWZ4" s="142"/>
      <c r="OXA4" s="142"/>
      <c r="OXB4" s="142"/>
      <c r="OXC4" s="142"/>
      <c r="OXD4" s="142"/>
      <c r="OXE4" s="142"/>
      <c r="OXF4" s="142"/>
      <c r="OXG4" s="142"/>
      <c r="OXH4" s="142"/>
      <c r="OXI4" s="142"/>
      <c r="OXJ4" s="142"/>
      <c r="OXK4" s="142"/>
      <c r="OXL4" s="142"/>
      <c r="OXM4" s="142"/>
      <c r="OXN4" s="142"/>
      <c r="OXO4" s="142"/>
      <c r="OXP4" s="142"/>
      <c r="OXQ4" s="142"/>
      <c r="OXR4" s="142"/>
      <c r="OXS4" s="142"/>
      <c r="OXT4" s="142"/>
      <c r="OXU4" s="142"/>
      <c r="OXV4" s="142"/>
      <c r="OXW4" s="142"/>
      <c r="OXX4" s="142"/>
      <c r="OXY4" s="142"/>
      <c r="OXZ4" s="142"/>
      <c r="OYA4" s="142"/>
      <c r="OYB4" s="142"/>
      <c r="OYC4" s="142"/>
      <c r="OYD4" s="142"/>
      <c r="OYE4" s="142"/>
      <c r="OYF4" s="142"/>
      <c r="OYG4" s="142"/>
      <c r="OYH4" s="142"/>
      <c r="OYI4" s="142"/>
      <c r="OYJ4" s="142"/>
      <c r="OYK4" s="142"/>
      <c r="OYL4" s="142"/>
      <c r="OYM4" s="142"/>
      <c r="OYN4" s="142"/>
      <c r="OYO4" s="142"/>
      <c r="OYP4" s="142"/>
      <c r="OYQ4" s="142"/>
      <c r="OYR4" s="142"/>
      <c r="OYS4" s="142"/>
      <c r="OYT4" s="142"/>
      <c r="OYU4" s="142"/>
      <c r="OYV4" s="142"/>
      <c r="OYW4" s="142"/>
      <c r="OYX4" s="142"/>
      <c r="OYY4" s="142"/>
      <c r="OYZ4" s="142"/>
      <c r="OZA4" s="142"/>
      <c r="OZB4" s="142"/>
      <c r="OZC4" s="142"/>
      <c r="OZD4" s="142"/>
      <c r="OZE4" s="142"/>
      <c r="OZF4" s="142"/>
      <c r="OZG4" s="142"/>
      <c r="OZH4" s="142"/>
      <c r="OZI4" s="142"/>
      <c r="OZJ4" s="142"/>
      <c r="OZK4" s="142"/>
      <c r="OZL4" s="142"/>
      <c r="OZM4" s="142"/>
      <c r="OZN4" s="142"/>
      <c r="OZO4" s="142"/>
      <c r="OZP4" s="142"/>
      <c r="OZQ4" s="142"/>
      <c r="OZR4" s="142"/>
      <c r="OZS4" s="142"/>
      <c r="OZT4" s="142"/>
      <c r="OZU4" s="142"/>
      <c r="OZV4" s="142"/>
      <c r="OZW4" s="142"/>
      <c r="OZX4" s="142"/>
      <c r="OZY4" s="142"/>
      <c r="OZZ4" s="142"/>
      <c r="PAA4" s="142"/>
      <c r="PAB4" s="142"/>
      <c r="PAC4" s="142"/>
      <c r="PAD4" s="142"/>
      <c r="PAE4" s="142"/>
      <c r="PAF4" s="142"/>
      <c r="PAG4" s="142"/>
      <c r="PAH4" s="142"/>
      <c r="PAI4" s="142"/>
      <c r="PAJ4" s="142"/>
      <c r="PAK4" s="142"/>
      <c r="PAL4" s="142"/>
      <c r="PAM4" s="142"/>
      <c r="PAN4" s="142"/>
      <c r="PAO4" s="142"/>
      <c r="PAP4" s="142"/>
      <c r="PAQ4" s="142"/>
      <c r="PAR4" s="142"/>
      <c r="PAS4" s="142"/>
      <c r="PAT4" s="142"/>
      <c r="PAU4" s="142"/>
      <c r="PAV4" s="142"/>
      <c r="PAW4" s="142"/>
      <c r="PAX4" s="142"/>
      <c r="PAY4" s="142"/>
      <c r="PAZ4" s="142"/>
      <c r="PBA4" s="142"/>
      <c r="PBB4" s="142"/>
      <c r="PBC4" s="142"/>
      <c r="PBD4" s="142"/>
      <c r="PBE4" s="142"/>
      <c r="PBF4" s="142"/>
      <c r="PBG4" s="142"/>
      <c r="PBH4" s="142"/>
      <c r="PBI4" s="142"/>
      <c r="PBJ4" s="142"/>
      <c r="PBK4" s="142"/>
      <c r="PBL4" s="142"/>
      <c r="PBM4" s="142"/>
      <c r="PBN4" s="142"/>
      <c r="PBO4" s="142"/>
      <c r="PBP4" s="142"/>
      <c r="PBQ4" s="142"/>
      <c r="PBR4" s="142"/>
      <c r="PBS4" s="142"/>
      <c r="PBT4" s="142"/>
      <c r="PBU4" s="142"/>
      <c r="PBV4" s="142"/>
      <c r="PBW4" s="142"/>
      <c r="PBX4" s="142"/>
      <c r="PBY4" s="142"/>
      <c r="PBZ4" s="142"/>
      <c r="PCA4" s="142"/>
      <c r="PCB4" s="142"/>
      <c r="PCC4" s="142"/>
      <c r="PCD4" s="142"/>
      <c r="PCE4" s="142"/>
      <c r="PCF4" s="142"/>
      <c r="PCG4" s="142"/>
      <c r="PCH4" s="142"/>
      <c r="PCI4" s="142"/>
      <c r="PCJ4" s="142"/>
      <c r="PCK4" s="142"/>
      <c r="PCL4" s="142"/>
      <c r="PCM4" s="142"/>
      <c r="PCN4" s="142"/>
      <c r="PCO4" s="142"/>
      <c r="PCP4" s="142"/>
      <c r="PCQ4" s="142"/>
      <c r="PCR4" s="142"/>
      <c r="PCS4" s="142"/>
      <c r="PCT4" s="142"/>
      <c r="PCU4" s="142"/>
      <c r="PCV4" s="142"/>
      <c r="PCW4" s="142"/>
      <c r="PCX4" s="142"/>
      <c r="PCY4" s="142"/>
      <c r="PCZ4" s="142"/>
      <c r="PDA4" s="142"/>
      <c r="PDB4" s="142"/>
      <c r="PDC4" s="142"/>
      <c r="PDD4" s="142"/>
      <c r="PDE4" s="142"/>
      <c r="PDF4" s="142"/>
      <c r="PDG4" s="142"/>
      <c r="PDH4" s="142"/>
      <c r="PDI4" s="142"/>
      <c r="PDJ4" s="142"/>
      <c r="PDK4" s="142"/>
      <c r="PDL4" s="142"/>
      <c r="PDM4" s="142"/>
      <c r="PDN4" s="142"/>
      <c r="PDO4" s="142"/>
      <c r="PDP4" s="142"/>
      <c r="PDQ4" s="142"/>
      <c r="PDR4" s="142"/>
      <c r="PDS4" s="142"/>
      <c r="PDT4" s="142"/>
      <c r="PDU4" s="142"/>
      <c r="PDV4" s="142"/>
      <c r="PDW4" s="142"/>
      <c r="PDX4" s="142"/>
      <c r="PDY4" s="142"/>
      <c r="PDZ4" s="142"/>
      <c r="PEA4" s="142"/>
      <c r="PEB4" s="142"/>
      <c r="PEC4" s="142"/>
      <c r="PED4" s="142"/>
      <c r="PEE4" s="142"/>
      <c r="PEF4" s="142"/>
      <c r="PEG4" s="142"/>
      <c r="PEH4" s="142"/>
      <c r="PEI4" s="142"/>
      <c r="PEJ4" s="142"/>
      <c r="PEK4" s="142"/>
      <c r="PEL4" s="142"/>
      <c r="PEM4" s="142"/>
      <c r="PEN4" s="142"/>
      <c r="PEO4" s="142"/>
      <c r="PEP4" s="142"/>
      <c r="PEQ4" s="142"/>
      <c r="PER4" s="142"/>
      <c r="PES4" s="142"/>
      <c r="PET4" s="142"/>
      <c r="PEU4" s="142"/>
      <c r="PEV4" s="142"/>
      <c r="PEW4" s="142"/>
      <c r="PEX4" s="142"/>
      <c r="PEY4" s="142"/>
      <c r="PEZ4" s="142"/>
      <c r="PFA4" s="142"/>
      <c r="PFB4" s="142"/>
      <c r="PFC4" s="142"/>
      <c r="PFD4" s="142"/>
      <c r="PFE4" s="142"/>
      <c r="PFF4" s="142"/>
      <c r="PFG4" s="142"/>
      <c r="PFH4" s="142"/>
      <c r="PFI4" s="142"/>
      <c r="PFJ4" s="142"/>
      <c r="PFK4" s="142"/>
      <c r="PFL4" s="142"/>
      <c r="PFM4" s="142"/>
      <c r="PFN4" s="142"/>
      <c r="PFO4" s="142"/>
      <c r="PFP4" s="142"/>
      <c r="PFQ4" s="142"/>
      <c r="PFR4" s="142"/>
      <c r="PFS4" s="142"/>
      <c r="PFT4" s="142"/>
      <c r="PFU4" s="142"/>
      <c r="PFV4" s="142"/>
      <c r="PFW4" s="142"/>
      <c r="PFX4" s="142"/>
      <c r="PFY4" s="142"/>
      <c r="PFZ4" s="142"/>
      <c r="PGA4" s="142"/>
      <c r="PGB4" s="142"/>
      <c r="PGC4" s="142"/>
      <c r="PGD4" s="142"/>
      <c r="PGE4" s="142"/>
      <c r="PGF4" s="142"/>
      <c r="PGG4" s="142"/>
      <c r="PGH4" s="142"/>
      <c r="PGI4" s="142"/>
      <c r="PGJ4" s="142"/>
      <c r="PGK4" s="142"/>
      <c r="PGL4" s="142"/>
      <c r="PGM4" s="142"/>
      <c r="PGN4" s="142"/>
      <c r="PGO4" s="142"/>
      <c r="PGP4" s="142"/>
      <c r="PGQ4" s="142"/>
      <c r="PGR4" s="142"/>
      <c r="PGS4" s="142"/>
      <c r="PGT4" s="142"/>
      <c r="PGU4" s="142"/>
      <c r="PGV4" s="142"/>
      <c r="PGW4" s="142"/>
      <c r="PGX4" s="142"/>
      <c r="PGY4" s="142"/>
      <c r="PGZ4" s="142"/>
      <c r="PHA4" s="142"/>
      <c r="PHB4" s="142"/>
      <c r="PHC4" s="142"/>
      <c r="PHD4" s="142"/>
      <c r="PHE4" s="142"/>
      <c r="PHF4" s="142"/>
      <c r="PHG4" s="142"/>
      <c r="PHH4" s="142"/>
      <c r="PHI4" s="142"/>
      <c r="PHJ4" s="142"/>
      <c r="PHK4" s="142"/>
      <c r="PHL4" s="142"/>
      <c r="PHM4" s="142"/>
      <c r="PHN4" s="142"/>
      <c r="PHO4" s="142"/>
      <c r="PHP4" s="142"/>
      <c r="PHQ4" s="142"/>
      <c r="PHR4" s="142"/>
      <c r="PHS4" s="142"/>
      <c r="PHT4" s="142"/>
      <c r="PHU4" s="142"/>
      <c r="PHV4" s="142"/>
      <c r="PHW4" s="142"/>
      <c r="PHX4" s="142"/>
      <c r="PHY4" s="142"/>
      <c r="PHZ4" s="142"/>
      <c r="PIA4" s="142"/>
      <c r="PIB4" s="142"/>
      <c r="PIC4" s="142"/>
      <c r="PID4" s="142"/>
      <c r="PIE4" s="142"/>
      <c r="PIF4" s="142"/>
      <c r="PIG4" s="142"/>
      <c r="PIH4" s="142"/>
      <c r="PII4" s="142"/>
      <c r="PIJ4" s="142"/>
      <c r="PIK4" s="142"/>
      <c r="PIL4" s="142"/>
      <c r="PIM4" s="142"/>
      <c r="PIN4" s="142"/>
      <c r="PIO4" s="142"/>
      <c r="PIP4" s="142"/>
      <c r="PIQ4" s="142"/>
      <c r="PIR4" s="142"/>
      <c r="PIS4" s="142"/>
      <c r="PIT4" s="142"/>
      <c r="PIU4" s="142"/>
      <c r="PIV4" s="142"/>
      <c r="PIW4" s="142"/>
      <c r="PIX4" s="142"/>
      <c r="PIY4" s="142"/>
      <c r="PIZ4" s="142"/>
      <c r="PJA4" s="142"/>
      <c r="PJB4" s="142"/>
      <c r="PJC4" s="142"/>
      <c r="PJD4" s="142"/>
      <c r="PJE4" s="142"/>
      <c r="PJF4" s="142"/>
      <c r="PJG4" s="142"/>
      <c r="PJH4" s="142"/>
      <c r="PJI4" s="142"/>
      <c r="PJJ4" s="142"/>
      <c r="PJK4" s="142"/>
      <c r="PJL4" s="142"/>
      <c r="PJM4" s="142"/>
      <c r="PJN4" s="142"/>
      <c r="PJO4" s="142"/>
      <c r="PJP4" s="142"/>
      <c r="PJQ4" s="142"/>
      <c r="PJR4" s="142"/>
      <c r="PJS4" s="142"/>
      <c r="PJT4" s="142"/>
      <c r="PJU4" s="142"/>
      <c r="PJV4" s="142"/>
      <c r="PJW4" s="142"/>
      <c r="PJX4" s="142"/>
      <c r="PJY4" s="142"/>
      <c r="PJZ4" s="142"/>
      <c r="PKA4" s="142"/>
      <c r="PKB4" s="142"/>
      <c r="PKC4" s="142"/>
      <c r="PKD4" s="142"/>
      <c r="PKE4" s="142"/>
      <c r="PKF4" s="142"/>
      <c r="PKG4" s="142"/>
      <c r="PKH4" s="142"/>
      <c r="PKI4" s="142"/>
      <c r="PKJ4" s="142"/>
      <c r="PKK4" s="142"/>
      <c r="PKL4" s="142"/>
      <c r="PKM4" s="142"/>
      <c r="PKN4" s="142"/>
      <c r="PKO4" s="142"/>
      <c r="PKP4" s="142"/>
      <c r="PKQ4" s="142"/>
      <c r="PKR4" s="142"/>
      <c r="PKS4" s="142"/>
      <c r="PKT4" s="142"/>
      <c r="PKU4" s="142"/>
      <c r="PKV4" s="142"/>
      <c r="PKW4" s="142"/>
      <c r="PKX4" s="142"/>
      <c r="PKY4" s="142"/>
      <c r="PKZ4" s="142"/>
      <c r="PLA4" s="142"/>
      <c r="PLB4" s="142"/>
      <c r="PLC4" s="142"/>
      <c r="PLD4" s="142"/>
      <c r="PLE4" s="142"/>
      <c r="PLF4" s="142"/>
      <c r="PLG4" s="142"/>
      <c r="PLH4" s="142"/>
      <c r="PLI4" s="142"/>
      <c r="PLJ4" s="142"/>
      <c r="PLK4" s="142"/>
      <c r="PLL4" s="142"/>
      <c r="PLM4" s="142"/>
      <c r="PLN4" s="142"/>
      <c r="PLO4" s="142"/>
      <c r="PLP4" s="142"/>
      <c r="PLQ4" s="142"/>
      <c r="PLR4" s="142"/>
      <c r="PLS4" s="142"/>
      <c r="PLT4" s="142"/>
      <c r="PLU4" s="142"/>
      <c r="PLV4" s="142"/>
      <c r="PLW4" s="142"/>
      <c r="PLX4" s="142"/>
      <c r="PLY4" s="142"/>
      <c r="PLZ4" s="142"/>
      <c r="PMA4" s="142"/>
      <c r="PMB4" s="142"/>
      <c r="PMC4" s="142"/>
      <c r="PMD4" s="142"/>
      <c r="PME4" s="142"/>
      <c r="PMF4" s="142"/>
      <c r="PMG4" s="142"/>
      <c r="PMH4" s="142"/>
      <c r="PMI4" s="142"/>
      <c r="PMJ4" s="142"/>
      <c r="PMK4" s="142"/>
      <c r="PML4" s="142"/>
      <c r="PMM4" s="142"/>
      <c r="PMN4" s="142"/>
      <c r="PMO4" s="142"/>
      <c r="PMP4" s="142"/>
      <c r="PMQ4" s="142"/>
      <c r="PMR4" s="142"/>
      <c r="PMS4" s="142"/>
      <c r="PMT4" s="142"/>
      <c r="PMU4" s="142"/>
      <c r="PMV4" s="142"/>
      <c r="PMW4" s="142"/>
      <c r="PMX4" s="142"/>
      <c r="PMY4" s="142"/>
      <c r="PMZ4" s="142"/>
      <c r="PNA4" s="142"/>
      <c r="PNB4" s="142"/>
      <c r="PNC4" s="142"/>
      <c r="PND4" s="142"/>
      <c r="PNE4" s="142"/>
      <c r="PNF4" s="142"/>
      <c r="PNG4" s="142"/>
      <c r="PNH4" s="142"/>
      <c r="PNI4" s="142"/>
      <c r="PNJ4" s="142"/>
      <c r="PNK4" s="142"/>
      <c r="PNL4" s="142"/>
      <c r="PNM4" s="142"/>
      <c r="PNN4" s="142"/>
      <c r="PNO4" s="142"/>
      <c r="PNP4" s="142"/>
      <c r="PNQ4" s="142"/>
      <c r="PNR4" s="142"/>
      <c r="PNS4" s="142"/>
      <c r="PNT4" s="142"/>
      <c r="PNU4" s="142"/>
      <c r="PNV4" s="142"/>
      <c r="PNW4" s="142"/>
      <c r="PNX4" s="142"/>
      <c r="PNY4" s="142"/>
      <c r="PNZ4" s="142"/>
      <c r="POA4" s="142"/>
      <c r="POB4" s="142"/>
      <c r="POC4" s="142"/>
      <c r="POD4" s="142"/>
      <c r="POE4" s="142"/>
      <c r="POF4" s="142"/>
      <c r="POG4" s="142"/>
      <c r="POH4" s="142"/>
      <c r="POI4" s="142"/>
      <c r="POJ4" s="142"/>
      <c r="POK4" s="142"/>
      <c r="POL4" s="142"/>
      <c r="POM4" s="142"/>
      <c r="PON4" s="142"/>
      <c r="POO4" s="142"/>
      <c r="POP4" s="142"/>
      <c r="POQ4" s="142"/>
      <c r="POR4" s="142"/>
      <c r="POS4" s="142"/>
      <c r="POT4" s="142"/>
      <c r="POU4" s="142"/>
      <c r="POV4" s="142"/>
      <c r="POW4" s="142"/>
      <c r="POX4" s="142"/>
      <c r="POY4" s="142"/>
      <c r="POZ4" s="142"/>
      <c r="PPA4" s="142"/>
      <c r="PPB4" s="142"/>
      <c r="PPC4" s="142"/>
      <c r="PPD4" s="142"/>
      <c r="PPE4" s="142"/>
      <c r="PPF4" s="142"/>
      <c r="PPG4" s="142"/>
      <c r="PPH4" s="142"/>
      <c r="PPI4" s="142"/>
      <c r="PPJ4" s="142"/>
      <c r="PPK4" s="142"/>
      <c r="PPL4" s="142"/>
      <c r="PPM4" s="142"/>
      <c r="PPN4" s="142"/>
      <c r="PPO4" s="142"/>
      <c r="PPP4" s="142"/>
      <c r="PPQ4" s="142"/>
      <c r="PPR4" s="142"/>
      <c r="PPS4" s="142"/>
      <c r="PPT4" s="142"/>
      <c r="PPU4" s="142"/>
      <c r="PPV4" s="142"/>
      <c r="PPW4" s="142"/>
      <c r="PPX4" s="142"/>
      <c r="PPY4" s="142"/>
      <c r="PPZ4" s="142"/>
      <c r="PQA4" s="142"/>
      <c r="PQB4" s="142"/>
      <c r="PQC4" s="142"/>
      <c r="PQD4" s="142"/>
      <c r="PQE4" s="142"/>
      <c r="PQF4" s="142"/>
      <c r="PQG4" s="142"/>
      <c r="PQH4" s="142"/>
      <c r="PQI4" s="142"/>
      <c r="PQJ4" s="142"/>
      <c r="PQK4" s="142"/>
      <c r="PQL4" s="142"/>
      <c r="PQM4" s="142"/>
      <c r="PQN4" s="142"/>
      <c r="PQO4" s="142"/>
      <c r="PQP4" s="142"/>
      <c r="PQQ4" s="142"/>
      <c r="PQR4" s="142"/>
      <c r="PQS4" s="142"/>
      <c r="PQT4" s="142"/>
      <c r="PQU4" s="142"/>
      <c r="PQV4" s="142"/>
      <c r="PQW4" s="142"/>
      <c r="PQX4" s="142"/>
      <c r="PQY4" s="142"/>
      <c r="PQZ4" s="142"/>
      <c r="PRA4" s="142"/>
      <c r="PRB4" s="142"/>
      <c r="PRC4" s="142"/>
      <c r="PRD4" s="142"/>
      <c r="PRE4" s="142"/>
      <c r="PRF4" s="142"/>
      <c r="PRG4" s="142"/>
      <c r="PRH4" s="142"/>
      <c r="PRI4" s="142"/>
      <c r="PRJ4" s="142"/>
      <c r="PRK4" s="142"/>
      <c r="PRL4" s="142"/>
      <c r="PRM4" s="142"/>
      <c r="PRN4" s="142"/>
      <c r="PRO4" s="142"/>
      <c r="PRP4" s="142"/>
      <c r="PRQ4" s="142"/>
      <c r="PRR4" s="142"/>
      <c r="PRS4" s="142"/>
      <c r="PRT4" s="142"/>
      <c r="PRU4" s="142"/>
      <c r="PRV4" s="142"/>
      <c r="PRW4" s="142"/>
      <c r="PRX4" s="142"/>
      <c r="PRY4" s="142"/>
      <c r="PRZ4" s="142"/>
      <c r="PSA4" s="142"/>
      <c r="PSB4" s="142"/>
      <c r="PSC4" s="142"/>
      <c r="PSD4" s="142"/>
      <c r="PSE4" s="142"/>
      <c r="PSF4" s="142"/>
      <c r="PSG4" s="142"/>
      <c r="PSH4" s="142"/>
      <c r="PSI4" s="142"/>
      <c r="PSJ4" s="142"/>
      <c r="PSK4" s="142"/>
      <c r="PSL4" s="142"/>
      <c r="PSM4" s="142"/>
      <c r="PSN4" s="142"/>
      <c r="PSO4" s="142"/>
      <c r="PSP4" s="142"/>
      <c r="PSQ4" s="142"/>
      <c r="PSR4" s="142"/>
      <c r="PSS4" s="142"/>
      <c r="PST4" s="142"/>
      <c r="PSU4" s="142"/>
      <c r="PSV4" s="142"/>
      <c r="PSW4" s="142"/>
      <c r="PSX4" s="142"/>
      <c r="PSY4" s="142"/>
      <c r="PSZ4" s="142"/>
      <c r="PTA4" s="142"/>
      <c r="PTB4" s="142"/>
      <c r="PTC4" s="142"/>
      <c r="PTD4" s="142"/>
      <c r="PTE4" s="142"/>
      <c r="PTF4" s="142"/>
      <c r="PTG4" s="142"/>
      <c r="PTH4" s="142"/>
      <c r="PTI4" s="142"/>
      <c r="PTJ4" s="142"/>
      <c r="PTK4" s="142"/>
      <c r="PTL4" s="142"/>
      <c r="PTM4" s="142"/>
      <c r="PTN4" s="142"/>
      <c r="PTO4" s="142"/>
      <c r="PTP4" s="142"/>
      <c r="PTQ4" s="142"/>
      <c r="PTR4" s="142"/>
      <c r="PTS4" s="142"/>
      <c r="PTT4" s="142"/>
      <c r="PTU4" s="142"/>
      <c r="PTV4" s="142"/>
      <c r="PTW4" s="142"/>
      <c r="PTX4" s="142"/>
      <c r="PTY4" s="142"/>
      <c r="PTZ4" s="142"/>
      <c r="PUA4" s="142"/>
      <c r="PUB4" s="142"/>
      <c r="PUC4" s="142"/>
      <c r="PUD4" s="142"/>
      <c r="PUE4" s="142"/>
      <c r="PUF4" s="142"/>
      <c r="PUG4" s="142"/>
      <c r="PUH4" s="142"/>
      <c r="PUI4" s="142"/>
      <c r="PUJ4" s="142"/>
      <c r="PUK4" s="142"/>
      <c r="PUL4" s="142"/>
      <c r="PUM4" s="142"/>
      <c r="PUN4" s="142"/>
      <c r="PUO4" s="142"/>
      <c r="PUP4" s="142"/>
      <c r="PUQ4" s="142"/>
      <c r="PUR4" s="142"/>
      <c r="PUS4" s="142"/>
      <c r="PUT4" s="142"/>
      <c r="PUU4" s="142"/>
      <c r="PUV4" s="142"/>
      <c r="PUW4" s="142"/>
      <c r="PUX4" s="142"/>
      <c r="PUY4" s="142"/>
      <c r="PUZ4" s="142"/>
      <c r="PVA4" s="142"/>
      <c r="PVB4" s="142"/>
      <c r="PVC4" s="142"/>
      <c r="PVD4" s="142"/>
      <c r="PVE4" s="142"/>
      <c r="PVF4" s="142"/>
      <c r="PVG4" s="142"/>
      <c r="PVH4" s="142"/>
      <c r="PVI4" s="142"/>
      <c r="PVJ4" s="142"/>
      <c r="PVK4" s="142"/>
      <c r="PVL4" s="142"/>
      <c r="PVM4" s="142"/>
      <c r="PVN4" s="142"/>
      <c r="PVO4" s="142"/>
      <c r="PVP4" s="142"/>
      <c r="PVQ4" s="142"/>
      <c r="PVR4" s="142"/>
      <c r="PVS4" s="142"/>
      <c r="PVT4" s="142"/>
      <c r="PVU4" s="142"/>
      <c r="PVV4" s="142"/>
      <c r="PVW4" s="142"/>
      <c r="PVX4" s="142"/>
      <c r="PVY4" s="142"/>
      <c r="PVZ4" s="142"/>
      <c r="PWA4" s="142"/>
      <c r="PWB4" s="142"/>
      <c r="PWC4" s="142"/>
      <c r="PWD4" s="142"/>
      <c r="PWE4" s="142"/>
      <c r="PWF4" s="142"/>
      <c r="PWG4" s="142"/>
      <c r="PWH4" s="142"/>
      <c r="PWI4" s="142"/>
      <c r="PWJ4" s="142"/>
      <c r="PWK4" s="142"/>
      <c r="PWL4" s="142"/>
      <c r="PWM4" s="142"/>
      <c r="PWN4" s="142"/>
      <c r="PWO4" s="142"/>
      <c r="PWP4" s="142"/>
      <c r="PWQ4" s="142"/>
      <c r="PWR4" s="142"/>
      <c r="PWS4" s="142"/>
      <c r="PWT4" s="142"/>
      <c r="PWU4" s="142"/>
      <c r="PWV4" s="142"/>
      <c r="PWW4" s="142"/>
      <c r="PWX4" s="142"/>
      <c r="PWY4" s="142"/>
      <c r="PWZ4" s="142"/>
      <c r="PXA4" s="142"/>
      <c r="PXB4" s="142"/>
      <c r="PXC4" s="142"/>
      <c r="PXD4" s="142"/>
      <c r="PXE4" s="142"/>
      <c r="PXF4" s="142"/>
      <c r="PXG4" s="142"/>
      <c r="PXH4" s="142"/>
      <c r="PXI4" s="142"/>
      <c r="PXJ4" s="142"/>
      <c r="PXK4" s="142"/>
      <c r="PXL4" s="142"/>
      <c r="PXM4" s="142"/>
      <c r="PXN4" s="142"/>
      <c r="PXO4" s="142"/>
      <c r="PXP4" s="142"/>
      <c r="PXQ4" s="142"/>
      <c r="PXR4" s="142"/>
      <c r="PXS4" s="142"/>
      <c r="PXT4" s="142"/>
      <c r="PXU4" s="142"/>
      <c r="PXV4" s="142"/>
      <c r="PXW4" s="142"/>
      <c r="PXX4" s="142"/>
      <c r="PXY4" s="142"/>
      <c r="PXZ4" s="142"/>
      <c r="PYA4" s="142"/>
      <c r="PYB4" s="142"/>
      <c r="PYC4" s="142"/>
      <c r="PYD4" s="142"/>
      <c r="PYE4" s="142"/>
      <c r="PYF4" s="142"/>
      <c r="PYG4" s="142"/>
      <c r="PYH4" s="142"/>
      <c r="PYI4" s="142"/>
      <c r="PYJ4" s="142"/>
      <c r="PYK4" s="142"/>
      <c r="PYL4" s="142"/>
      <c r="PYM4" s="142"/>
      <c r="PYN4" s="142"/>
      <c r="PYO4" s="142"/>
      <c r="PYP4" s="142"/>
      <c r="PYQ4" s="142"/>
      <c r="PYR4" s="142"/>
      <c r="PYS4" s="142"/>
      <c r="PYT4" s="142"/>
      <c r="PYU4" s="142"/>
      <c r="PYV4" s="142"/>
      <c r="PYW4" s="142"/>
      <c r="PYX4" s="142"/>
      <c r="PYY4" s="142"/>
      <c r="PYZ4" s="142"/>
      <c r="PZA4" s="142"/>
      <c r="PZB4" s="142"/>
      <c r="PZC4" s="142"/>
      <c r="PZD4" s="142"/>
      <c r="PZE4" s="142"/>
      <c r="PZF4" s="142"/>
      <c r="PZG4" s="142"/>
      <c r="PZH4" s="142"/>
      <c r="PZI4" s="142"/>
      <c r="PZJ4" s="142"/>
      <c r="PZK4" s="142"/>
      <c r="PZL4" s="142"/>
      <c r="PZM4" s="142"/>
      <c r="PZN4" s="142"/>
      <c r="PZO4" s="142"/>
      <c r="PZP4" s="142"/>
      <c r="PZQ4" s="142"/>
      <c r="PZR4" s="142"/>
      <c r="PZS4" s="142"/>
      <c r="PZT4" s="142"/>
      <c r="PZU4" s="142"/>
      <c r="PZV4" s="142"/>
      <c r="PZW4" s="142"/>
      <c r="PZX4" s="142"/>
      <c r="PZY4" s="142"/>
      <c r="PZZ4" s="142"/>
      <c r="QAA4" s="142"/>
      <c r="QAB4" s="142"/>
      <c r="QAC4" s="142"/>
      <c r="QAD4" s="142"/>
      <c r="QAE4" s="142"/>
      <c r="QAF4" s="142"/>
      <c r="QAG4" s="142"/>
      <c r="QAH4" s="142"/>
      <c r="QAI4" s="142"/>
      <c r="QAJ4" s="142"/>
      <c r="QAK4" s="142"/>
      <c r="QAL4" s="142"/>
      <c r="QAM4" s="142"/>
      <c r="QAN4" s="142"/>
      <c r="QAO4" s="142"/>
      <c r="QAP4" s="142"/>
      <c r="QAQ4" s="142"/>
      <c r="QAR4" s="142"/>
      <c r="QAS4" s="142"/>
      <c r="QAT4" s="142"/>
      <c r="QAU4" s="142"/>
      <c r="QAV4" s="142"/>
      <c r="QAW4" s="142"/>
      <c r="QAX4" s="142"/>
      <c r="QAY4" s="142"/>
      <c r="QAZ4" s="142"/>
      <c r="QBA4" s="142"/>
      <c r="QBB4" s="142"/>
      <c r="QBC4" s="142"/>
      <c r="QBD4" s="142"/>
      <c r="QBE4" s="142"/>
      <c r="QBF4" s="142"/>
      <c r="QBG4" s="142"/>
      <c r="QBH4" s="142"/>
      <c r="QBI4" s="142"/>
      <c r="QBJ4" s="142"/>
      <c r="QBK4" s="142"/>
      <c r="QBL4" s="142"/>
      <c r="QBM4" s="142"/>
      <c r="QBN4" s="142"/>
      <c r="QBO4" s="142"/>
      <c r="QBP4" s="142"/>
      <c r="QBQ4" s="142"/>
      <c r="QBR4" s="142"/>
      <c r="QBS4" s="142"/>
      <c r="QBT4" s="142"/>
      <c r="QBU4" s="142"/>
      <c r="QBV4" s="142"/>
      <c r="QBW4" s="142"/>
      <c r="QBX4" s="142"/>
      <c r="QBY4" s="142"/>
      <c r="QBZ4" s="142"/>
      <c r="QCA4" s="142"/>
      <c r="QCB4" s="142"/>
      <c r="QCC4" s="142"/>
      <c r="QCD4" s="142"/>
      <c r="QCE4" s="142"/>
      <c r="QCF4" s="142"/>
      <c r="QCG4" s="142"/>
      <c r="QCH4" s="142"/>
      <c r="QCI4" s="142"/>
      <c r="QCJ4" s="142"/>
      <c r="QCK4" s="142"/>
      <c r="QCL4" s="142"/>
      <c r="QCM4" s="142"/>
      <c r="QCN4" s="142"/>
      <c r="QCO4" s="142"/>
      <c r="QCP4" s="142"/>
      <c r="QCQ4" s="142"/>
      <c r="QCR4" s="142"/>
      <c r="QCS4" s="142"/>
      <c r="QCT4" s="142"/>
      <c r="QCU4" s="142"/>
      <c r="QCV4" s="142"/>
      <c r="QCW4" s="142"/>
      <c r="QCX4" s="142"/>
      <c r="QCY4" s="142"/>
      <c r="QCZ4" s="142"/>
      <c r="QDA4" s="142"/>
      <c r="QDB4" s="142"/>
      <c r="QDC4" s="142"/>
      <c r="QDD4" s="142"/>
      <c r="QDE4" s="142"/>
      <c r="QDF4" s="142"/>
      <c r="QDG4" s="142"/>
      <c r="QDH4" s="142"/>
      <c r="QDI4" s="142"/>
      <c r="QDJ4" s="142"/>
      <c r="QDK4" s="142"/>
      <c r="QDL4" s="142"/>
      <c r="QDM4" s="142"/>
      <c r="QDN4" s="142"/>
      <c r="QDO4" s="142"/>
      <c r="QDP4" s="142"/>
      <c r="QDQ4" s="142"/>
      <c r="QDR4" s="142"/>
      <c r="QDS4" s="142"/>
      <c r="QDT4" s="142"/>
      <c r="QDU4" s="142"/>
      <c r="QDV4" s="142"/>
      <c r="QDW4" s="142"/>
      <c r="QDX4" s="142"/>
      <c r="QDY4" s="142"/>
      <c r="QDZ4" s="142"/>
      <c r="QEA4" s="142"/>
      <c r="QEB4" s="142"/>
      <c r="QEC4" s="142"/>
      <c r="QED4" s="142"/>
      <c r="QEE4" s="142"/>
      <c r="QEF4" s="142"/>
      <c r="QEG4" s="142"/>
      <c r="QEH4" s="142"/>
      <c r="QEI4" s="142"/>
      <c r="QEJ4" s="142"/>
      <c r="QEK4" s="142"/>
      <c r="QEL4" s="142"/>
      <c r="QEM4" s="142"/>
      <c r="QEN4" s="142"/>
      <c r="QEO4" s="142"/>
      <c r="QEP4" s="142"/>
      <c r="QEQ4" s="142"/>
      <c r="QER4" s="142"/>
      <c r="QES4" s="142"/>
      <c r="QET4" s="142"/>
      <c r="QEU4" s="142"/>
      <c r="QEV4" s="142"/>
      <c r="QEW4" s="142"/>
      <c r="QEX4" s="142"/>
      <c r="QEY4" s="142"/>
      <c r="QEZ4" s="142"/>
      <c r="QFA4" s="142"/>
      <c r="QFB4" s="142"/>
      <c r="QFC4" s="142"/>
      <c r="QFD4" s="142"/>
      <c r="QFE4" s="142"/>
      <c r="QFF4" s="142"/>
      <c r="QFG4" s="142"/>
      <c r="QFH4" s="142"/>
      <c r="QFI4" s="142"/>
      <c r="QFJ4" s="142"/>
      <c r="QFK4" s="142"/>
      <c r="QFL4" s="142"/>
      <c r="QFM4" s="142"/>
      <c r="QFN4" s="142"/>
      <c r="QFO4" s="142"/>
      <c r="QFP4" s="142"/>
      <c r="QFQ4" s="142"/>
      <c r="QFR4" s="142"/>
      <c r="QFS4" s="142"/>
      <c r="QFT4" s="142"/>
      <c r="QFU4" s="142"/>
      <c r="QFV4" s="142"/>
      <c r="QFW4" s="142"/>
      <c r="QFX4" s="142"/>
      <c r="QFY4" s="142"/>
      <c r="QFZ4" s="142"/>
      <c r="QGA4" s="142"/>
      <c r="QGB4" s="142"/>
      <c r="QGC4" s="142"/>
      <c r="QGD4" s="142"/>
      <c r="QGE4" s="142"/>
      <c r="QGF4" s="142"/>
      <c r="QGG4" s="142"/>
      <c r="QGH4" s="142"/>
      <c r="QGI4" s="142"/>
      <c r="QGJ4" s="142"/>
      <c r="QGK4" s="142"/>
      <c r="QGL4" s="142"/>
      <c r="QGM4" s="142"/>
      <c r="QGN4" s="142"/>
      <c r="QGO4" s="142"/>
      <c r="QGP4" s="142"/>
      <c r="QGQ4" s="142"/>
      <c r="QGR4" s="142"/>
      <c r="QGS4" s="142"/>
      <c r="QGT4" s="142"/>
      <c r="QGU4" s="142"/>
      <c r="QGV4" s="142"/>
      <c r="QGW4" s="142"/>
      <c r="QGX4" s="142"/>
      <c r="QGY4" s="142"/>
      <c r="QGZ4" s="142"/>
      <c r="QHA4" s="142"/>
      <c r="QHB4" s="142"/>
      <c r="QHC4" s="142"/>
      <c r="QHD4" s="142"/>
      <c r="QHE4" s="142"/>
      <c r="QHF4" s="142"/>
      <c r="QHG4" s="142"/>
      <c r="QHH4" s="142"/>
      <c r="QHI4" s="142"/>
      <c r="QHJ4" s="142"/>
      <c r="QHK4" s="142"/>
      <c r="QHL4" s="142"/>
      <c r="QHM4" s="142"/>
      <c r="QHN4" s="142"/>
      <c r="QHO4" s="142"/>
      <c r="QHP4" s="142"/>
      <c r="QHQ4" s="142"/>
      <c r="QHR4" s="142"/>
      <c r="QHS4" s="142"/>
      <c r="QHT4" s="142"/>
      <c r="QHU4" s="142"/>
      <c r="QHV4" s="142"/>
      <c r="QHW4" s="142"/>
      <c r="QHX4" s="142"/>
      <c r="QHY4" s="142"/>
      <c r="QHZ4" s="142"/>
      <c r="QIA4" s="142"/>
      <c r="QIB4" s="142"/>
      <c r="QIC4" s="142"/>
      <c r="QID4" s="142"/>
      <c r="QIE4" s="142"/>
      <c r="QIF4" s="142"/>
      <c r="QIG4" s="142"/>
      <c r="QIH4" s="142"/>
      <c r="QII4" s="142"/>
      <c r="QIJ4" s="142"/>
      <c r="QIK4" s="142"/>
      <c r="QIL4" s="142"/>
      <c r="QIM4" s="142"/>
      <c r="QIN4" s="142"/>
      <c r="QIO4" s="142"/>
      <c r="QIP4" s="142"/>
      <c r="QIQ4" s="142"/>
      <c r="QIR4" s="142"/>
      <c r="QIS4" s="142"/>
      <c r="QIT4" s="142"/>
      <c r="QIU4" s="142"/>
      <c r="QIV4" s="142"/>
      <c r="QIW4" s="142"/>
      <c r="QIX4" s="142"/>
      <c r="QIY4" s="142"/>
      <c r="QIZ4" s="142"/>
      <c r="QJA4" s="142"/>
      <c r="QJB4" s="142"/>
      <c r="QJC4" s="142"/>
      <c r="QJD4" s="142"/>
      <c r="QJE4" s="142"/>
      <c r="QJF4" s="142"/>
      <c r="QJG4" s="142"/>
      <c r="QJH4" s="142"/>
      <c r="QJI4" s="142"/>
      <c r="QJJ4" s="142"/>
      <c r="QJK4" s="142"/>
      <c r="QJL4" s="142"/>
      <c r="QJM4" s="142"/>
      <c r="QJN4" s="142"/>
      <c r="QJO4" s="142"/>
      <c r="QJP4" s="142"/>
      <c r="QJQ4" s="142"/>
      <c r="QJR4" s="142"/>
      <c r="QJS4" s="142"/>
      <c r="QJT4" s="142"/>
      <c r="QJU4" s="142"/>
      <c r="QJV4" s="142"/>
      <c r="QJW4" s="142"/>
      <c r="QJX4" s="142"/>
      <c r="QJY4" s="142"/>
      <c r="QJZ4" s="142"/>
      <c r="QKA4" s="142"/>
      <c r="QKB4" s="142"/>
      <c r="QKC4" s="142"/>
      <c r="QKD4" s="142"/>
      <c r="QKE4" s="142"/>
      <c r="QKF4" s="142"/>
      <c r="QKG4" s="142"/>
      <c r="QKH4" s="142"/>
      <c r="QKI4" s="142"/>
      <c r="QKJ4" s="142"/>
      <c r="QKK4" s="142"/>
      <c r="QKL4" s="142"/>
      <c r="QKM4" s="142"/>
      <c r="QKN4" s="142"/>
      <c r="QKO4" s="142"/>
      <c r="QKP4" s="142"/>
      <c r="QKQ4" s="142"/>
      <c r="QKR4" s="142"/>
      <c r="QKS4" s="142"/>
      <c r="QKT4" s="142"/>
      <c r="QKU4" s="142"/>
      <c r="QKV4" s="142"/>
      <c r="QKW4" s="142"/>
      <c r="QKX4" s="142"/>
      <c r="QKY4" s="142"/>
      <c r="QKZ4" s="142"/>
      <c r="QLA4" s="142"/>
      <c r="QLB4" s="142"/>
      <c r="QLC4" s="142"/>
      <c r="QLD4" s="142"/>
      <c r="QLE4" s="142"/>
      <c r="QLF4" s="142"/>
      <c r="QLG4" s="142"/>
      <c r="QLH4" s="142"/>
      <c r="QLI4" s="142"/>
      <c r="QLJ4" s="142"/>
      <c r="QLK4" s="142"/>
      <c r="QLL4" s="142"/>
      <c r="QLM4" s="142"/>
      <c r="QLN4" s="142"/>
      <c r="QLO4" s="142"/>
      <c r="QLP4" s="142"/>
      <c r="QLQ4" s="142"/>
      <c r="QLR4" s="142"/>
      <c r="QLS4" s="142"/>
      <c r="QLT4" s="142"/>
      <c r="QLU4" s="142"/>
      <c r="QLV4" s="142"/>
      <c r="QLW4" s="142"/>
      <c r="QLX4" s="142"/>
      <c r="QLY4" s="142"/>
      <c r="QLZ4" s="142"/>
      <c r="QMA4" s="142"/>
      <c r="QMB4" s="142"/>
      <c r="QMC4" s="142"/>
      <c r="QMD4" s="142"/>
      <c r="QME4" s="142"/>
      <c r="QMF4" s="142"/>
      <c r="QMG4" s="142"/>
      <c r="QMH4" s="142"/>
      <c r="QMI4" s="142"/>
      <c r="QMJ4" s="142"/>
      <c r="QMK4" s="142"/>
      <c r="QML4" s="142"/>
      <c r="QMM4" s="142"/>
      <c r="QMN4" s="142"/>
      <c r="QMO4" s="142"/>
      <c r="QMP4" s="142"/>
      <c r="QMQ4" s="142"/>
      <c r="QMR4" s="142"/>
      <c r="QMS4" s="142"/>
      <c r="QMT4" s="142"/>
      <c r="QMU4" s="142"/>
      <c r="QMV4" s="142"/>
      <c r="QMW4" s="142"/>
      <c r="QMX4" s="142"/>
      <c r="QMY4" s="142"/>
      <c r="QMZ4" s="142"/>
      <c r="QNA4" s="142"/>
      <c r="QNB4" s="142"/>
      <c r="QNC4" s="142"/>
      <c r="QND4" s="142"/>
      <c r="QNE4" s="142"/>
      <c r="QNF4" s="142"/>
      <c r="QNG4" s="142"/>
      <c r="QNH4" s="142"/>
      <c r="QNI4" s="142"/>
      <c r="QNJ4" s="142"/>
      <c r="QNK4" s="142"/>
      <c r="QNL4" s="142"/>
      <c r="QNM4" s="142"/>
      <c r="QNN4" s="142"/>
      <c r="QNO4" s="142"/>
      <c r="QNP4" s="142"/>
      <c r="QNQ4" s="142"/>
      <c r="QNR4" s="142"/>
      <c r="QNS4" s="142"/>
      <c r="QNT4" s="142"/>
      <c r="QNU4" s="142"/>
      <c r="QNV4" s="142"/>
      <c r="QNW4" s="142"/>
      <c r="QNX4" s="142"/>
      <c r="QNY4" s="142"/>
      <c r="QNZ4" s="142"/>
      <c r="QOA4" s="142"/>
      <c r="QOB4" s="142"/>
      <c r="QOC4" s="142"/>
      <c r="QOD4" s="142"/>
      <c r="QOE4" s="142"/>
      <c r="QOF4" s="142"/>
      <c r="QOG4" s="142"/>
      <c r="QOH4" s="142"/>
      <c r="QOI4" s="142"/>
      <c r="QOJ4" s="142"/>
      <c r="QOK4" s="142"/>
      <c r="QOL4" s="142"/>
      <c r="QOM4" s="142"/>
      <c r="QON4" s="142"/>
      <c r="QOO4" s="142"/>
      <c r="QOP4" s="142"/>
      <c r="QOQ4" s="142"/>
      <c r="QOR4" s="142"/>
      <c r="QOS4" s="142"/>
      <c r="QOT4" s="142"/>
      <c r="QOU4" s="142"/>
      <c r="QOV4" s="142"/>
      <c r="QOW4" s="142"/>
      <c r="QOX4" s="142"/>
      <c r="QOY4" s="142"/>
      <c r="QOZ4" s="142"/>
      <c r="QPA4" s="142"/>
      <c r="QPB4" s="142"/>
      <c r="QPC4" s="142"/>
      <c r="QPD4" s="142"/>
      <c r="QPE4" s="142"/>
      <c r="QPF4" s="142"/>
      <c r="QPG4" s="142"/>
      <c r="QPH4" s="142"/>
      <c r="QPI4" s="142"/>
      <c r="QPJ4" s="142"/>
      <c r="QPK4" s="142"/>
      <c r="QPL4" s="142"/>
      <c r="QPM4" s="142"/>
      <c r="QPN4" s="142"/>
      <c r="QPO4" s="142"/>
      <c r="QPP4" s="142"/>
      <c r="QPQ4" s="142"/>
      <c r="QPR4" s="142"/>
      <c r="QPS4" s="142"/>
      <c r="QPT4" s="142"/>
      <c r="QPU4" s="142"/>
      <c r="QPV4" s="142"/>
      <c r="QPW4" s="142"/>
      <c r="QPX4" s="142"/>
      <c r="QPY4" s="142"/>
      <c r="QPZ4" s="142"/>
      <c r="QQA4" s="142"/>
      <c r="QQB4" s="142"/>
      <c r="QQC4" s="142"/>
      <c r="QQD4" s="142"/>
      <c r="QQE4" s="142"/>
      <c r="QQF4" s="142"/>
      <c r="QQG4" s="142"/>
      <c r="QQH4" s="142"/>
      <c r="QQI4" s="142"/>
      <c r="QQJ4" s="142"/>
      <c r="QQK4" s="142"/>
      <c r="QQL4" s="142"/>
      <c r="QQM4" s="142"/>
      <c r="QQN4" s="142"/>
      <c r="QQO4" s="142"/>
      <c r="QQP4" s="142"/>
      <c r="QQQ4" s="142"/>
      <c r="QQR4" s="142"/>
      <c r="QQS4" s="142"/>
      <c r="QQT4" s="142"/>
      <c r="QQU4" s="142"/>
      <c r="QQV4" s="142"/>
      <c r="QQW4" s="142"/>
      <c r="QQX4" s="142"/>
      <c r="QQY4" s="142"/>
      <c r="QQZ4" s="142"/>
      <c r="QRA4" s="142"/>
      <c r="QRB4" s="142"/>
      <c r="QRC4" s="142"/>
      <c r="QRD4" s="142"/>
      <c r="QRE4" s="142"/>
      <c r="QRF4" s="142"/>
      <c r="QRG4" s="142"/>
      <c r="QRH4" s="142"/>
      <c r="QRI4" s="142"/>
      <c r="QRJ4" s="142"/>
      <c r="QRK4" s="142"/>
      <c r="QRL4" s="142"/>
      <c r="QRM4" s="142"/>
      <c r="QRN4" s="142"/>
      <c r="QRO4" s="142"/>
      <c r="QRP4" s="142"/>
      <c r="QRQ4" s="142"/>
      <c r="QRR4" s="142"/>
      <c r="QRS4" s="142"/>
      <c r="QRT4" s="142"/>
      <c r="QRU4" s="142"/>
      <c r="QRV4" s="142"/>
      <c r="QRW4" s="142"/>
      <c r="QRX4" s="142"/>
      <c r="QRY4" s="142"/>
      <c r="QRZ4" s="142"/>
      <c r="QSA4" s="142"/>
      <c r="QSB4" s="142"/>
      <c r="QSC4" s="142"/>
      <c r="QSD4" s="142"/>
      <c r="QSE4" s="142"/>
      <c r="QSF4" s="142"/>
      <c r="QSG4" s="142"/>
      <c r="QSH4" s="142"/>
      <c r="QSI4" s="142"/>
      <c r="QSJ4" s="142"/>
      <c r="QSK4" s="142"/>
      <c r="QSL4" s="142"/>
      <c r="QSM4" s="142"/>
      <c r="QSN4" s="142"/>
      <c r="QSO4" s="142"/>
      <c r="QSP4" s="142"/>
      <c r="QSQ4" s="142"/>
      <c r="QSR4" s="142"/>
      <c r="QSS4" s="142"/>
      <c r="QST4" s="142"/>
      <c r="QSU4" s="142"/>
      <c r="QSV4" s="142"/>
      <c r="QSW4" s="142"/>
      <c r="QSX4" s="142"/>
      <c r="QSY4" s="142"/>
      <c r="QSZ4" s="142"/>
      <c r="QTA4" s="142"/>
      <c r="QTB4" s="142"/>
      <c r="QTC4" s="142"/>
      <c r="QTD4" s="142"/>
      <c r="QTE4" s="142"/>
      <c r="QTF4" s="142"/>
      <c r="QTG4" s="142"/>
      <c r="QTH4" s="142"/>
      <c r="QTI4" s="142"/>
      <c r="QTJ4" s="142"/>
      <c r="QTK4" s="142"/>
      <c r="QTL4" s="142"/>
      <c r="QTM4" s="142"/>
      <c r="QTN4" s="142"/>
      <c r="QTO4" s="142"/>
      <c r="QTP4" s="142"/>
      <c r="QTQ4" s="142"/>
      <c r="QTR4" s="142"/>
      <c r="QTS4" s="142"/>
      <c r="QTT4" s="142"/>
      <c r="QTU4" s="142"/>
      <c r="QTV4" s="142"/>
      <c r="QTW4" s="142"/>
      <c r="QTX4" s="142"/>
      <c r="QTY4" s="142"/>
      <c r="QTZ4" s="142"/>
      <c r="QUA4" s="142"/>
      <c r="QUB4" s="142"/>
      <c r="QUC4" s="142"/>
      <c r="QUD4" s="142"/>
      <c r="QUE4" s="142"/>
      <c r="QUF4" s="142"/>
      <c r="QUG4" s="142"/>
      <c r="QUH4" s="142"/>
      <c r="QUI4" s="142"/>
      <c r="QUJ4" s="142"/>
      <c r="QUK4" s="142"/>
      <c r="QUL4" s="142"/>
      <c r="QUM4" s="142"/>
      <c r="QUN4" s="142"/>
      <c r="QUO4" s="142"/>
      <c r="QUP4" s="142"/>
      <c r="QUQ4" s="142"/>
      <c r="QUR4" s="142"/>
      <c r="QUS4" s="142"/>
      <c r="QUT4" s="142"/>
      <c r="QUU4" s="142"/>
      <c r="QUV4" s="142"/>
      <c r="QUW4" s="142"/>
      <c r="QUX4" s="142"/>
      <c r="QUY4" s="142"/>
      <c r="QUZ4" s="142"/>
      <c r="QVA4" s="142"/>
      <c r="QVB4" s="142"/>
      <c r="QVC4" s="142"/>
      <c r="QVD4" s="142"/>
      <c r="QVE4" s="142"/>
      <c r="QVF4" s="142"/>
      <c r="QVG4" s="142"/>
      <c r="QVH4" s="142"/>
      <c r="QVI4" s="142"/>
      <c r="QVJ4" s="142"/>
      <c r="QVK4" s="142"/>
      <c r="QVL4" s="142"/>
      <c r="QVM4" s="142"/>
      <c r="QVN4" s="142"/>
      <c r="QVO4" s="142"/>
      <c r="QVP4" s="142"/>
      <c r="QVQ4" s="142"/>
      <c r="QVR4" s="142"/>
      <c r="QVS4" s="142"/>
      <c r="QVT4" s="142"/>
      <c r="QVU4" s="142"/>
      <c r="QVV4" s="142"/>
      <c r="QVW4" s="142"/>
      <c r="QVX4" s="142"/>
      <c r="QVY4" s="142"/>
      <c r="QVZ4" s="142"/>
      <c r="QWA4" s="142"/>
      <c r="QWB4" s="142"/>
      <c r="QWC4" s="142"/>
      <c r="QWD4" s="142"/>
      <c r="QWE4" s="142"/>
      <c r="QWF4" s="142"/>
      <c r="QWG4" s="142"/>
      <c r="QWH4" s="142"/>
      <c r="QWI4" s="142"/>
      <c r="QWJ4" s="142"/>
      <c r="QWK4" s="142"/>
      <c r="QWL4" s="142"/>
      <c r="QWM4" s="142"/>
      <c r="QWN4" s="142"/>
      <c r="QWO4" s="142"/>
      <c r="QWP4" s="142"/>
      <c r="QWQ4" s="142"/>
      <c r="QWR4" s="142"/>
      <c r="QWS4" s="142"/>
      <c r="QWT4" s="142"/>
      <c r="QWU4" s="142"/>
      <c r="QWV4" s="142"/>
      <c r="QWW4" s="142"/>
      <c r="QWX4" s="142"/>
      <c r="QWY4" s="142"/>
      <c r="QWZ4" s="142"/>
      <c r="QXA4" s="142"/>
      <c r="QXB4" s="142"/>
      <c r="QXC4" s="142"/>
      <c r="QXD4" s="142"/>
      <c r="QXE4" s="142"/>
      <c r="QXF4" s="142"/>
      <c r="QXG4" s="142"/>
      <c r="QXH4" s="142"/>
      <c r="QXI4" s="142"/>
      <c r="QXJ4" s="142"/>
      <c r="QXK4" s="142"/>
      <c r="QXL4" s="142"/>
      <c r="QXM4" s="142"/>
      <c r="QXN4" s="142"/>
      <c r="QXO4" s="142"/>
      <c r="QXP4" s="142"/>
      <c r="QXQ4" s="142"/>
      <c r="QXR4" s="142"/>
      <c r="QXS4" s="142"/>
      <c r="QXT4" s="142"/>
      <c r="QXU4" s="142"/>
      <c r="QXV4" s="142"/>
      <c r="QXW4" s="142"/>
      <c r="QXX4" s="142"/>
      <c r="QXY4" s="142"/>
      <c r="QXZ4" s="142"/>
      <c r="QYA4" s="142"/>
      <c r="QYB4" s="142"/>
      <c r="QYC4" s="142"/>
      <c r="QYD4" s="142"/>
      <c r="QYE4" s="142"/>
      <c r="QYF4" s="142"/>
      <c r="QYG4" s="142"/>
      <c r="QYH4" s="142"/>
      <c r="QYI4" s="142"/>
      <c r="QYJ4" s="142"/>
      <c r="QYK4" s="142"/>
      <c r="QYL4" s="142"/>
      <c r="QYM4" s="142"/>
      <c r="QYN4" s="142"/>
      <c r="QYO4" s="142"/>
      <c r="QYP4" s="142"/>
      <c r="QYQ4" s="142"/>
      <c r="QYR4" s="142"/>
      <c r="QYS4" s="142"/>
      <c r="QYT4" s="142"/>
      <c r="QYU4" s="142"/>
      <c r="QYV4" s="142"/>
      <c r="QYW4" s="142"/>
      <c r="QYX4" s="142"/>
      <c r="QYY4" s="142"/>
      <c r="QYZ4" s="142"/>
      <c r="QZA4" s="142"/>
      <c r="QZB4" s="142"/>
      <c r="QZC4" s="142"/>
      <c r="QZD4" s="142"/>
      <c r="QZE4" s="142"/>
      <c r="QZF4" s="142"/>
      <c r="QZG4" s="142"/>
      <c r="QZH4" s="142"/>
      <c r="QZI4" s="142"/>
      <c r="QZJ4" s="142"/>
      <c r="QZK4" s="142"/>
      <c r="QZL4" s="142"/>
      <c r="QZM4" s="142"/>
      <c r="QZN4" s="142"/>
      <c r="QZO4" s="142"/>
      <c r="QZP4" s="142"/>
      <c r="QZQ4" s="142"/>
      <c r="QZR4" s="142"/>
      <c r="QZS4" s="142"/>
      <c r="QZT4" s="142"/>
      <c r="QZU4" s="142"/>
      <c r="QZV4" s="142"/>
      <c r="QZW4" s="142"/>
      <c r="QZX4" s="142"/>
      <c r="QZY4" s="142"/>
      <c r="QZZ4" s="142"/>
      <c r="RAA4" s="142"/>
      <c r="RAB4" s="142"/>
      <c r="RAC4" s="142"/>
      <c r="RAD4" s="142"/>
      <c r="RAE4" s="142"/>
      <c r="RAF4" s="142"/>
      <c r="RAG4" s="142"/>
      <c r="RAH4" s="142"/>
      <c r="RAI4" s="142"/>
      <c r="RAJ4" s="142"/>
      <c r="RAK4" s="142"/>
      <c r="RAL4" s="142"/>
      <c r="RAM4" s="142"/>
      <c r="RAN4" s="142"/>
      <c r="RAO4" s="142"/>
      <c r="RAP4" s="142"/>
      <c r="RAQ4" s="142"/>
      <c r="RAR4" s="142"/>
      <c r="RAS4" s="142"/>
      <c r="RAT4" s="142"/>
      <c r="RAU4" s="142"/>
      <c r="RAV4" s="142"/>
      <c r="RAW4" s="142"/>
      <c r="RAX4" s="142"/>
      <c r="RAY4" s="142"/>
      <c r="RAZ4" s="142"/>
      <c r="RBA4" s="142"/>
      <c r="RBB4" s="142"/>
      <c r="RBC4" s="142"/>
      <c r="RBD4" s="142"/>
      <c r="RBE4" s="142"/>
      <c r="RBF4" s="142"/>
      <c r="RBG4" s="142"/>
      <c r="RBH4" s="142"/>
      <c r="RBI4" s="142"/>
      <c r="RBJ4" s="142"/>
      <c r="RBK4" s="142"/>
      <c r="RBL4" s="142"/>
      <c r="RBM4" s="142"/>
      <c r="RBN4" s="142"/>
      <c r="RBO4" s="142"/>
      <c r="RBP4" s="142"/>
      <c r="RBQ4" s="142"/>
      <c r="RBR4" s="142"/>
      <c r="RBS4" s="142"/>
      <c r="RBT4" s="142"/>
      <c r="RBU4" s="142"/>
      <c r="RBV4" s="142"/>
      <c r="RBW4" s="142"/>
      <c r="RBX4" s="142"/>
      <c r="RBY4" s="142"/>
      <c r="RBZ4" s="142"/>
      <c r="RCA4" s="142"/>
      <c r="RCB4" s="142"/>
      <c r="RCC4" s="142"/>
      <c r="RCD4" s="142"/>
      <c r="RCE4" s="142"/>
      <c r="RCF4" s="142"/>
      <c r="RCG4" s="142"/>
      <c r="RCH4" s="142"/>
      <c r="RCI4" s="142"/>
      <c r="RCJ4" s="142"/>
      <c r="RCK4" s="142"/>
      <c r="RCL4" s="142"/>
      <c r="RCM4" s="142"/>
      <c r="RCN4" s="142"/>
      <c r="RCO4" s="142"/>
      <c r="RCP4" s="142"/>
      <c r="RCQ4" s="142"/>
      <c r="RCR4" s="142"/>
      <c r="RCS4" s="142"/>
      <c r="RCT4" s="142"/>
      <c r="RCU4" s="142"/>
      <c r="RCV4" s="142"/>
      <c r="RCW4" s="142"/>
      <c r="RCX4" s="142"/>
      <c r="RCY4" s="142"/>
      <c r="RCZ4" s="142"/>
      <c r="RDA4" s="142"/>
      <c r="RDB4" s="142"/>
      <c r="RDC4" s="142"/>
      <c r="RDD4" s="142"/>
      <c r="RDE4" s="142"/>
      <c r="RDF4" s="142"/>
      <c r="RDG4" s="142"/>
      <c r="RDH4" s="142"/>
      <c r="RDI4" s="142"/>
      <c r="RDJ4" s="142"/>
      <c r="RDK4" s="142"/>
      <c r="RDL4" s="142"/>
      <c r="RDM4" s="142"/>
      <c r="RDN4" s="142"/>
      <c r="RDO4" s="142"/>
      <c r="RDP4" s="142"/>
      <c r="RDQ4" s="142"/>
      <c r="RDR4" s="142"/>
      <c r="RDS4" s="142"/>
      <c r="RDT4" s="142"/>
      <c r="RDU4" s="142"/>
      <c r="RDV4" s="142"/>
      <c r="RDW4" s="142"/>
      <c r="RDX4" s="142"/>
      <c r="RDY4" s="142"/>
      <c r="RDZ4" s="142"/>
      <c r="REA4" s="142"/>
      <c r="REB4" s="142"/>
      <c r="REC4" s="142"/>
      <c r="RED4" s="142"/>
      <c r="REE4" s="142"/>
      <c r="REF4" s="142"/>
      <c r="REG4" s="142"/>
      <c r="REH4" s="142"/>
      <c r="REI4" s="142"/>
      <c r="REJ4" s="142"/>
      <c r="REK4" s="142"/>
      <c r="REL4" s="142"/>
      <c r="REM4" s="142"/>
      <c r="REN4" s="142"/>
      <c r="REO4" s="142"/>
      <c r="REP4" s="142"/>
      <c r="REQ4" s="142"/>
      <c r="RER4" s="142"/>
      <c r="RES4" s="142"/>
      <c r="RET4" s="142"/>
      <c r="REU4" s="142"/>
      <c r="REV4" s="142"/>
      <c r="REW4" s="142"/>
      <c r="REX4" s="142"/>
      <c r="REY4" s="142"/>
      <c r="REZ4" s="142"/>
      <c r="RFA4" s="142"/>
      <c r="RFB4" s="142"/>
      <c r="RFC4" s="142"/>
      <c r="RFD4" s="142"/>
      <c r="RFE4" s="142"/>
      <c r="RFF4" s="142"/>
      <c r="RFG4" s="142"/>
      <c r="RFH4" s="142"/>
      <c r="RFI4" s="142"/>
      <c r="RFJ4" s="142"/>
      <c r="RFK4" s="142"/>
      <c r="RFL4" s="142"/>
      <c r="RFM4" s="142"/>
      <c r="RFN4" s="142"/>
      <c r="RFO4" s="142"/>
      <c r="RFP4" s="142"/>
      <c r="RFQ4" s="142"/>
      <c r="RFR4" s="142"/>
      <c r="RFS4" s="142"/>
      <c r="RFT4" s="142"/>
      <c r="RFU4" s="142"/>
      <c r="RFV4" s="142"/>
      <c r="RFW4" s="142"/>
      <c r="RFX4" s="142"/>
      <c r="RFY4" s="142"/>
      <c r="RFZ4" s="142"/>
      <c r="RGA4" s="142"/>
      <c r="RGB4" s="142"/>
      <c r="RGC4" s="142"/>
      <c r="RGD4" s="142"/>
      <c r="RGE4" s="142"/>
      <c r="RGF4" s="142"/>
      <c r="RGG4" s="142"/>
      <c r="RGH4" s="142"/>
      <c r="RGI4" s="142"/>
      <c r="RGJ4" s="142"/>
      <c r="RGK4" s="142"/>
      <c r="RGL4" s="142"/>
      <c r="RGM4" s="142"/>
      <c r="RGN4" s="142"/>
      <c r="RGO4" s="142"/>
      <c r="RGP4" s="142"/>
      <c r="RGQ4" s="142"/>
      <c r="RGR4" s="142"/>
      <c r="RGS4" s="142"/>
      <c r="RGT4" s="142"/>
      <c r="RGU4" s="142"/>
      <c r="RGV4" s="142"/>
      <c r="RGW4" s="142"/>
      <c r="RGX4" s="142"/>
      <c r="RGY4" s="142"/>
      <c r="RGZ4" s="142"/>
      <c r="RHA4" s="142"/>
      <c r="RHB4" s="142"/>
      <c r="RHC4" s="142"/>
      <c r="RHD4" s="142"/>
      <c r="RHE4" s="142"/>
      <c r="RHF4" s="142"/>
      <c r="RHG4" s="142"/>
      <c r="RHH4" s="142"/>
      <c r="RHI4" s="142"/>
      <c r="RHJ4" s="142"/>
      <c r="RHK4" s="142"/>
      <c r="RHL4" s="142"/>
      <c r="RHM4" s="142"/>
      <c r="RHN4" s="142"/>
      <c r="RHO4" s="142"/>
      <c r="RHP4" s="142"/>
      <c r="RHQ4" s="142"/>
      <c r="RHR4" s="142"/>
      <c r="RHS4" s="142"/>
      <c r="RHT4" s="142"/>
      <c r="RHU4" s="142"/>
      <c r="RHV4" s="142"/>
      <c r="RHW4" s="142"/>
      <c r="RHX4" s="142"/>
      <c r="RHY4" s="142"/>
      <c r="RHZ4" s="142"/>
      <c r="RIA4" s="142"/>
      <c r="RIB4" s="142"/>
      <c r="RIC4" s="142"/>
      <c r="RID4" s="142"/>
      <c r="RIE4" s="142"/>
      <c r="RIF4" s="142"/>
      <c r="RIG4" s="142"/>
      <c r="RIH4" s="142"/>
      <c r="RII4" s="142"/>
      <c r="RIJ4" s="142"/>
      <c r="RIK4" s="142"/>
      <c r="RIL4" s="142"/>
      <c r="RIM4" s="142"/>
      <c r="RIN4" s="142"/>
      <c r="RIO4" s="142"/>
      <c r="RIP4" s="142"/>
      <c r="RIQ4" s="142"/>
      <c r="RIR4" s="142"/>
      <c r="RIS4" s="142"/>
      <c r="RIT4" s="142"/>
      <c r="RIU4" s="142"/>
      <c r="RIV4" s="142"/>
      <c r="RIW4" s="142"/>
      <c r="RIX4" s="142"/>
      <c r="RIY4" s="142"/>
      <c r="RIZ4" s="142"/>
      <c r="RJA4" s="142"/>
      <c r="RJB4" s="142"/>
      <c r="RJC4" s="142"/>
      <c r="RJD4" s="142"/>
      <c r="RJE4" s="142"/>
      <c r="RJF4" s="142"/>
      <c r="RJG4" s="142"/>
      <c r="RJH4" s="142"/>
      <c r="RJI4" s="142"/>
      <c r="RJJ4" s="142"/>
      <c r="RJK4" s="142"/>
      <c r="RJL4" s="142"/>
      <c r="RJM4" s="142"/>
      <c r="RJN4" s="142"/>
      <c r="RJO4" s="142"/>
      <c r="RJP4" s="142"/>
      <c r="RJQ4" s="142"/>
      <c r="RJR4" s="142"/>
      <c r="RJS4" s="142"/>
      <c r="RJT4" s="142"/>
      <c r="RJU4" s="142"/>
      <c r="RJV4" s="142"/>
      <c r="RJW4" s="142"/>
      <c r="RJX4" s="142"/>
      <c r="RJY4" s="142"/>
      <c r="RJZ4" s="142"/>
      <c r="RKA4" s="142"/>
      <c r="RKB4" s="142"/>
      <c r="RKC4" s="142"/>
      <c r="RKD4" s="142"/>
      <c r="RKE4" s="142"/>
      <c r="RKF4" s="142"/>
      <c r="RKG4" s="142"/>
      <c r="RKH4" s="142"/>
      <c r="RKI4" s="142"/>
      <c r="RKJ4" s="142"/>
      <c r="RKK4" s="142"/>
      <c r="RKL4" s="142"/>
      <c r="RKM4" s="142"/>
      <c r="RKN4" s="142"/>
      <c r="RKO4" s="142"/>
      <c r="RKP4" s="142"/>
      <c r="RKQ4" s="142"/>
      <c r="RKR4" s="142"/>
      <c r="RKS4" s="142"/>
      <c r="RKT4" s="142"/>
      <c r="RKU4" s="142"/>
      <c r="RKV4" s="142"/>
      <c r="RKW4" s="142"/>
      <c r="RKX4" s="142"/>
      <c r="RKY4" s="142"/>
      <c r="RKZ4" s="142"/>
      <c r="RLA4" s="142"/>
      <c r="RLB4" s="142"/>
      <c r="RLC4" s="142"/>
      <c r="RLD4" s="142"/>
      <c r="RLE4" s="142"/>
      <c r="RLF4" s="142"/>
      <c r="RLG4" s="142"/>
      <c r="RLH4" s="142"/>
      <c r="RLI4" s="142"/>
      <c r="RLJ4" s="142"/>
      <c r="RLK4" s="142"/>
      <c r="RLL4" s="142"/>
      <c r="RLM4" s="142"/>
      <c r="RLN4" s="142"/>
      <c r="RLO4" s="142"/>
      <c r="RLP4" s="142"/>
      <c r="RLQ4" s="142"/>
      <c r="RLR4" s="142"/>
      <c r="RLS4" s="142"/>
      <c r="RLT4" s="142"/>
      <c r="RLU4" s="142"/>
      <c r="RLV4" s="142"/>
      <c r="RLW4" s="142"/>
      <c r="RLX4" s="142"/>
      <c r="RLY4" s="142"/>
      <c r="RLZ4" s="142"/>
      <c r="RMA4" s="142"/>
      <c r="RMB4" s="142"/>
      <c r="RMC4" s="142"/>
      <c r="RMD4" s="142"/>
      <c r="RME4" s="142"/>
      <c r="RMF4" s="142"/>
      <c r="RMG4" s="142"/>
      <c r="RMH4" s="142"/>
      <c r="RMI4" s="142"/>
      <c r="RMJ4" s="142"/>
      <c r="RMK4" s="142"/>
      <c r="RML4" s="142"/>
      <c r="RMM4" s="142"/>
      <c r="RMN4" s="142"/>
      <c r="RMO4" s="142"/>
      <c r="RMP4" s="142"/>
      <c r="RMQ4" s="142"/>
      <c r="RMR4" s="142"/>
      <c r="RMS4" s="142"/>
      <c r="RMT4" s="142"/>
      <c r="RMU4" s="142"/>
      <c r="RMV4" s="142"/>
      <c r="RMW4" s="142"/>
      <c r="RMX4" s="142"/>
      <c r="RMY4" s="142"/>
      <c r="RMZ4" s="142"/>
      <c r="RNA4" s="142"/>
      <c r="RNB4" s="142"/>
      <c r="RNC4" s="142"/>
      <c r="RND4" s="142"/>
      <c r="RNE4" s="142"/>
      <c r="RNF4" s="142"/>
      <c r="RNG4" s="142"/>
      <c r="RNH4" s="142"/>
      <c r="RNI4" s="142"/>
      <c r="RNJ4" s="142"/>
      <c r="RNK4" s="142"/>
      <c r="RNL4" s="142"/>
      <c r="RNM4" s="142"/>
      <c r="RNN4" s="142"/>
      <c r="RNO4" s="142"/>
      <c r="RNP4" s="142"/>
      <c r="RNQ4" s="142"/>
      <c r="RNR4" s="142"/>
      <c r="RNS4" s="142"/>
      <c r="RNT4" s="142"/>
      <c r="RNU4" s="142"/>
      <c r="RNV4" s="142"/>
      <c r="RNW4" s="142"/>
      <c r="RNX4" s="142"/>
      <c r="RNY4" s="142"/>
      <c r="RNZ4" s="142"/>
      <c r="ROA4" s="142"/>
      <c r="ROB4" s="142"/>
      <c r="ROC4" s="142"/>
      <c r="ROD4" s="142"/>
      <c r="ROE4" s="142"/>
      <c r="ROF4" s="142"/>
      <c r="ROG4" s="142"/>
      <c r="ROH4" s="142"/>
      <c r="ROI4" s="142"/>
      <c r="ROJ4" s="142"/>
      <c r="ROK4" s="142"/>
      <c r="ROL4" s="142"/>
      <c r="ROM4" s="142"/>
      <c r="RON4" s="142"/>
      <c r="ROO4" s="142"/>
      <c r="ROP4" s="142"/>
      <c r="ROQ4" s="142"/>
      <c r="ROR4" s="142"/>
      <c r="ROS4" s="142"/>
      <c r="ROT4" s="142"/>
      <c r="ROU4" s="142"/>
      <c r="ROV4" s="142"/>
      <c r="ROW4" s="142"/>
      <c r="ROX4" s="142"/>
      <c r="ROY4" s="142"/>
      <c r="ROZ4" s="142"/>
      <c r="RPA4" s="142"/>
      <c r="RPB4" s="142"/>
      <c r="RPC4" s="142"/>
      <c r="RPD4" s="142"/>
      <c r="RPE4" s="142"/>
      <c r="RPF4" s="142"/>
      <c r="RPG4" s="142"/>
      <c r="RPH4" s="142"/>
      <c r="RPI4" s="142"/>
      <c r="RPJ4" s="142"/>
      <c r="RPK4" s="142"/>
      <c r="RPL4" s="142"/>
      <c r="RPM4" s="142"/>
      <c r="RPN4" s="142"/>
      <c r="RPO4" s="142"/>
      <c r="RPP4" s="142"/>
      <c r="RPQ4" s="142"/>
      <c r="RPR4" s="142"/>
      <c r="RPS4" s="142"/>
      <c r="RPT4" s="142"/>
      <c r="RPU4" s="142"/>
      <c r="RPV4" s="142"/>
      <c r="RPW4" s="142"/>
      <c r="RPX4" s="142"/>
      <c r="RPY4" s="142"/>
      <c r="RPZ4" s="142"/>
      <c r="RQA4" s="142"/>
      <c r="RQB4" s="142"/>
      <c r="RQC4" s="142"/>
      <c r="RQD4" s="142"/>
      <c r="RQE4" s="142"/>
      <c r="RQF4" s="142"/>
      <c r="RQG4" s="142"/>
      <c r="RQH4" s="142"/>
      <c r="RQI4" s="142"/>
      <c r="RQJ4" s="142"/>
      <c r="RQK4" s="142"/>
      <c r="RQL4" s="142"/>
      <c r="RQM4" s="142"/>
      <c r="RQN4" s="142"/>
      <c r="RQO4" s="142"/>
      <c r="RQP4" s="142"/>
      <c r="RQQ4" s="142"/>
      <c r="RQR4" s="142"/>
      <c r="RQS4" s="142"/>
      <c r="RQT4" s="142"/>
      <c r="RQU4" s="142"/>
      <c r="RQV4" s="142"/>
      <c r="RQW4" s="142"/>
      <c r="RQX4" s="142"/>
      <c r="RQY4" s="142"/>
      <c r="RQZ4" s="142"/>
      <c r="RRA4" s="142"/>
      <c r="RRB4" s="142"/>
      <c r="RRC4" s="142"/>
      <c r="RRD4" s="142"/>
      <c r="RRE4" s="142"/>
      <c r="RRF4" s="142"/>
      <c r="RRG4" s="142"/>
      <c r="RRH4" s="142"/>
      <c r="RRI4" s="142"/>
      <c r="RRJ4" s="142"/>
      <c r="RRK4" s="142"/>
      <c r="RRL4" s="142"/>
      <c r="RRM4" s="142"/>
      <c r="RRN4" s="142"/>
      <c r="RRO4" s="142"/>
      <c r="RRP4" s="142"/>
      <c r="RRQ4" s="142"/>
      <c r="RRR4" s="142"/>
      <c r="RRS4" s="142"/>
      <c r="RRT4" s="142"/>
      <c r="RRU4" s="142"/>
      <c r="RRV4" s="142"/>
      <c r="RRW4" s="142"/>
      <c r="RRX4" s="142"/>
      <c r="RRY4" s="142"/>
      <c r="RRZ4" s="142"/>
      <c r="RSA4" s="142"/>
      <c r="RSB4" s="142"/>
      <c r="RSC4" s="142"/>
      <c r="RSD4" s="142"/>
      <c r="RSE4" s="142"/>
      <c r="RSF4" s="142"/>
      <c r="RSG4" s="142"/>
      <c r="RSH4" s="142"/>
      <c r="RSI4" s="142"/>
      <c r="RSJ4" s="142"/>
      <c r="RSK4" s="142"/>
      <c r="RSL4" s="142"/>
      <c r="RSM4" s="142"/>
      <c r="RSN4" s="142"/>
      <c r="RSO4" s="142"/>
      <c r="RSP4" s="142"/>
      <c r="RSQ4" s="142"/>
      <c r="RSR4" s="142"/>
      <c r="RSS4" s="142"/>
      <c r="RST4" s="142"/>
      <c r="RSU4" s="142"/>
      <c r="RSV4" s="142"/>
      <c r="RSW4" s="142"/>
      <c r="RSX4" s="142"/>
      <c r="RSY4" s="142"/>
      <c r="RSZ4" s="142"/>
      <c r="RTA4" s="142"/>
      <c r="RTB4" s="142"/>
      <c r="RTC4" s="142"/>
      <c r="RTD4" s="142"/>
      <c r="RTE4" s="142"/>
      <c r="RTF4" s="142"/>
      <c r="RTG4" s="142"/>
      <c r="RTH4" s="142"/>
      <c r="RTI4" s="142"/>
      <c r="RTJ4" s="142"/>
      <c r="RTK4" s="142"/>
      <c r="RTL4" s="142"/>
      <c r="RTM4" s="142"/>
      <c r="RTN4" s="142"/>
      <c r="RTO4" s="142"/>
      <c r="RTP4" s="142"/>
      <c r="RTQ4" s="142"/>
      <c r="RTR4" s="142"/>
      <c r="RTS4" s="142"/>
      <c r="RTT4" s="142"/>
      <c r="RTU4" s="142"/>
      <c r="RTV4" s="142"/>
      <c r="RTW4" s="142"/>
      <c r="RTX4" s="142"/>
      <c r="RTY4" s="142"/>
      <c r="RTZ4" s="142"/>
      <c r="RUA4" s="142"/>
      <c r="RUB4" s="142"/>
      <c r="RUC4" s="142"/>
      <c r="RUD4" s="142"/>
      <c r="RUE4" s="142"/>
      <c r="RUF4" s="142"/>
      <c r="RUG4" s="142"/>
      <c r="RUH4" s="142"/>
      <c r="RUI4" s="142"/>
      <c r="RUJ4" s="142"/>
      <c r="RUK4" s="142"/>
      <c r="RUL4" s="142"/>
      <c r="RUM4" s="142"/>
      <c r="RUN4" s="142"/>
      <c r="RUO4" s="142"/>
      <c r="RUP4" s="142"/>
      <c r="RUQ4" s="142"/>
      <c r="RUR4" s="142"/>
      <c r="RUS4" s="142"/>
      <c r="RUT4" s="142"/>
      <c r="RUU4" s="142"/>
      <c r="RUV4" s="142"/>
      <c r="RUW4" s="142"/>
      <c r="RUX4" s="142"/>
      <c r="RUY4" s="142"/>
      <c r="RUZ4" s="142"/>
      <c r="RVA4" s="142"/>
      <c r="RVB4" s="142"/>
      <c r="RVC4" s="142"/>
      <c r="RVD4" s="142"/>
      <c r="RVE4" s="142"/>
      <c r="RVF4" s="142"/>
      <c r="RVG4" s="142"/>
      <c r="RVH4" s="142"/>
      <c r="RVI4" s="142"/>
      <c r="RVJ4" s="142"/>
      <c r="RVK4" s="142"/>
      <c r="RVL4" s="142"/>
      <c r="RVM4" s="142"/>
      <c r="RVN4" s="142"/>
      <c r="RVO4" s="142"/>
      <c r="RVP4" s="142"/>
      <c r="RVQ4" s="142"/>
      <c r="RVR4" s="142"/>
      <c r="RVS4" s="142"/>
      <c r="RVT4" s="142"/>
      <c r="RVU4" s="142"/>
      <c r="RVV4" s="142"/>
      <c r="RVW4" s="142"/>
      <c r="RVX4" s="142"/>
      <c r="RVY4" s="142"/>
      <c r="RVZ4" s="142"/>
      <c r="RWA4" s="142"/>
      <c r="RWB4" s="142"/>
      <c r="RWC4" s="142"/>
      <c r="RWD4" s="142"/>
      <c r="RWE4" s="142"/>
      <c r="RWF4" s="142"/>
      <c r="RWG4" s="142"/>
      <c r="RWH4" s="142"/>
      <c r="RWI4" s="142"/>
      <c r="RWJ4" s="142"/>
      <c r="RWK4" s="142"/>
      <c r="RWL4" s="142"/>
      <c r="RWM4" s="142"/>
      <c r="RWN4" s="142"/>
      <c r="RWO4" s="142"/>
      <c r="RWP4" s="142"/>
      <c r="RWQ4" s="142"/>
      <c r="RWR4" s="142"/>
      <c r="RWS4" s="142"/>
      <c r="RWT4" s="142"/>
      <c r="RWU4" s="142"/>
      <c r="RWV4" s="142"/>
      <c r="RWW4" s="142"/>
      <c r="RWX4" s="142"/>
      <c r="RWY4" s="142"/>
      <c r="RWZ4" s="142"/>
      <c r="RXA4" s="142"/>
      <c r="RXB4" s="142"/>
      <c r="RXC4" s="142"/>
      <c r="RXD4" s="142"/>
      <c r="RXE4" s="142"/>
      <c r="RXF4" s="142"/>
      <c r="RXG4" s="142"/>
      <c r="RXH4" s="142"/>
      <c r="RXI4" s="142"/>
      <c r="RXJ4" s="142"/>
      <c r="RXK4" s="142"/>
      <c r="RXL4" s="142"/>
      <c r="RXM4" s="142"/>
      <c r="RXN4" s="142"/>
      <c r="RXO4" s="142"/>
      <c r="RXP4" s="142"/>
      <c r="RXQ4" s="142"/>
      <c r="RXR4" s="142"/>
      <c r="RXS4" s="142"/>
      <c r="RXT4" s="142"/>
      <c r="RXU4" s="142"/>
      <c r="RXV4" s="142"/>
      <c r="RXW4" s="142"/>
      <c r="RXX4" s="142"/>
      <c r="RXY4" s="142"/>
      <c r="RXZ4" s="142"/>
      <c r="RYA4" s="142"/>
      <c r="RYB4" s="142"/>
      <c r="RYC4" s="142"/>
      <c r="RYD4" s="142"/>
      <c r="RYE4" s="142"/>
      <c r="RYF4" s="142"/>
      <c r="RYG4" s="142"/>
      <c r="RYH4" s="142"/>
      <c r="RYI4" s="142"/>
      <c r="RYJ4" s="142"/>
      <c r="RYK4" s="142"/>
      <c r="RYL4" s="142"/>
      <c r="RYM4" s="142"/>
      <c r="RYN4" s="142"/>
      <c r="RYO4" s="142"/>
      <c r="RYP4" s="142"/>
      <c r="RYQ4" s="142"/>
      <c r="RYR4" s="142"/>
      <c r="RYS4" s="142"/>
      <c r="RYT4" s="142"/>
      <c r="RYU4" s="142"/>
      <c r="RYV4" s="142"/>
      <c r="RYW4" s="142"/>
      <c r="RYX4" s="142"/>
      <c r="RYY4" s="142"/>
      <c r="RYZ4" s="142"/>
      <c r="RZA4" s="142"/>
      <c r="RZB4" s="142"/>
      <c r="RZC4" s="142"/>
      <c r="RZD4" s="142"/>
      <c r="RZE4" s="142"/>
      <c r="RZF4" s="142"/>
      <c r="RZG4" s="142"/>
      <c r="RZH4" s="142"/>
      <c r="RZI4" s="142"/>
      <c r="RZJ4" s="142"/>
      <c r="RZK4" s="142"/>
      <c r="RZL4" s="142"/>
      <c r="RZM4" s="142"/>
      <c r="RZN4" s="142"/>
      <c r="RZO4" s="142"/>
      <c r="RZP4" s="142"/>
      <c r="RZQ4" s="142"/>
      <c r="RZR4" s="142"/>
      <c r="RZS4" s="142"/>
      <c r="RZT4" s="142"/>
      <c r="RZU4" s="142"/>
      <c r="RZV4" s="142"/>
      <c r="RZW4" s="142"/>
      <c r="RZX4" s="142"/>
      <c r="RZY4" s="142"/>
      <c r="RZZ4" s="142"/>
      <c r="SAA4" s="142"/>
      <c r="SAB4" s="142"/>
      <c r="SAC4" s="142"/>
      <c r="SAD4" s="142"/>
      <c r="SAE4" s="142"/>
      <c r="SAF4" s="142"/>
      <c r="SAG4" s="142"/>
      <c r="SAH4" s="142"/>
      <c r="SAI4" s="142"/>
      <c r="SAJ4" s="142"/>
      <c r="SAK4" s="142"/>
      <c r="SAL4" s="142"/>
      <c r="SAM4" s="142"/>
      <c r="SAN4" s="142"/>
      <c r="SAO4" s="142"/>
      <c r="SAP4" s="142"/>
      <c r="SAQ4" s="142"/>
      <c r="SAR4" s="142"/>
      <c r="SAS4" s="142"/>
      <c r="SAT4" s="142"/>
      <c r="SAU4" s="142"/>
      <c r="SAV4" s="142"/>
      <c r="SAW4" s="142"/>
      <c r="SAX4" s="142"/>
      <c r="SAY4" s="142"/>
      <c r="SAZ4" s="142"/>
      <c r="SBA4" s="142"/>
      <c r="SBB4" s="142"/>
      <c r="SBC4" s="142"/>
      <c r="SBD4" s="142"/>
      <c r="SBE4" s="142"/>
      <c r="SBF4" s="142"/>
      <c r="SBG4" s="142"/>
      <c r="SBH4" s="142"/>
      <c r="SBI4" s="142"/>
      <c r="SBJ4" s="142"/>
      <c r="SBK4" s="142"/>
      <c r="SBL4" s="142"/>
      <c r="SBM4" s="142"/>
      <c r="SBN4" s="142"/>
      <c r="SBO4" s="142"/>
      <c r="SBP4" s="142"/>
      <c r="SBQ4" s="142"/>
      <c r="SBR4" s="142"/>
      <c r="SBS4" s="142"/>
      <c r="SBT4" s="142"/>
      <c r="SBU4" s="142"/>
      <c r="SBV4" s="142"/>
      <c r="SBW4" s="142"/>
      <c r="SBX4" s="142"/>
      <c r="SBY4" s="142"/>
      <c r="SBZ4" s="142"/>
      <c r="SCA4" s="142"/>
      <c r="SCB4" s="142"/>
      <c r="SCC4" s="142"/>
      <c r="SCD4" s="142"/>
      <c r="SCE4" s="142"/>
      <c r="SCF4" s="142"/>
      <c r="SCG4" s="142"/>
      <c r="SCH4" s="142"/>
      <c r="SCI4" s="142"/>
      <c r="SCJ4" s="142"/>
      <c r="SCK4" s="142"/>
      <c r="SCL4" s="142"/>
      <c r="SCM4" s="142"/>
      <c r="SCN4" s="142"/>
      <c r="SCO4" s="142"/>
      <c r="SCP4" s="142"/>
      <c r="SCQ4" s="142"/>
      <c r="SCR4" s="142"/>
      <c r="SCS4" s="142"/>
      <c r="SCT4" s="142"/>
      <c r="SCU4" s="142"/>
      <c r="SCV4" s="142"/>
      <c r="SCW4" s="142"/>
      <c r="SCX4" s="142"/>
      <c r="SCY4" s="142"/>
      <c r="SCZ4" s="142"/>
      <c r="SDA4" s="142"/>
      <c r="SDB4" s="142"/>
      <c r="SDC4" s="142"/>
      <c r="SDD4" s="142"/>
      <c r="SDE4" s="142"/>
      <c r="SDF4" s="142"/>
      <c r="SDG4" s="142"/>
      <c r="SDH4" s="142"/>
      <c r="SDI4" s="142"/>
      <c r="SDJ4" s="142"/>
      <c r="SDK4" s="142"/>
      <c r="SDL4" s="142"/>
      <c r="SDM4" s="142"/>
      <c r="SDN4" s="142"/>
      <c r="SDO4" s="142"/>
      <c r="SDP4" s="142"/>
      <c r="SDQ4" s="142"/>
      <c r="SDR4" s="142"/>
      <c r="SDS4" s="142"/>
      <c r="SDT4" s="142"/>
      <c r="SDU4" s="142"/>
      <c r="SDV4" s="142"/>
      <c r="SDW4" s="142"/>
      <c r="SDX4" s="142"/>
      <c r="SDY4" s="142"/>
      <c r="SDZ4" s="142"/>
      <c r="SEA4" s="142"/>
      <c r="SEB4" s="142"/>
      <c r="SEC4" s="142"/>
      <c r="SED4" s="142"/>
      <c r="SEE4" s="142"/>
      <c r="SEF4" s="142"/>
      <c r="SEG4" s="142"/>
      <c r="SEH4" s="142"/>
      <c r="SEI4" s="142"/>
      <c r="SEJ4" s="142"/>
      <c r="SEK4" s="142"/>
      <c r="SEL4" s="142"/>
      <c r="SEM4" s="142"/>
      <c r="SEN4" s="142"/>
      <c r="SEO4" s="142"/>
      <c r="SEP4" s="142"/>
      <c r="SEQ4" s="142"/>
      <c r="SER4" s="142"/>
      <c r="SES4" s="142"/>
      <c r="SET4" s="142"/>
      <c r="SEU4" s="142"/>
      <c r="SEV4" s="142"/>
      <c r="SEW4" s="142"/>
      <c r="SEX4" s="142"/>
      <c r="SEY4" s="142"/>
      <c r="SEZ4" s="142"/>
      <c r="SFA4" s="142"/>
      <c r="SFB4" s="142"/>
      <c r="SFC4" s="142"/>
      <c r="SFD4" s="142"/>
      <c r="SFE4" s="142"/>
      <c r="SFF4" s="142"/>
      <c r="SFG4" s="142"/>
      <c r="SFH4" s="142"/>
      <c r="SFI4" s="142"/>
      <c r="SFJ4" s="142"/>
      <c r="SFK4" s="142"/>
      <c r="SFL4" s="142"/>
      <c r="SFM4" s="142"/>
      <c r="SFN4" s="142"/>
      <c r="SFO4" s="142"/>
      <c r="SFP4" s="142"/>
      <c r="SFQ4" s="142"/>
      <c r="SFR4" s="142"/>
      <c r="SFS4" s="142"/>
      <c r="SFT4" s="142"/>
      <c r="SFU4" s="142"/>
      <c r="SFV4" s="142"/>
      <c r="SFW4" s="142"/>
      <c r="SFX4" s="142"/>
      <c r="SFY4" s="142"/>
      <c r="SFZ4" s="142"/>
      <c r="SGA4" s="142"/>
      <c r="SGB4" s="142"/>
      <c r="SGC4" s="142"/>
      <c r="SGD4" s="142"/>
      <c r="SGE4" s="142"/>
      <c r="SGF4" s="142"/>
      <c r="SGG4" s="142"/>
      <c r="SGH4" s="142"/>
      <c r="SGI4" s="142"/>
      <c r="SGJ4" s="142"/>
      <c r="SGK4" s="142"/>
      <c r="SGL4" s="142"/>
      <c r="SGM4" s="142"/>
      <c r="SGN4" s="142"/>
      <c r="SGO4" s="142"/>
      <c r="SGP4" s="142"/>
      <c r="SGQ4" s="142"/>
      <c r="SGR4" s="142"/>
      <c r="SGS4" s="142"/>
      <c r="SGT4" s="142"/>
      <c r="SGU4" s="142"/>
      <c r="SGV4" s="142"/>
      <c r="SGW4" s="142"/>
      <c r="SGX4" s="142"/>
      <c r="SGY4" s="142"/>
      <c r="SGZ4" s="142"/>
      <c r="SHA4" s="142"/>
      <c r="SHB4" s="142"/>
      <c r="SHC4" s="142"/>
      <c r="SHD4" s="142"/>
      <c r="SHE4" s="142"/>
      <c r="SHF4" s="142"/>
      <c r="SHG4" s="142"/>
      <c r="SHH4" s="142"/>
      <c r="SHI4" s="142"/>
      <c r="SHJ4" s="142"/>
      <c r="SHK4" s="142"/>
      <c r="SHL4" s="142"/>
      <c r="SHM4" s="142"/>
      <c r="SHN4" s="142"/>
      <c r="SHO4" s="142"/>
      <c r="SHP4" s="142"/>
      <c r="SHQ4" s="142"/>
      <c r="SHR4" s="142"/>
      <c r="SHS4" s="142"/>
      <c r="SHT4" s="142"/>
      <c r="SHU4" s="142"/>
      <c r="SHV4" s="142"/>
      <c r="SHW4" s="142"/>
      <c r="SHX4" s="142"/>
      <c r="SHY4" s="142"/>
      <c r="SHZ4" s="142"/>
      <c r="SIA4" s="142"/>
      <c r="SIB4" s="142"/>
      <c r="SIC4" s="142"/>
      <c r="SID4" s="142"/>
      <c r="SIE4" s="142"/>
      <c r="SIF4" s="142"/>
      <c r="SIG4" s="142"/>
      <c r="SIH4" s="142"/>
      <c r="SII4" s="142"/>
      <c r="SIJ4" s="142"/>
      <c r="SIK4" s="142"/>
      <c r="SIL4" s="142"/>
      <c r="SIM4" s="142"/>
      <c r="SIN4" s="142"/>
      <c r="SIO4" s="142"/>
      <c r="SIP4" s="142"/>
      <c r="SIQ4" s="142"/>
      <c r="SIR4" s="142"/>
      <c r="SIS4" s="142"/>
      <c r="SIT4" s="142"/>
      <c r="SIU4" s="142"/>
      <c r="SIV4" s="142"/>
      <c r="SIW4" s="142"/>
      <c r="SIX4" s="142"/>
      <c r="SIY4" s="142"/>
      <c r="SIZ4" s="142"/>
      <c r="SJA4" s="142"/>
      <c r="SJB4" s="142"/>
      <c r="SJC4" s="142"/>
      <c r="SJD4" s="142"/>
      <c r="SJE4" s="142"/>
      <c r="SJF4" s="142"/>
      <c r="SJG4" s="142"/>
      <c r="SJH4" s="142"/>
      <c r="SJI4" s="142"/>
      <c r="SJJ4" s="142"/>
      <c r="SJK4" s="142"/>
      <c r="SJL4" s="142"/>
      <c r="SJM4" s="142"/>
      <c r="SJN4" s="142"/>
      <c r="SJO4" s="142"/>
      <c r="SJP4" s="142"/>
      <c r="SJQ4" s="142"/>
      <c r="SJR4" s="142"/>
      <c r="SJS4" s="142"/>
      <c r="SJT4" s="142"/>
      <c r="SJU4" s="142"/>
      <c r="SJV4" s="142"/>
      <c r="SJW4" s="142"/>
      <c r="SJX4" s="142"/>
      <c r="SJY4" s="142"/>
      <c r="SJZ4" s="142"/>
      <c r="SKA4" s="142"/>
      <c r="SKB4" s="142"/>
      <c r="SKC4" s="142"/>
      <c r="SKD4" s="142"/>
      <c r="SKE4" s="142"/>
      <c r="SKF4" s="142"/>
      <c r="SKG4" s="142"/>
      <c r="SKH4" s="142"/>
      <c r="SKI4" s="142"/>
      <c r="SKJ4" s="142"/>
      <c r="SKK4" s="142"/>
      <c r="SKL4" s="142"/>
      <c r="SKM4" s="142"/>
      <c r="SKN4" s="142"/>
      <c r="SKO4" s="142"/>
      <c r="SKP4" s="142"/>
      <c r="SKQ4" s="142"/>
      <c r="SKR4" s="142"/>
      <c r="SKS4" s="142"/>
      <c r="SKT4" s="142"/>
      <c r="SKU4" s="142"/>
      <c r="SKV4" s="142"/>
      <c r="SKW4" s="142"/>
      <c r="SKX4" s="142"/>
      <c r="SKY4" s="142"/>
      <c r="SKZ4" s="142"/>
      <c r="SLA4" s="142"/>
      <c r="SLB4" s="142"/>
      <c r="SLC4" s="142"/>
      <c r="SLD4" s="142"/>
      <c r="SLE4" s="142"/>
      <c r="SLF4" s="142"/>
      <c r="SLG4" s="142"/>
      <c r="SLH4" s="142"/>
      <c r="SLI4" s="142"/>
      <c r="SLJ4" s="142"/>
      <c r="SLK4" s="142"/>
      <c r="SLL4" s="142"/>
      <c r="SLM4" s="142"/>
      <c r="SLN4" s="142"/>
      <c r="SLO4" s="142"/>
      <c r="SLP4" s="142"/>
      <c r="SLQ4" s="142"/>
      <c r="SLR4" s="142"/>
      <c r="SLS4" s="142"/>
      <c r="SLT4" s="142"/>
      <c r="SLU4" s="142"/>
      <c r="SLV4" s="142"/>
      <c r="SLW4" s="142"/>
      <c r="SLX4" s="142"/>
      <c r="SLY4" s="142"/>
      <c r="SLZ4" s="142"/>
      <c r="SMA4" s="142"/>
      <c r="SMB4" s="142"/>
      <c r="SMC4" s="142"/>
      <c r="SMD4" s="142"/>
      <c r="SME4" s="142"/>
      <c r="SMF4" s="142"/>
      <c r="SMG4" s="142"/>
      <c r="SMH4" s="142"/>
      <c r="SMI4" s="142"/>
      <c r="SMJ4" s="142"/>
      <c r="SMK4" s="142"/>
      <c r="SML4" s="142"/>
      <c r="SMM4" s="142"/>
      <c r="SMN4" s="142"/>
      <c r="SMO4" s="142"/>
      <c r="SMP4" s="142"/>
      <c r="SMQ4" s="142"/>
      <c r="SMR4" s="142"/>
      <c r="SMS4" s="142"/>
      <c r="SMT4" s="142"/>
      <c r="SMU4" s="142"/>
      <c r="SMV4" s="142"/>
      <c r="SMW4" s="142"/>
      <c r="SMX4" s="142"/>
      <c r="SMY4" s="142"/>
      <c r="SMZ4" s="142"/>
      <c r="SNA4" s="142"/>
      <c r="SNB4" s="142"/>
      <c r="SNC4" s="142"/>
      <c r="SND4" s="142"/>
      <c r="SNE4" s="142"/>
      <c r="SNF4" s="142"/>
      <c r="SNG4" s="142"/>
      <c r="SNH4" s="142"/>
      <c r="SNI4" s="142"/>
      <c r="SNJ4" s="142"/>
      <c r="SNK4" s="142"/>
      <c r="SNL4" s="142"/>
      <c r="SNM4" s="142"/>
      <c r="SNN4" s="142"/>
      <c r="SNO4" s="142"/>
      <c r="SNP4" s="142"/>
      <c r="SNQ4" s="142"/>
      <c r="SNR4" s="142"/>
      <c r="SNS4" s="142"/>
      <c r="SNT4" s="142"/>
      <c r="SNU4" s="142"/>
      <c r="SNV4" s="142"/>
      <c r="SNW4" s="142"/>
      <c r="SNX4" s="142"/>
      <c r="SNY4" s="142"/>
      <c r="SNZ4" s="142"/>
      <c r="SOA4" s="142"/>
      <c r="SOB4" s="142"/>
      <c r="SOC4" s="142"/>
      <c r="SOD4" s="142"/>
      <c r="SOE4" s="142"/>
      <c r="SOF4" s="142"/>
      <c r="SOG4" s="142"/>
      <c r="SOH4" s="142"/>
      <c r="SOI4" s="142"/>
      <c r="SOJ4" s="142"/>
      <c r="SOK4" s="142"/>
      <c r="SOL4" s="142"/>
      <c r="SOM4" s="142"/>
      <c r="SON4" s="142"/>
      <c r="SOO4" s="142"/>
      <c r="SOP4" s="142"/>
      <c r="SOQ4" s="142"/>
      <c r="SOR4" s="142"/>
      <c r="SOS4" s="142"/>
      <c r="SOT4" s="142"/>
      <c r="SOU4" s="142"/>
      <c r="SOV4" s="142"/>
      <c r="SOW4" s="142"/>
      <c r="SOX4" s="142"/>
      <c r="SOY4" s="142"/>
      <c r="SOZ4" s="142"/>
      <c r="SPA4" s="142"/>
      <c r="SPB4" s="142"/>
      <c r="SPC4" s="142"/>
      <c r="SPD4" s="142"/>
      <c r="SPE4" s="142"/>
      <c r="SPF4" s="142"/>
      <c r="SPG4" s="142"/>
      <c r="SPH4" s="142"/>
      <c r="SPI4" s="142"/>
      <c r="SPJ4" s="142"/>
      <c r="SPK4" s="142"/>
      <c r="SPL4" s="142"/>
      <c r="SPM4" s="142"/>
      <c r="SPN4" s="142"/>
      <c r="SPO4" s="142"/>
      <c r="SPP4" s="142"/>
      <c r="SPQ4" s="142"/>
      <c r="SPR4" s="142"/>
      <c r="SPS4" s="142"/>
      <c r="SPT4" s="142"/>
      <c r="SPU4" s="142"/>
      <c r="SPV4" s="142"/>
      <c r="SPW4" s="142"/>
      <c r="SPX4" s="142"/>
      <c r="SPY4" s="142"/>
      <c r="SPZ4" s="142"/>
      <c r="SQA4" s="142"/>
      <c r="SQB4" s="142"/>
      <c r="SQC4" s="142"/>
      <c r="SQD4" s="142"/>
      <c r="SQE4" s="142"/>
      <c r="SQF4" s="142"/>
      <c r="SQG4" s="142"/>
      <c r="SQH4" s="142"/>
      <c r="SQI4" s="142"/>
      <c r="SQJ4" s="142"/>
      <c r="SQK4" s="142"/>
      <c r="SQL4" s="142"/>
      <c r="SQM4" s="142"/>
      <c r="SQN4" s="142"/>
      <c r="SQO4" s="142"/>
      <c r="SQP4" s="142"/>
      <c r="SQQ4" s="142"/>
      <c r="SQR4" s="142"/>
      <c r="SQS4" s="142"/>
      <c r="SQT4" s="142"/>
      <c r="SQU4" s="142"/>
      <c r="SQV4" s="142"/>
      <c r="SQW4" s="142"/>
      <c r="SQX4" s="142"/>
      <c r="SQY4" s="142"/>
      <c r="SQZ4" s="142"/>
      <c r="SRA4" s="142"/>
      <c r="SRB4" s="142"/>
      <c r="SRC4" s="142"/>
      <c r="SRD4" s="142"/>
      <c r="SRE4" s="142"/>
      <c r="SRF4" s="142"/>
      <c r="SRG4" s="142"/>
      <c r="SRH4" s="142"/>
      <c r="SRI4" s="142"/>
      <c r="SRJ4" s="142"/>
      <c r="SRK4" s="142"/>
      <c r="SRL4" s="142"/>
      <c r="SRM4" s="142"/>
      <c r="SRN4" s="142"/>
      <c r="SRO4" s="142"/>
      <c r="SRP4" s="142"/>
      <c r="SRQ4" s="142"/>
      <c r="SRR4" s="142"/>
      <c r="SRS4" s="142"/>
      <c r="SRT4" s="142"/>
      <c r="SRU4" s="142"/>
      <c r="SRV4" s="142"/>
      <c r="SRW4" s="142"/>
      <c r="SRX4" s="142"/>
      <c r="SRY4" s="142"/>
      <c r="SRZ4" s="142"/>
      <c r="SSA4" s="142"/>
      <c r="SSB4" s="142"/>
      <c r="SSC4" s="142"/>
      <c r="SSD4" s="142"/>
      <c r="SSE4" s="142"/>
      <c r="SSF4" s="142"/>
      <c r="SSG4" s="142"/>
      <c r="SSH4" s="142"/>
      <c r="SSI4" s="142"/>
      <c r="SSJ4" s="142"/>
      <c r="SSK4" s="142"/>
      <c r="SSL4" s="142"/>
      <c r="SSM4" s="142"/>
      <c r="SSN4" s="142"/>
      <c r="SSO4" s="142"/>
      <c r="SSP4" s="142"/>
      <c r="SSQ4" s="142"/>
      <c r="SSR4" s="142"/>
      <c r="SSS4" s="142"/>
      <c r="SST4" s="142"/>
      <c r="SSU4" s="142"/>
      <c r="SSV4" s="142"/>
      <c r="SSW4" s="142"/>
      <c r="SSX4" s="142"/>
      <c r="SSY4" s="142"/>
      <c r="SSZ4" s="142"/>
      <c r="STA4" s="142"/>
      <c r="STB4" s="142"/>
      <c r="STC4" s="142"/>
      <c r="STD4" s="142"/>
      <c r="STE4" s="142"/>
      <c r="STF4" s="142"/>
      <c r="STG4" s="142"/>
      <c r="STH4" s="142"/>
      <c r="STI4" s="142"/>
      <c r="STJ4" s="142"/>
      <c r="STK4" s="142"/>
      <c r="STL4" s="142"/>
      <c r="STM4" s="142"/>
      <c r="STN4" s="142"/>
      <c r="STO4" s="142"/>
      <c r="STP4" s="142"/>
      <c r="STQ4" s="142"/>
      <c r="STR4" s="142"/>
      <c r="STS4" s="142"/>
      <c r="STT4" s="142"/>
      <c r="STU4" s="142"/>
      <c r="STV4" s="142"/>
      <c r="STW4" s="142"/>
      <c r="STX4" s="142"/>
      <c r="STY4" s="142"/>
      <c r="STZ4" s="142"/>
      <c r="SUA4" s="142"/>
      <c r="SUB4" s="142"/>
      <c r="SUC4" s="142"/>
      <c r="SUD4" s="142"/>
      <c r="SUE4" s="142"/>
      <c r="SUF4" s="142"/>
      <c r="SUG4" s="142"/>
      <c r="SUH4" s="142"/>
      <c r="SUI4" s="142"/>
      <c r="SUJ4" s="142"/>
      <c r="SUK4" s="142"/>
      <c r="SUL4" s="142"/>
      <c r="SUM4" s="142"/>
      <c r="SUN4" s="142"/>
      <c r="SUO4" s="142"/>
      <c r="SUP4" s="142"/>
      <c r="SUQ4" s="142"/>
      <c r="SUR4" s="142"/>
      <c r="SUS4" s="142"/>
      <c r="SUT4" s="142"/>
      <c r="SUU4" s="142"/>
      <c r="SUV4" s="142"/>
      <c r="SUW4" s="142"/>
      <c r="SUX4" s="142"/>
      <c r="SUY4" s="142"/>
      <c r="SUZ4" s="142"/>
      <c r="SVA4" s="142"/>
      <c r="SVB4" s="142"/>
      <c r="SVC4" s="142"/>
      <c r="SVD4" s="142"/>
      <c r="SVE4" s="142"/>
      <c r="SVF4" s="142"/>
      <c r="SVG4" s="142"/>
      <c r="SVH4" s="142"/>
      <c r="SVI4" s="142"/>
      <c r="SVJ4" s="142"/>
      <c r="SVK4" s="142"/>
      <c r="SVL4" s="142"/>
      <c r="SVM4" s="142"/>
      <c r="SVN4" s="142"/>
      <c r="SVO4" s="142"/>
      <c r="SVP4" s="142"/>
      <c r="SVQ4" s="142"/>
      <c r="SVR4" s="142"/>
      <c r="SVS4" s="142"/>
      <c r="SVT4" s="142"/>
      <c r="SVU4" s="142"/>
      <c r="SVV4" s="142"/>
      <c r="SVW4" s="142"/>
      <c r="SVX4" s="142"/>
      <c r="SVY4" s="142"/>
      <c r="SVZ4" s="142"/>
      <c r="SWA4" s="142"/>
      <c r="SWB4" s="142"/>
      <c r="SWC4" s="142"/>
      <c r="SWD4" s="142"/>
      <c r="SWE4" s="142"/>
      <c r="SWF4" s="142"/>
      <c r="SWG4" s="142"/>
      <c r="SWH4" s="142"/>
      <c r="SWI4" s="142"/>
      <c r="SWJ4" s="142"/>
      <c r="SWK4" s="142"/>
      <c r="SWL4" s="142"/>
      <c r="SWM4" s="142"/>
      <c r="SWN4" s="142"/>
      <c r="SWO4" s="142"/>
      <c r="SWP4" s="142"/>
      <c r="SWQ4" s="142"/>
      <c r="SWR4" s="142"/>
      <c r="SWS4" s="142"/>
      <c r="SWT4" s="142"/>
      <c r="SWU4" s="142"/>
      <c r="SWV4" s="142"/>
      <c r="SWW4" s="142"/>
      <c r="SWX4" s="142"/>
      <c r="SWY4" s="142"/>
      <c r="SWZ4" s="142"/>
      <c r="SXA4" s="142"/>
      <c r="SXB4" s="142"/>
      <c r="SXC4" s="142"/>
      <c r="SXD4" s="142"/>
      <c r="SXE4" s="142"/>
      <c r="SXF4" s="142"/>
      <c r="SXG4" s="142"/>
      <c r="SXH4" s="142"/>
      <c r="SXI4" s="142"/>
      <c r="SXJ4" s="142"/>
      <c r="SXK4" s="142"/>
      <c r="SXL4" s="142"/>
      <c r="SXM4" s="142"/>
      <c r="SXN4" s="142"/>
      <c r="SXO4" s="142"/>
      <c r="SXP4" s="142"/>
      <c r="SXQ4" s="142"/>
      <c r="SXR4" s="142"/>
      <c r="SXS4" s="142"/>
      <c r="SXT4" s="142"/>
      <c r="SXU4" s="142"/>
      <c r="SXV4" s="142"/>
      <c r="SXW4" s="142"/>
      <c r="SXX4" s="142"/>
      <c r="SXY4" s="142"/>
      <c r="SXZ4" s="142"/>
      <c r="SYA4" s="142"/>
      <c r="SYB4" s="142"/>
      <c r="SYC4" s="142"/>
      <c r="SYD4" s="142"/>
      <c r="SYE4" s="142"/>
      <c r="SYF4" s="142"/>
      <c r="SYG4" s="142"/>
      <c r="SYH4" s="142"/>
      <c r="SYI4" s="142"/>
      <c r="SYJ4" s="142"/>
      <c r="SYK4" s="142"/>
      <c r="SYL4" s="142"/>
      <c r="SYM4" s="142"/>
      <c r="SYN4" s="142"/>
      <c r="SYO4" s="142"/>
      <c r="SYP4" s="142"/>
      <c r="SYQ4" s="142"/>
      <c r="SYR4" s="142"/>
      <c r="SYS4" s="142"/>
      <c r="SYT4" s="142"/>
      <c r="SYU4" s="142"/>
      <c r="SYV4" s="142"/>
      <c r="SYW4" s="142"/>
      <c r="SYX4" s="142"/>
      <c r="SYY4" s="142"/>
      <c r="SYZ4" s="142"/>
      <c r="SZA4" s="142"/>
      <c r="SZB4" s="142"/>
      <c r="SZC4" s="142"/>
      <c r="SZD4" s="142"/>
      <c r="SZE4" s="142"/>
      <c r="SZF4" s="142"/>
      <c r="SZG4" s="142"/>
      <c r="SZH4" s="142"/>
      <c r="SZI4" s="142"/>
      <c r="SZJ4" s="142"/>
      <c r="SZK4" s="142"/>
      <c r="SZL4" s="142"/>
      <c r="SZM4" s="142"/>
      <c r="SZN4" s="142"/>
      <c r="SZO4" s="142"/>
      <c r="SZP4" s="142"/>
      <c r="SZQ4" s="142"/>
      <c r="SZR4" s="142"/>
      <c r="SZS4" s="142"/>
      <c r="SZT4" s="142"/>
      <c r="SZU4" s="142"/>
      <c r="SZV4" s="142"/>
      <c r="SZW4" s="142"/>
      <c r="SZX4" s="142"/>
      <c r="SZY4" s="142"/>
      <c r="SZZ4" s="142"/>
      <c r="TAA4" s="142"/>
      <c r="TAB4" s="142"/>
      <c r="TAC4" s="142"/>
      <c r="TAD4" s="142"/>
      <c r="TAE4" s="142"/>
      <c r="TAF4" s="142"/>
      <c r="TAG4" s="142"/>
      <c r="TAH4" s="142"/>
      <c r="TAI4" s="142"/>
      <c r="TAJ4" s="142"/>
      <c r="TAK4" s="142"/>
      <c r="TAL4" s="142"/>
      <c r="TAM4" s="142"/>
      <c r="TAN4" s="142"/>
      <c r="TAO4" s="142"/>
      <c r="TAP4" s="142"/>
      <c r="TAQ4" s="142"/>
      <c r="TAR4" s="142"/>
      <c r="TAS4" s="142"/>
      <c r="TAT4" s="142"/>
      <c r="TAU4" s="142"/>
      <c r="TAV4" s="142"/>
      <c r="TAW4" s="142"/>
      <c r="TAX4" s="142"/>
      <c r="TAY4" s="142"/>
      <c r="TAZ4" s="142"/>
      <c r="TBA4" s="142"/>
      <c r="TBB4" s="142"/>
      <c r="TBC4" s="142"/>
      <c r="TBD4" s="142"/>
      <c r="TBE4" s="142"/>
      <c r="TBF4" s="142"/>
      <c r="TBG4" s="142"/>
      <c r="TBH4" s="142"/>
      <c r="TBI4" s="142"/>
      <c r="TBJ4" s="142"/>
      <c r="TBK4" s="142"/>
      <c r="TBL4" s="142"/>
      <c r="TBM4" s="142"/>
      <c r="TBN4" s="142"/>
      <c r="TBO4" s="142"/>
      <c r="TBP4" s="142"/>
      <c r="TBQ4" s="142"/>
      <c r="TBR4" s="142"/>
      <c r="TBS4" s="142"/>
      <c r="TBT4" s="142"/>
      <c r="TBU4" s="142"/>
      <c r="TBV4" s="142"/>
      <c r="TBW4" s="142"/>
      <c r="TBX4" s="142"/>
      <c r="TBY4" s="142"/>
      <c r="TBZ4" s="142"/>
      <c r="TCA4" s="142"/>
      <c r="TCB4" s="142"/>
      <c r="TCC4" s="142"/>
      <c r="TCD4" s="142"/>
      <c r="TCE4" s="142"/>
      <c r="TCF4" s="142"/>
      <c r="TCG4" s="142"/>
      <c r="TCH4" s="142"/>
      <c r="TCI4" s="142"/>
      <c r="TCJ4" s="142"/>
      <c r="TCK4" s="142"/>
      <c r="TCL4" s="142"/>
      <c r="TCM4" s="142"/>
      <c r="TCN4" s="142"/>
      <c r="TCO4" s="142"/>
      <c r="TCP4" s="142"/>
      <c r="TCQ4" s="142"/>
      <c r="TCR4" s="142"/>
      <c r="TCS4" s="142"/>
      <c r="TCT4" s="142"/>
      <c r="TCU4" s="142"/>
      <c r="TCV4" s="142"/>
      <c r="TCW4" s="142"/>
      <c r="TCX4" s="142"/>
      <c r="TCY4" s="142"/>
      <c r="TCZ4" s="142"/>
      <c r="TDA4" s="142"/>
      <c r="TDB4" s="142"/>
      <c r="TDC4" s="142"/>
      <c r="TDD4" s="142"/>
      <c r="TDE4" s="142"/>
      <c r="TDF4" s="142"/>
      <c r="TDG4" s="142"/>
      <c r="TDH4" s="142"/>
      <c r="TDI4" s="142"/>
      <c r="TDJ4" s="142"/>
      <c r="TDK4" s="142"/>
      <c r="TDL4" s="142"/>
      <c r="TDM4" s="142"/>
      <c r="TDN4" s="142"/>
      <c r="TDO4" s="142"/>
      <c r="TDP4" s="142"/>
      <c r="TDQ4" s="142"/>
      <c r="TDR4" s="142"/>
      <c r="TDS4" s="142"/>
      <c r="TDT4" s="142"/>
      <c r="TDU4" s="142"/>
      <c r="TDV4" s="142"/>
      <c r="TDW4" s="142"/>
      <c r="TDX4" s="142"/>
      <c r="TDY4" s="142"/>
      <c r="TDZ4" s="142"/>
      <c r="TEA4" s="142"/>
      <c r="TEB4" s="142"/>
      <c r="TEC4" s="142"/>
      <c r="TED4" s="142"/>
      <c r="TEE4" s="142"/>
      <c r="TEF4" s="142"/>
      <c r="TEG4" s="142"/>
      <c r="TEH4" s="142"/>
      <c r="TEI4" s="142"/>
      <c r="TEJ4" s="142"/>
      <c r="TEK4" s="142"/>
      <c r="TEL4" s="142"/>
      <c r="TEM4" s="142"/>
      <c r="TEN4" s="142"/>
      <c r="TEO4" s="142"/>
      <c r="TEP4" s="142"/>
      <c r="TEQ4" s="142"/>
      <c r="TER4" s="142"/>
      <c r="TES4" s="142"/>
      <c r="TET4" s="142"/>
      <c r="TEU4" s="142"/>
      <c r="TEV4" s="142"/>
      <c r="TEW4" s="142"/>
      <c r="TEX4" s="142"/>
      <c r="TEY4" s="142"/>
      <c r="TEZ4" s="142"/>
      <c r="TFA4" s="142"/>
      <c r="TFB4" s="142"/>
      <c r="TFC4" s="142"/>
      <c r="TFD4" s="142"/>
      <c r="TFE4" s="142"/>
      <c r="TFF4" s="142"/>
      <c r="TFG4" s="142"/>
      <c r="TFH4" s="142"/>
      <c r="TFI4" s="142"/>
      <c r="TFJ4" s="142"/>
      <c r="TFK4" s="142"/>
      <c r="TFL4" s="142"/>
      <c r="TFM4" s="142"/>
      <c r="TFN4" s="142"/>
      <c r="TFO4" s="142"/>
      <c r="TFP4" s="142"/>
      <c r="TFQ4" s="142"/>
      <c r="TFR4" s="142"/>
      <c r="TFS4" s="142"/>
      <c r="TFT4" s="142"/>
      <c r="TFU4" s="142"/>
      <c r="TFV4" s="142"/>
      <c r="TFW4" s="142"/>
      <c r="TFX4" s="142"/>
      <c r="TFY4" s="142"/>
      <c r="TFZ4" s="142"/>
      <c r="TGA4" s="142"/>
      <c r="TGB4" s="142"/>
      <c r="TGC4" s="142"/>
      <c r="TGD4" s="142"/>
      <c r="TGE4" s="142"/>
      <c r="TGF4" s="142"/>
      <c r="TGG4" s="142"/>
      <c r="TGH4" s="142"/>
      <c r="TGI4" s="142"/>
      <c r="TGJ4" s="142"/>
      <c r="TGK4" s="142"/>
      <c r="TGL4" s="142"/>
      <c r="TGM4" s="142"/>
      <c r="TGN4" s="142"/>
      <c r="TGO4" s="142"/>
      <c r="TGP4" s="142"/>
      <c r="TGQ4" s="142"/>
      <c r="TGR4" s="142"/>
      <c r="TGS4" s="142"/>
      <c r="TGT4" s="142"/>
      <c r="TGU4" s="142"/>
      <c r="TGV4" s="142"/>
      <c r="TGW4" s="142"/>
      <c r="TGX4" s="142"/>
      <c r="TGY4" s="142"/>
      <c r="TGZ4" s="142"/>
      <c r="THA4" s="142"/>
      <c r="THB4" s="142"/>
      <c r="THC4" s="142"/>
      <c r="THD4" s="142"/>
      <c r="THE4" s="142"/>
      <c r="THF4" s="142"/>
      <c r="THG4" s="142"/>
      <c r="THH4" s="142"/>
      <c r="THI4" s="142"/>
      <c r="THJ4" s="142"/>
      <c r="THK4" s="142"/>
      <c r="THL4" s="142"/>
      <c r="THM4" s="142"/>
      <c r="THN4" s="142"/>
      <c r="THO4" s="142"/>
      <c r="THP4" s="142"/>
      <c r="THQ4" s="142"/>
      <c r="THR4" s="142"/>
      <c r="THS4" s="142"/>
      <c r="THT4" s="142"/>
      <c r="THU4" s="142"/>
      <c r="THV4" s="142"/>
      <c r="THW4" s="142"/>
      <c r="THX4" s="142"/>
      <c r="THY4" s="142"/>
      <c r="THZ4" s="142"/>
      <c r="TIA4" s="142"/>
      <c r="TIB4" s="142"/>
      <c r="TIC4" s="142"/>
      <c r="TID4" s="142"/>
      <c r="TIE4" s="142"/>
      <c r="TIF4" s="142"/>
      <c r="TIG4" s="142"/>
      <c r="TIH4" s="142"/>
      <c r="TII4" s="142"/>
      <c r="TIJ4" s="142"/>
      <c r="TIK4" s="142"/>
      <c r="TIL4" s="142"/>
      <c r="TIM4" s="142"/>
      <c r="TIN4" s="142"/>
      <c r="TIO4" s="142"/>
      <c r="TIP4" s="142"/>
      <c r="TIQ4" s="142"/>
      <c r="TIR4" s="142"/>
      <c r="TIS4" s="142"/>
      <c r="TIT4" s="142"/>
      <c r="TIU4" s="142"/>
      <c r="TIV4" s="142"/>
      <c r="TIW4" s="142"/>
      <c r="TIX4" s="142"/>
      <c r="TIY4" s="142"/>
      <c r="TIZ4" s="142"/>
      <c r="TJA4" s="142"/>
      <c r="TJB4" s="142"/>
      <c r="TJC4" s="142"/>
      <c r="TJD4" s="142"/>
      <c r="TJE4" s="142"/>
      <c r="TJF4" s="142"/>
      <c r="TJG4" s="142"/>
      <c r="TJH4" s="142"/>
      <c r="TJI4" s="142"/>
      <c r="TJJ4" s="142"/>
      <c r="TJK4" s="142"/>
      <c r="TJL4" s="142"/>
      <c r="TJM4" s="142"/>
      <c r="TJN4" s="142"/>
      <c r="TJO4" s="142"/>
      <c r="TJP4" s="142"/>
      <c r="TJQ4" s="142"/>
      <c r="TJR4" s="142"/>
      <c r="TJS4" s="142"/>
      <c r="TJT4" s="142"/>
      <c r="TJU4" s="142"/>
      <c r="TJV4" s="142"/>
      <c r="TJW4" s="142"/>
      <c r="TJX4" s="142"/>
      <c r="TJY4" s="142"/>
      <c r="TJZ4" s="142"/>
      <c r="TKA4" s="142"/>
      <c r="TKB4" s="142"/>
      <c r="TKC4" s="142"/>
      <c r="TKD4" s="142"/>
      <c r="TKE4" s="142"/>
      <c r="TKF4" s="142"/>
      <c r="TKG4" s="142"/>
      <c r="TKH4" s="142"/>
      <c r="TKI4" s="142"/>
      <c r="TKJ4" s="142"/>
      <c r="TKK4" s="142"/>
      <c r="TKL4" s="142"/>
      <c r="TKM4" s="142"/>
      <c r="TKN4" s="142"/>
      <c r="TKO4" s="142"/>
      <c r="TKP4" s="142"/>
      <c r="TKQ4" s="142"/>
      <c r="TKR4" s="142"/>
      <c r="TKS4" s="142"/>
      <c r="TKT4" s="142"/>
      <c r="TKU4" s="142"/>
      <c r="TKV4" s="142"/>
      <c r="TKW4" s="142"/>
      <c r="TKX4" s="142"/>
      <c r="TKY4" s="142"/>
      <c r="TKZ4" s="142"/>
      <c r="TLA4" s="142"/>
      <c r="TLB4" s="142"/>
      <c r="TLC4" s="142"/>
      <c r="TLD4" s="142"/>
      <c r="TLE4" s="142"/>
      <c r="TLF4" s="142"/>
      <c r="TLG4" s="142"/>
      <c r="TLH4" s="142"/>
      <c r="TLI4" s="142"/>
      <c r="TLJ4" s="142"/>
      <c r="TLK4" s="142"/>
      <c r="TLL4" s="142"/>
      <c r="TLM4" s="142"/>
      <c r="TLN4" s="142"/>
      <c r="TLO4" s="142"/>
      <c r="TLP4" s="142"/>
      <c r="TLQ4" s="142"/>
      <c r="TLR4" s="142"/>
      <c r="TLS4" s="142"/>
      <c r="TLT4" s="142"/>
      <c r="TLU4" s="142"/>
      <c r="TLV4" s="142"/>
      <c r="TLW4" s="142"/>
      <c r="TLX4" s="142"/>
      <c r="TLY4" s="142"/>
      <c r="TLZ4" s="142"/>
      <c r="TMA4" s="142"/>
      <c r="TMB4" s="142"/>
      <c r="TMC4" s="142"/>
      <c r="TMD4" s="142"/>
      <c r="TME4" s="142"/>
      <c r="TMF4" s="142"/>
      <c r="TMG4" s="142"/>
      <c r="TMH4" s="142"/>
      <c r="TMI4" s="142"/>
      <c r="TMJ4" s="142"/>
      <c r="TMK4" s="142"/>
      <c r="TML4" s="142"/>
      <c r="TMM4" s="142"/>
      <c r="TMN4" s="142"/>
      <c r="TMO4" s="142"/>
      <c r="TMP4" s="142"/>
      <c r="TMQ4" s="142"/>
      <c r="TMR4" s="142"/>
      <c r="TMS4" s="142"/>
      <c r="TMT4" s="142"/>
      <c r="TMU4" s="142"/>
      <c r="TMV4" s="142"/>
      <c r="TMW4" s="142"/>
      <c r="TMX4" s="142"/>
      <c r="TMY4" s="142"/>
      <c r="TMZ4" s="142"/>
      <c r="TNA4" s="142"/>
      <c r="TNB4" s="142"/>
      <c r="TNC4" s="142"/>
      <c r="TND4" s="142"/>
      <c r="TNE4" s="142"/>
      <c r="TNF4" s="142"/>
      <c r="TNG4" s="142"/>
      <c r="TNH4" s="142"/>
      <c r="TNI4" s="142"/>
      <c r="TNJ4" s="142"/>
      <c r="TNK4" s="142"/>
      <c r="TNL4" s="142"/>
      <c r="TNM4" s="142"/>
      <c r="TNN4" s="142"/>
      <c r="TNO4" s="142"/>
      <c r="TNP4" s="142"/>
      <c r="TNQ4" s="142"/>
      <c r="TNR4" s="142"/>
      <c r="TNS4" s="142"/>
      <c r="TNT4" s="142"/>
      <c r="TNU4" s="142"/>
      <c r="TNV4" s="142"/>
      <c r="TNW4" s="142"/>
      <c r="TNX4" s="142"/>
      <c r="TNY4" s="142"/>
      <c r="TNZ4" s="142"/>
      <c r="TOA4" s="142"/>
      <c r="TOB4" s="142"/>
      <c r="TOC4" s="142"/>
      <c r="TOD4" s="142"/>
      <c r="TOE4" s="142"/>
      <c r="TOF4" s="142"/>
      <c r="TOG4" s="142"/>
      <c r="TOH4" s="142"/>
      <c r="TOI4" s="142"/>
      <c r="TOJ4" s="142"/>
      <c r="TOK4" s="142"/>
      <c r="TOL4" s="142"/>
      <c r="TOM4" s="142"/>
      <c r="TON4" s="142"/>
      <c r="TOO4" s="142"/>
      <c r="TOP4" s="142"/>
      <c r="TOQ4" s="142"/>
      <c r="TOR4" s="142"/>
      <c r="TOS4" s="142"/>
      <c r="TOT4" s="142"/>
      <c r="TOU4" s="142"/>
      <c r="TOV4" s="142"/>
      <c r="TOW4" s="142"/>
      <c r="TOX4" s="142"/>
      <c r="TOY4" s="142"/>
      <c r="TOZ4" s="142"/>
      <c r="TPA4" s="142"/>
      <c r="TPB4" s="142"/>
      <c r="TPC4" s="142"/>
      <c r="TPD4" s="142"/>
      <c r="TPE4" s="142"/>
      <c r="TPF4" s="142"/>
      <c r="TPG4" s="142"/>
      <c r="TPH4" s="142"/>
      <c r="TPI4" s="142"/>
      <c r="TPJ4" s="142"/>
      <c r="TPK4" s="142"/>
      <c r="TPL4" s="142"/>
      <c r="TPM4" s="142"/>
      <c r="TPN4" s="142"/>
      <c r="TPO4" s="142"/>
      <c r="TPP4" s="142"/>
      <c r="TPQ4" s="142"/>
      <c r="TPR4" s="142"/>
      <c r="TPS4" s="142"/>
      <c r="TPT4" s="142"/>
      <c r="TPU4" s="142"/>
      <c r="TPV4" s="142"/>
      <c r="TPW4" s="142"/>
      <c r="TPX4" s="142"/>
      <c r="TPY4" s="142"/>
      <c r="TPZ4" s="142"/>
      <c r="TQA4" s="142"/>
      <c r="TQB4" s="142"/>
      <c r="TQC4" s="142"/>
      <c r="TQD4" s="142"/>
      <c r="TQE4" s="142"/>
      <c r="TQF4" s="142"/>
      <c r="TQG4" s="142"/>
      <c r="TQH4" s="142"/>
      <c r="TQI4" s="142"/>
      <c r="TQJ4" s="142"/>
      <c r="TQK4" s="142"/>
      <c r="TQL4" s="142"/>
      <c r="TQM4" s="142"/>
      <c r="TQN4" s="142"/>
      <c r="TQO4" s="142"/>
      <c r="TQP4" s="142"/>
      <c r="TQQ4" s="142"/>
      <c r="TQR4" s="142"/>
      <c r="TQS4" s="142"/>
      <c r="TQT4" s="142"/>
      <c r="TQU4" s="142"/>
      <c r="TQV4" s="142"/>
      <c r="TQW4" s="142"/>
      <c r="TQX4" s="142"/>
      <c r="TQY4" s="142"/>
      <c r="TQZ4" s="142"/>
      <c r="TRA4" s="142"/>
      <c r="TRB4" s="142"/>
      <c r="TRC4" s="142"/>
      <c r="TRD4" s="142"/>
      <c r="TRE4" s="142"/>
      <c r="TRF4" s="142"/>
      <c r="TRG4" s="142"/>
      <c r="TRH4" s="142"/>
      <c r="TRI4" s="142"/>
      <c r="TRJ4" s="142"/>
      <c r="TRK4" s="142"/>
      <c r="TRL4" s="142"/>
      <c r="TRM4" s="142"/>
      <c r="TRN4" s="142"/>
      <c r="TRO4" s="142"/>
      <c r="TRP4" s="142"/>
      <c r="TRQ4" s="142"/>
      <c r="TRR4" s="142"/>
      <c r="TRS4" s="142"/>
      <c r="TRT4" s="142"/>
      <c r="TRU4" s="142"/>
      <c r="TRV4" s="142"/>
      <c r="TRW4" s="142"/>
      <c r="TRX4" s="142"/>
      <c r="TRY4" s="142"/>
      <c r="TRZ4" s="142"/>
      <c r="TSA4" s="142"/>
      <c r="TSB4" s="142"/>
      <c r="TSC4" s="142"/>
      <c r="TSD4" s="142"/>
      <c r="TSE4" s="142"/>
      <c r="TSF4" s="142"/>
      <c r="TSG4" s="142"/>
      <c r="TSH4" s="142"/>
      <c r="TSI4" s="142"/>
      <c r="TSJ4" s="142"/>
      <c r="TSK4" s="142"/>
      <c r="TSL4" s="142"/>
      <c r="TSM4" s="142"/>
      <c r="TSN4" s="142"/>
      <c r="TSO4" s="142"/>
      <c r="TSP4" s="142"/>
      <c r="TSQ4" s="142"/>
      <c r="TSR4" s="142"/>
      <c r="TSS4" s="142"/>
      <c r="TST4" s="142"/>
      <c r="TSU4" s="142"/>
      <c r="TSV4" s="142"/>
      <c r="TSW4" s="142"/>
      <c r="TSX4" s="142"/>
      <c r="TSY4" s="142"/>
      <c r="TSZ4" s="142"/>
      <c r="TTA4" s="142"/>
      <c r="TTB4" s="142"/>
      <c r="TTC4" s="142"/>
      <c r="TTD4" s="142"/>
      <c r="TTE4" s="142"/>
      <c r="TTF4" s="142"/>
      <c r="TTG4" s="142"/>
      <c r="TTH4" s="142"/>
      <c r="TTI4" s="142"/>
      <c r="TTJ4" s="142"/>
      <c r="TTK4" s="142"/>
      <c r="TTL4" s="142"/>
      <c r="TTM4" s="142"/>
      <c r="TTN4" s="142"/>
      <c r="TTO4" s="142"/>
      <c r="TTP4" s="142"/>
      <c r="TTQ4" s="142"/>
      <c r="TTR4" s="142"/>
      <c r="TTS4" s="142"/>
      <c r="TTT4" s="142"/>
      <c r="TTU4" s="142"/>
      <c r="TTV4" s="142"/>
      <c r="TTW4" s="142"/>
      <c r="TTX4" s="142"/>
      <c r="TTY4" s="142"/>
      <c r="TTZ4" s="142"/>
      <c r="TUA4" s="142"/>
      <c r="TUB4" s="142"/>
      <c r="TUC4" s="142"/>
      <c r="TUD4" s="142"/>
      <c r="TUE4" s="142"/>
      <c r="TUF4" s="142"/>
      <c r="TUG4" s="142"/>
      <c r="TUH4" s="142"/>
      <c r="TUI4" s="142"/>
      <c r="TUJ4" s="142"/>
      <c r="TUK4" s="142"/>
      <c r="TUL4" s="142"/>
      <c r="TUM4" s="142"/>
      <c r="TUN4" s="142"/>
      <c r="TUO4" s="142"/>
      <c r="TUP4" s="142"/>
      <c r="TUQ4" s="142"/>
      <c r="TUR4" s="142"/>
      <c r="TUS4" s="142"/>
      <c r="TUT4" s="142"/>
      <c r="TUU4" s="142"/>
      <c r="TUV4" s="142"/>
      <c r="TUW4" s="142"/>
      <c r="TUX4" s="142"/>
      <c r="TUY4" s="142"/>
      <c r="TUZ4" s="142"/>
      <c r="TVA4" s="142"/>
      <c r="TVB4" s="142"/>
      <c r="TVC4" s="142"/>
      <c r="TVD4" s="142"/>
      <c r="TVE4" s="142"/>
      <c r="TVF4" s="142"/>
      <c r="TVG4" s="142"/>
      <c r="TVH4" s="142"/>
      <c r="TVI4" s="142"/>
      <c r="TVJ4" s="142"/>
      <c r="TVK4" s="142"/>
      <c r="TVL4" s="142"/>
      <c r="TVM4" s="142"/>
      <c r="TVN4" s="142"/>
      <c r="TVO4" s="142"/>
      <c r="TVP4" s="142"/>
      <c r="TVQ4" s="142"/>
      <c r="TVR4" s="142"/>
      <c r="TVS4" s="142"/>
      <c r="TVT4" s="142"/>
      <c r="TVU4" s="142"/>
      <c r="TVV4" s="142"/>
      <c r="TVW4" s="142"/>
      <c r="TVX4" s="142"/>
      <c r="TVY4" s="142"/>
      <c r="TVZ4" s="142"/>
      <c r="TWA4" s="142"/>
      <c r="TWB4" s="142"/>
      <c r="TWC4" s="142"/>
      <c r="TWD4" s="142"/>
      <c r="TWE4" s="142"/>
      <c r="TWF4" s="142"/>
      <c r="TWG4" s="142"/>
      <c r="TWH4" s="142"/>
      <c r="TWI4" s="142"/>
      <c r="TWJ4" s="142"/>
      <c r="TWK4" s="142"/>
      <c r="TWL4" s="142"/>
      <c r="TWM4" s="142"/>
      <c r="TWN4" s="142"/>
      <c r="TWO4" s="142"/>
      <c r="TWP4" s="142"/>
      <c r="TWQ4" s="142"/>
      <c r="TWR4" s="142"/>
      <c r="TWS4" s="142"/>
      <c r="TWT4" s="142"/>
      <c r="TWU4" s="142"/>
      <c r="TWV4" s="142"/>
      <c r="TWW4" s="142"/>
      <c r="TWX4" s="142"/>
      <c r="TWY4" s="142"/>
      <c r="TWZ4" s="142"/>
      <c r="TXA4" s="142"/>
      <c r="TXB4" s="142"/>
      <c r="TXC4" s="142"/>
      <c r="TXD4" s="142"/>
      <c r="TXE4" s="142"/>
      <c r="TXF4" s="142"/>
      <c r="TXG4" s="142"/>
      <c r="TXH4" s="142"/>
      <c r="TXI4" s="142"/>
      <c r="TXJ4" s="142"/>
      <c r="TXK4" s="142"/>
      <c r="TXL4" s="142"/>
      <c r="TXM4" s="142"/>
      <c r="TXN4" s="142"/>
      <c r="TXO4" s="142"/>
      <c r="TXP4" s="142"/>
      <c r="TXQ4" s="142"/>
      <c r="TXR4" s="142"/>
      <c r="TXS4" s="142"/>
      <c r="TXT4" s="142"/>
      <c r="TXU4" s="142"/>
      <c r="TXV4" s="142"/>
      <c r="TXW4" s="142"/>
      <c r="TXX4" s="142"/>
      <c r="TXY4" s="142"/>
      <c r="TXZ4" s="142"/>
      <c r="TYA4" s="142"/>
      <c r="TYB4" s="142"/>
      <c r="TYC4" s="142"/>
      <c r="TYD4" s="142"/>
      <c r="TYE4" s="142"/>
      <c r="TYF4" s="142"/>
      <c r="TYG4" s="142"/>
      <c r="TYH4" s="142"/>
      <c r="TYI4" s="142"/>
      <c r="TYJ4" s="142"/>
      <c r="TYK4" s="142"/>
      <c r="TYL4" s="142"/>
      <c r="TYM4" s="142"/>
      <c r="TYN4" s="142"/>
      <c r="TYO4" s="142"/>
      <c r="TYP4" s="142"/>
      <c r="TYQ4" s="142"/>
      <c r="TYR4" s="142"/>
      <c r="TYS4" s="142"/>
      <c r="TYT4" s="142"/>
      <c r="TYU4" s="142"/>
      <c r="TYV4" s="142"/>
      <c r="TYW4" s="142"/>
      <c r="TYX4" s="142"/>
      <c r="TYY4" s="142"/>
      <c r="TYZ4" s="142"/>
      <c r="TZA4" s="142"/>
      <c r="TZB4" s="142"/>
      <c r="TZC4" s="142"/>
      <c r="TZD4" s="142"/>
      <c r="TZE4" s="142"/>
      <c r="TZF4" s="142"/>
      <c r="TZG4" s="142"/>
      <c r="TZH4" s="142"/>
      <c r="TZI4" s="142"/>
      <c r="TZJ4" s="142"/>
      <c r="TZK4" s="142"/>
      <c r="TZL4" s="142"/>
      <c r="TZM4" s="142"/>
      <c r="TZN4" s="142"/>
      <c r="TZO4" s="142"/>
      <c r="TZP4" s="142"/>
      <c r="TZQ4" s="142"/>
      <c r="TZR4" s="142"/>
      <c r="TZS4" s="142"/>
      <c r="TZT4" s="142"/>
      <c r="TZU4" s="142"/>
      <c r="TZV4" s="142"/>
      <c r="TZW4" s="142"/>
      <c r="TZX4" s="142"/>
      <c r="TZY4" s="142"/>
      <c r="TZZ4" s="142"/>
      <c r="UAA4" s="142"/>
      <c r="UAB4" s="142"/>
      <c r="UAC4" s="142"/>
      <c r="UAD4" s="142"/>
      <c r="UAE4" s="142"/>
      <c r="UAF4" s="142"/>
      <c r="UAG4" s="142"/>
      <c r="UAH4" s="142"/>
      <c r="UAI4" s="142"/>
      <c r="UAJ4" s="142"/>
      <c r="UAK4" s="142"/>
      <c r="UAL4" s="142"/>
      <c r="UAM4" s="142"/>
      <c r="UAN4" s="142"/>
      <c r="UAO4" s="142"/>
      <c r="UAP4" s="142"/>
      <c r="UAQ4" s="142"/>
      <c r="UAR4" s="142"/>
      <c r="UAS4" s="142"/>
      <c r="UAT4" s="142"/>
      <c r="UAU4" s="142"/>
      <c r="UAV4" s="142"/>
      <c r="UAW4" s="142"/>
      <c r="UAX4" s="142"/>
      <c r="UAY4" s="142"/>
      <c r="UAZ4" s="142"/>
      <c r="UBA4" s="142"/>
      <c r="UBB4" s="142"/>
      <c r="UBC4" s="142"/>
      <c r="UBD4" s="142"/>
      <c r="UBE4" s="142"/>
      <c r="UBF4" s="142"/>
      <c r="UBG4" s="142"/>
      <c r="UBH4" s="142"/>
      <c r="UBI4" s="142"/>
      <c r="UBJ4" s="142"/>
      <c r="UBK4" s="142"/>
      <c r="UBL4" s="142"/>
      <c r="UBM4" s="142"/>
      <c r="UBN4" s="142"/>
      <c r="UBO4" s="142"/>
      <c r="UBP4" s="142"/>
      <c r="UBQ4" s="142"/>
      <c r="UBR4" s="142"/>
      <c r="UBS4" s="142"/>
      <c r="UBT4" s="142"/>
      <c r="UBU4" s="142"/>
      <c r="UBV4" s="142"/>
      <c r="UBW4" s="142"/>
      <c r="UBX4" s="142"/>
      <c r="UBY4" s="142"/>
      <c r="UBZ4" s="142"/>
      <c r="UCA4" s="142"/>
      <c r="UCB4" s="142"/>
      <c r="UCC4" s="142"/>
      <c r="UCD4" s="142"/>
      <c r="UCE4" s="142"/>
      <c r="UCF4" s="142"/>
      <c r="UCG4" s="142"/>
      <c r="UCH4" s="142"/>
      <c r="UCI4" s="142"/>
      <c r="UCJ4" s="142"/>
      <c r="UCK4" s="142"/>
      <c r="UCL4" s="142"/>
      <c r="UCM4" s="142"/>
      <c r="UCN4" s="142"/>
      <c r="UCO4" s="142"/>
      <c r="UCP4" s="142"/>
      <c r="UCQ4" s="142"/>
      <c r="UCR4" s="142"/>
      <c r="UCS4" s="142"/>
      <c r="UCT4" s="142"/>
      <c r="UCU4" s="142"/>
      <c r="UCV4" s="142"/>
      <c r="UCW4" s="142"/>
      <c r="UCX4" s="142"/>
      <c r="UCY4" s="142"/>
      <c r="UCZ4" s="142"/>
      <c r="UDA4" s="142"/>
      <c r="UDB4" s="142"/>
      <c r="UDC4" s="142"/>
      <c r="UDD4" s="142"/>
      <c r="UDE4" s="142"/>
      <c r="UDF4" s="142"/>
      <c r="UDG4" s="142"/>
      <c r="UDH4" s="142"/>
      <c r="UDI4" s="142"/>
      <c r="UDJ4" s="142"/>
      <c r="UDK4" s="142"/>
      <c r="UDL4" s="142"/>
      <c r="UDM4" s="142"/>
      <c r="UDN4" s="142"/>
      <c r="UDO4" s="142"/>
      <c r="UDP4" s="142"/>
      <c r="UDQ4" s="142"/>
      <c r="UDR4" s="142"/>
      <c r="UDS4" s="142"/>
      <c r="UDT4" s="142"/>
      <c r="UDU4" s="142"/>
      <c r="UDV4" s="142"/>
      <c r="UDW4" s="142"/>
      <c r="UDX4" s="142"/>
      <c r="UDY4" s="142"/>
      <c r="UDZ4" s="142"/>
      <c r="UEA4" s="142"/>
      <c r="UEB4" s="142"/>
      <c r="UEC4" s="142"/>
      <c r="UED4" s="142"/>
      <c r="UEE4" s="142"/>
      <c r="UEF4" s="142"/>
      <c r="UEG4" s="142"/>
      <c r="UEH4" s="142"/>
      <c r="UEI4" s="142"/>
      <c r="UEJ4" s="142"/>
      <c r="UEK4" s="142"/>
      <c r="UEL4" s="142"/>
      <c r="UEM4" s="142"/>
      <c r="UEN4" s="142"/>
      <c r="UEO4" s="142"/>
      <c r="UEP4" s="142"/>
      <c r="UEQ4" s="142"/>
      <c r="UER4" s="142"/>
      <c r="UES4" s="142"/>
      <c r="UET4" s="142"/>
      <c r="UEU4" s="142"/>
      <c r="UEV4" s="142"/>
      <c r="UEW4" s="142"/>
      <c r="UEX4" s="142"/>
      <c r="UEY4" s="142"/>
      <c r="UEZ4" s="142"/>
      <c r="UFA4" s="142"/>
      <c r="UFB4" s="142"/>
      <c r="UFC4" s="142"/>
      <c r="UFD4" s="142"/>
      <c r="UFE4" s="142"/>
      <c r="UFF4" s="142"/>
      <c r="UFG4" s="142"/>
      <c r="UFH4" s="142"/>
      <c r="UFI4" s="142"/>
      <c r="UFJ4" s="142"/>
      <c r="UFK4" s="142"/>
      <c r="UFL4" s="142"/>
      <c r="UFM4" s="142"/>
      <c r="UFN4" s="142"/>
      <c r="UFO4" s="142"/>
      <c r="UFP4" s="142"/>
      <c r="UFQ4" s="142"/>
      <c r="UFR4" s="142"/>
      <c r="UFS4" s="142"/>
      <c r="UFT4" s="142"/>
      <c r="UFU4" s="142"/>
      <c r="UFV4" s="142"/>
      <c r="UFW4" s="142"/>
      <c r="UFX4" s="142"/>
      <c r="UFY4" s="142"/>
      <c r="UFZ4" s="142"/>
      <c r="UGA4" s="142"/>
      <c r="UGB4" s="142"/>
      <c r="UGC4" s="142"/>
      <c r="UGD4" s="142"/>
      <c r="UGE4" s="142"/>
      <c r="UGF4" s="142"/>
      <c r="UGG4" s="142"/>
      <c r="UGH4" s="142"/>
      <c r="UGI4" s="142"/>
      <c r="UGJ4" s="142"/>
      <c r="UGK4" s="142"/>
      <c r="UGL4" s="142"/>
      <c r="UGM4" s="142"/>
      <c r="UGN4" s="142"/>
      <c r="UGO4" s="142"/>
      <c r="UGP4" s="142"/>
      <c r="UGQ4" s="142"/>
      <c r="UGR4" s="142"/>
      <c r="UGS4" s="142"/>
      <c r="UGT4" s="142"/>
      <c r="UGU4" s="142"/>
      <c r="UGV4" s="142"/>
      <c r="UGW4" s="142"/>
      <c r="UGX4" s="142"/>
      <c r="UGY4" s="142"/>
      <c r="UGZ4" s="142"/>
      <c r="UHA4" s="142"/>
      <c r="UHB4" s="142"/>
      <c r="UHC4" s="142"/>
      <c r="UHD4" s="142"/>
      <c r="UHE4" s="142"/>
      <c r="UHF4" s="142"/>
      <c r="UHG4" s="142"/>
      <c r="UHH4" s="142"/>
      <c r="UHI4" s="142"/>
      <c r="UHJ4" s="142"/>
      <c r="UHK4" s="142"/>
      <c r="UHL4" s="142"/>
      <c r="UHM4" s="142"/>
      <c r="UHN4" s="142"/>
      <c r="UHO4" s="142"/>
      <c r="UHP4" s="142"/>
      <c r="UHQ4" s="142"/>
      <c r="UHR4" s="142"/>
      <c r="UHS4" s="142"/>
      <c r="UHT4" s="142"/>
      <c r="UHU4" s="142"/>
      <c r="UHV4" s="142"/>
      <c r="UHW4" s="142"/>
      <c r="UHX4" s="142"/>
      <c r="UHY4" s="142"/>
      <c r="UHZ4" s="142"/>
      <c r="UIA4" s="142"/>
      <c r="UIB4" s="142"/>
      <c r="UIC4" s="142"/>
      <c r="UID4" s="142"/>
      <c r="UIE4" s="142"/>
      <c r="UIF4" s="142"/>
      <c r="UIG4" s="142"/>
      <c r="UIH4" s="142"/>
      <c r="UII4" s="142"/>
      <c r="UIJ4" s="142"/>
      <c r="UIK4" s="142"/>
      <c r="UIL4" s="142"/>
      <c r="UIM4" s="142"/>
      <c r="UIN4" s="142"/>
      <c r="UIO4" s="142"/>
      <c r="UIP4" s="142"/>
      <c r="UIQ4" s="142"/>
      <c r="UIR4" s="142"/>
      <c r="UIS4" s="142"/>
      <c r="UIT4" s="142"/>
      <c r="UIU4" s="142"/>
      <c r="UIV4" s="142"/>
      <c r="UIW4" s="142"/>
      <c r="UIX4" s="142"/>
      <c r="UIY4" s="142"/>
      <c r="UIZ4" s="142"/>
      <c r="UJA4" s="142"/>
      <c r="UJB4" s="142"/>
      <c r="UJC4" s="142"/>
      <c r="UJD4" s="142"/>
      <c r="UJE4" s="142"/>
      <c r="UJF4" s="142"/>
      <c r="UJG4" s="142"/>
      <c r="UJH4" s="142"/>
      <c r="UJI4" s="142"/>
      <c r="UJJ4" s="142"/>
      <c r="UJK4" s="142"/>
      <c r="UJL4" s="142"/>
      <c r="UJM4" s="142"/>
      <c r="UJN4" s="142"/>
      <c r="UJO4" s="142"/>
      <c r="UJP4" s="142"/>
      <c r="UJQ4" s="142"/>
      <c r="UJR4" s="142"/>
      <c r="UJS4" s="142"/>
      <c r="UJT4" s="142"/>
      <c r="UJU4" s="142"/>
      <c r="UJV4" s="142"/>
      <c r="UJW4" s="142"/>
      <c r="UJX4" s="142"/>
      <c r="UJY4" s="142"/>
      <c r="UJZ4" s="142"/>
      <c r="UKA4" s="142"/>
      <c r="UKB4" s="142"/>
      <c r="UKC4" s="142"/>
      <c r="UKD4" s="142"/>
      <c r="UKE4" s="142"/>
      <c r="UKF4" s="142"/>
      <c r="UKG4" s="142"/>
      <c r="UKH4" s="142"/>
      <c r="UKI4" s="142"/>
      <c r="UKJ4" s="142"/>
      <c r="UKK4" s="142"/>
      <c r="UKL4" s="142"/>
      <c r="UKM4" s="142"/>
      <c r="UKN4" s="142"/>
      <c r="UKO4" s="142"/>
      <c r="UKP4" s="142"/>
      <c r="UKQ4" s="142"/>
      <c r="UKR4" s="142"/>
      <c r="UKS4" s="142"/>
      <c r="UKT4" s="142"/>
      <c r="UKU4" s="142"/>
      <c r="UKV4" s="142"/>
      <c r="UKW4" s="142"/>
      <c r="UKX4" s="142"/>
      <c r="UKY4" s="142"/>
      <c r="UKZ4" s="142"/>
      <c r="ULA4" s="142"/>
      <c r="ULB4" s="142"/>
      <c r="ULC4" s="142"/>
      <c r="ULD4" s="142"/>
      <c r="ULE4" s="142"/>
      <c r="ULF4" s="142"/>
      <c r="ULG4" s="142"/>
      <c r="ULH4" s="142"/>
      <c r="ULI4" s="142"/>
      <c r="ULJ4" s="142"/>
      <c r="ULK4" s="142"/>
      <c r="ULL4" s="142"/>
      <c r="ULM4" s="142"/>
      <c r="ULN4" s="142"/>
      <c r="ULO4" s="142"/>
      <c r="ULP4" s="142"/>
      <c r="ULQ4" s="142"/>
      <c r="ULR4" s="142"/>
      <c r="ULS4" s="142"/>
      <c r="ULT4" s="142"/>
      <c r="ULU4" s="142"/>
      <c r="ULV4" s="142"/>
      <c r="ULW4" s="142"/>
      <c r="ULX4" s="142"/>
      <c r="ULY4" s="142"/>
      <c r="ULZ4" s="142"/>
      <c r="UMA4" s="142"/>
      <c r="UMB4" s="142"/>
      <c r="UMC4" s="142"/>
      <c r="UMD4" s="142"/>
      <c r="UME4" s="142"/>
      <c r="UMF4" s="142"/>
      <c r="UMG4" s="142"/>
      <c r="UMH4" s="142"/>
      <c r="UMI4" s="142"/>
      <c r="UMJ4" s="142"/>
      <c r="UMK4" s="142"/>
      <c r="UML4" s="142"/>
      <c r="UMM4" s="142"/>
      <c r="UMN4" s="142"/>
      <c r="UMO4" s="142"/>
      <c r="UMP4" s="142"/>
      <c r="UMQ4" s="142"/>
      <c r="UMR4" s="142"/>
      <c r="UMS4" s="142"/>
      <c r="UMT4" s="142"/>
      <c r="UMU4" s="142"/>
      <c r="UMV4" s="142"/>
      <c r="UMW4" s="142"/>
      <c r="UMX4" s="142"/>
      <c r="UMY4" s="142"/>
      <c r="UMZ4" s="142"/>
      <c r="UNA4" s="142"/>
      <c r="UNB4" s="142"/>
      <c r="UNC4" s="142"/>
      <c r="UND4" s="142"/>
      <c r="UNE4" s="142"/>
      <c r="UNF4" s="142"/>
      <c r="UNG4" s="142"/>
      <c r="UNH4" s="142"/>
      <c r="UNI4" s="142"/>
      <c r="UNJ4" s="142"/>
      <c r="UNK4" s="142"/>
      <c r="UNL4" s="142"/>
      <c r="UNM4" s="142"/>
      <c r="UNN4" s="142"/>
      <c r="UNO4" s="142"/>
      <c r="UNP4" s="142"/>
      <c r="UNQ4" s="142"/>
      <c r="UNR4" s="142"/>
      <c r="UNS4" s="142"/>
      <c r="UNT4" s="142"/>
      <c r="UNU4" s="142"/>
      <c r="UNV4" s="142"/>
      <c r="UNW4" s="142"/>
      <c r="UNX4" s="142"/>
      <c r="UNY4" s="142"/>
      <c r="UNZ4" s="142"/>
      <c r="UOA4" s="142"/>
      <c r="UOB4" s="142"/>
      <c r="UOC4" s="142"/>
      <c r="UOD4" s="142"/>
      <c r="UOE4" s="142"/>
      <c r="UOF4" s="142"/>
      <c r="UOG4" s="142"/>
      <c r="UOH4" s="142"/>
      <c r="UOI4" s="142"/>
      <c r="UOJ4" s="142"/>
      <c r="UOK4" s="142"/>
      <c r="UOL4" s="142"/>
      <c r="UOM4" s="142"/>
      <c r="UON4" s="142"/>
      <c r="UOO4" s="142"/>
      <c r="UOP4" s="142"/>
      <c r="UOQ4" s="142"/>
      <c r="UOR4" s="142"/>
      <c r="UOS4" s="142"/>
      <c r="UOT4" s="142"/>
      <c r="UOU4" s="142"/>
      <c r="UOV4" s="142"/>
      <c r="UOW4" s="142"/>
      <c r="UOX4" s="142"/>
      <c r="UOY4" s="142"/>
      <c r="UOZ4" s="142"/>
      <c r="UPA4" s="142"/>
      <c r="UPB4" s="142"/>
      <c r="UPC4" s="142"/>
      <c r="UPD4" s="142"/>
      <c r="UPE4" s="142"/>
      <c r="UPF4" s="142"/>
      <c r="UPG4" s="142"/>
      <c r="UPH4" s="142"/>
      <c r="UPI4" s="142"/>
      <c r="UPJ4" s="142"/>
      <c r="UPK4" s="142"/>
      <c r="UPL4" s="142"/>
      <c r="UPM4" s="142"/>
      <c r="UPN4" s="142"/>
      <c r="UPO4" s="142"/>
      <c r="UPP4" s="142"/>
      <c r="UPQ4" s="142"/>
      <c r="UPR4" s="142"/>
      <c r="UPS4" s="142"/>
      <c r="UPT4" s="142"/>
      <c r="UPU4" s="142"/>
      <c r="UPV4" s="142"/>
      <c r="UPW4" s="142"/>
      <c r="UPX4" s="142"/>
      <c r="UPY4" s="142"/>
      <c r="UPZ4" s="142"/>
      <c r="UQA4" s="142"/>
      <c r="UQB4" s="142"/>
      <c r="UQC4" s="142"/>
      <c r="UQD4" s="142"/>
      <c r="UQE4" s="142"/>
      <c r="UQF4" s="142"/>
      <c r="UQG4" s="142"/>
      <c r="UQH4" s="142"/>
      <c r="UQI4" s="142"/>
      <c r="UQJ4" s="142"/>
      <c r="UQK4" s="142"/>
      <c r="UQL4" s="142"/>
      <c r="UQM4" s="142"/>
      <c r="UQN4" s="142"/>
      <c r="UQO4" s="142"/>
      <c r="UQP4" s="142"/>
      <c r="UQQ4" s="142"/>
      <c r="UQR4" s="142"/>
      <c r="UQS4" s="142"/>
      <c r="UQT4" s="142"/>
      <c r="UQU4" s="142"/>
      <c r="UQV4" s="142"/>
      <c r="UQW4" s="142"/>
      <c r="UQX4" s="142"/>
      <c r="UQY4" s="142"/>
      <c r="UQZ4" s="142"/>
      <c r="URA4" s="142"/>
      <c r="URB4" s="142"/>
      <c r="URC4" s="142"/>
      <c r="URD4" s="142"/>
      <c r="URE4" s="142"/>
      <c r="URF4" s="142"/>
      <c r="URG4" s="142"/>
      <c r="URH4" s="142"/>
      <c r="URI4" s="142"/>
      <c r="URJ4" s="142"/>
      <c r="URK4" s="142"/>
      <c r="URL4" s="142"/>
      <c r="URM4" s="142"/>
      <c r="URN4" s="142"/>
      <c r="URO4" s="142"/>
      <c r="URP4" s="142"/>
      <c r="URQ4" s="142"/>
      <c r="URR4" s="142"/>
      <c r="URS4" s="142"/>
      <c r="URT4" s="142"/>
      <c r="URU4" s="142"/>
      <c r="URV4" s="142"/>
      <c r="URW4" s="142"/>
      <c r="URX4" s="142"/>
      <c r="URY4" s="142"/>
      <c r="URZ4" s="142"/>
      <c r="USA4" s="142"/>
      <c r="USB4" s="142"/>
      <c r="USC4" s="142"/>
      <c r="USD4" s="142"/>
      <c r="USE4" s="142"/>
      <c r="USF4" s="142"/>
      <c r="USG4" s="142"/>
      <c r="USH4" s="142"/>
      <c r="USI4" s="142"/>
      <c r="USJ4" s="142"/>
      <c r="USK4" s="142"/>
      <c r="USL4" s="142"/>
      <c r="USM4" s="142"/>
      <c r="USN4" s="142"/>
      <c r="USO4" s="142"/>
      <c r="USP4" s="142"/>
      <c r="USQ4" s="142"/>
      <c r="USR4" s="142"/>
      <c r="USS4" s="142"/>
      <c r="UST4" s="142"/>
      <c r="USU4" s="142"/>
      <c r="USV4" s="142"/>
      <c r="USW4" s="142"/>
      <c r="USX4" s="142"/>
      <c r="USY4" s="142"/>
      <c r="USZ4" s="142"/>
      <c r="UTA4" s="142"/>
      <c r="UTB4" s="142"/>
      <c r="UTC4" s="142"/>
      <c r="UTD4" s="142"/>
      <c r="UTE4" s="142"/>
      <c r="UTF4" s="142"/>
      <c r="UTG4" s="142"/>
      <c r="UTH4" s="142"/>
      <c r="UTI4" s="142"/>
      <c r="UTJ4" s="142"/>
      <c r="UTK4" s="142"/>
      <c r="UTL4" s="142"/>
      <c r="UTM4" s="142"/>
      <c r="UTN4" s="142"/>
      <c r="UTO4" s="142"/>
      <c r="UTP4" s="142"/>
      <c r="UTQ4" s="142"/>
      <c r="UTR4" s="142"/>
      <c r="UTS4" s="142"/>
      <c r="UTT4" s="142"/>
      <c r="UTU4" s="142"/>
      <c r="UTV4" s="142"/>
      <c r="UTW4" s="142"/>
      <c r="UTX4" s="142"/>
      <c r="UTY4" s="142"/>
      <c r="UTZ4" s="142"/>
      <c r="UUA4" s="142"/>
      <c r="UUB4" s="142"/>
      <c r="UUC4" s="142"/>
      <c r="UUD4" s="142"/>
      <c r="UUE4" s="142"/>
      <c r="UUF4" s="142"/>
      <c r="UUG4" s="142"/>
      <c r="UUH4" s="142"/>
      <c r="UUI4" s="142"/>
      <c r="UUJ4" s="142"/>
      <c r="UUK4" s="142"/>
      <c r="UUL4" s="142"/>
      <c r="UUM4" s="142"/>
      <c r="UUN4" s="142"/>
      <c r="UUO4" s="142"/>
      <c r="UUP4" s="142"/>
      <c r="UUQ4" s="142"/>
      <c r="UUR4" s="142"/>
      <c r="UUS4" s="142"/>
      <c r="UUT4" s="142"/>
      <c r="UUU4" s="142"/>
      <c r="UUV4" s="142"/>
      <c r="UUW4" s="142"/>
      <c r="UUX4" s="142"/>
      <c r="UUY4" s="142"/>
      <c r="UUZ4" s="142"/>
      <c r="UVA4" s="142"/>
      <c r="UVB4" s="142"/>
      <c r="UVC4" s="142"/>
      <c r="UVD4" s="142"/>
      <c r="UVE4" s="142"/>
      <c r="UVF4" s="142"/>
      <c r="UVG4" s="142"/>
      <c r="UVH4" s="142"/>
      <c r="UVI4" s="142"/>
      <c r="UVJ4" s="142"/>
      <c r="UVK4" s="142"/>
      <c r="UVL4" s="142"/>
      <c r="UVM4" s="142"/>
      <c r="UVN4" s="142"/>
      <c r="UVO4" s="142"/>
      <c r="UVP4" s="142"/>
      <c r="UVQ4" s="142"/>
      <c r="UVR4" s="142"/>
      <c r="UVS4" s="142"/>
      <c r="UVT4" s="142"/>
      <c r="UVU4" s="142"/>
      <c r="UVV4" s="142"/>
      <c r="UVW4" s="142"/>
      <c r="UVX4" s="142"/>
      <c r="UVY4" s="142"/>
      <c r="UVZ4" s="142"/>
      <c r="UWA4" s="142"/>
      <c r="UWB4" s="142"/>
      <c r="UWC4" s="142"/>
      <c r="UWD4" s="142"/>
      <c r="UWE4" s="142"/>
      <c r="UWF4" s="142"/>
      <c r="UWG4" s="142"/>
      <c r="UWH4" s="142"/>
      <c r="UWI4" s="142"/>
      <c r="UWJ4" s="142"/>
      <c r="UWK4" s="142"/>
      <c r="UWL4" s="142"/>
      <c r="UWM4" s="142"/>
      <c r="UWN4" s="142"/>
      <c r="UWO4" s="142"/>
      <c r="UWP4" s="142"/>
      <c r="UWQ4" s="142"/>
      <c r="UWR4" s="142"/>
      <c r="UWS4" s="142"/>
      <c r="UWT4" s="142"/>
      <c r="UWU4" s="142"/>
      <c r="UWV4" s="142"/>
      <c r="UWW4" s="142"/>
      <c r="UWX4" s="142"/>
      <c r="UWY4" s="142"/>
      <c r="UWZ4" s="142"/>
      <c r="UXA4" s="142"/>
      <c r="UXB4" s="142"/>
      <c r="UXC4" s="142"/>
      <c r="UXD4" s="142"/>
      <c r="UXE4" s="142"/>
      <c r="UXF4" s="142"/>
      <c r="UXG4" s="142"/>
      <c r="UXH4" s="142"/>
      <c r="UXI4" s="142"/>
      <c r="UXJ4" s="142"/>
      <c r="UXK4" s="142"/>
      <c r="UXL4" s="142"/>
      <c r="UXM4" s="142"/>
      <c r="UXN4" s="142"/>
      <c r="UXO4" s="142"/>
      <c r="UXP4" s="142"/>
      <c r="UXQ4" s="142"/>
      <c r="UXR4" s="142"/>
      <c r="UXS4" s="142"/>
      <c r="UXT4" s="142"/>
      <c r="UXU4" s="142"/>
      <c r="UXV4" s="142"/>
      <c r="UXW4" s="142"/>
      <c r="UXX4" s="142"/>
      <c r="UXY4" s="142"/>
      <c r="UXZ4" s="142"/>
      <c r="UYA4" s="142"/>
      <c r="UYB4" s="142"/>
      <c r="UYC4" s="142"/>
      <c r="UYD4" s="142"/>
      <c r="UYE4" s="142"/>
      <c r="UYF4" s="142"/>
      <c r="UYG4" s="142"/>
      <c r="UYH4" s="142"/>
      <c r="UYI4" s="142"/>
      <c r="UYJ4" s="142"/>
      <c r="UYK4" s="142"/>
      <c r="UYL4" s="142"/>
      <c r="UYM4" s="142"/>
      <c r="UYN4" s="142"/>
      <c r="UYO4" s="142"/>
      <c r="UYP4" s="142"/>
      <c r="UYQ4" s="142"/>
      <c r="UYR4" s="142"/>
      <c r="UYS4" s="142"/>
      <c r="UYT4" s="142"/>
      <c r="UYU4" s="142"/>
      <c r="UYV4" s="142"/>
      <c r="UYW4" s="142"/>
      <c r="UYX4" s="142"/>
      <c r="UYY4" s="142"/>
      <c r="UYZ4" s="142"/>
      <c r="UZA4" s="142"/>
      <c r="UZB4" s="142"/>
      <c r="UZC4" s="142"/>
      <c r="UZD4" s="142"/>
      <c r="UZE4" s="142"/>
      <c r="UZF4" s="142"/>
      <c r="UZG4" s="142"/>
      <c r="UZH4" s="142"/>
      <c r="UZI4" s="142"/>
      <c r="UZJ4" s="142"/>
      <c r="UZK4" s="142"/>
      <c r="UZL4" s="142"/>
      <c r="UZM4" s="142"/>
      <c r="UZN4" s="142"/>
      <c r="UZO4" s="142"/>
      <c r="UZP4" s="142"/>
      <c r="UZQ4" s="142"/>
      <c r="UZR4" s="142"/>
      <c r="UZS4" s="142"/>
      <c r="UZT4" s="142"/>
      <c r="UZU4" s="142"/>
      <c r="UZV4" s="142"/>
      <c r="UZW4" s="142"/>
      <c r="UZX4" s="142"/>
      <c r="UZY4" s="142"/>
      <c r="UZZ4" s="142"/>
      <c r="VAA4" s="142"/>
      <c r="VAB4" s="142"/>
      <c r="VAC4" s="142"/>
      <c r="VAD4" s="142"/>
      <c r="VAE4" s="142"/>
      <c r="VAF4" s="142"/>
      <c r="VAG4" s="142"/>
      <c r="VAH4" s="142"/>
      <c r="VAI4" s="142"/>
      <c r="VAJ4" s="142"/>
      <c r="VAK4" s="142"/>
      <c r="VAL4" s="142"/>
      <c r="VAM4" s="142"/>
      <c r="VAN4" s="142"/>
      <c r="VAO4" s="142"/>
      <c r="VAP4" s="142"/>
      <c r="VAQ4" s="142"/>
      <c r="VAR4" s="142"/>
      <c r="VAS4" s="142"/>
      <c r="VAT4" s="142"/>
      <c r="VAU4" s="142"/>
      <c r="VAV4" s="142"/>
      <c r="VAW4" s="142"/>
      <c r="VAX4" s="142"/>
      <c r="VAY4" s="142"/>
      <c r="VAZ4" s="142"/>
      <c r="VBA4" s="142"/>
      <c r="VBB4" s="142"/>
      <c r="VBC4" s="142"/>
      <c r="VBD4" s="142"/>
      <c r="VBE4" s="142"/>
      <c r="VBF4" s="142"/>
      <c r="VBG4" s="142"/>
      <c r="VBH4" s="142"/>
      <c r="VBI4" s="142"/>
      <c r="VBJ4" s="142"/>
      <c r="VBK4" s="142"/>
      <c r="VBL4" s="142"/>
      <c r="VBM4" s="142"/>
      <c r="VBN4" s="142"/>
      <c r="VBO4" s="142"/>
      <c r="VBP4" s="142"/>
      <c r="VBQ4" s="142"/>
      <c r="VBR4" s="142"/>
      <c r="VBS4" s="142"/>
      <c r="VBT4" s="142"/>
      <c r="VBU4" s="142"/>
      <c r="VBV4" s="142"/>
      <c r="VBW4" s="142"/>
      <c r="VBX4" s="142"/>
      <c r="VBY4" s="142"/>
      <c r="VBZ4" s="142"/>
      <c r="VCA4" s="142"/>
      <c r="VCB4" s="142"/>
      <c r="VCC4" s="142"/>
      <c r="VCD4" s="142"/>
      <c r="VCE4" s="142"/>
      <c r="VCF4" s="142"/>
      <c r="VCG4" s="142"/>
      <c r="VCH4" s="142"/>
      <c r="VCI4" s="142"/>
      <c r="VCJ4" s="142"/>
      <c r="VCK4" s="142"/>
      <c r="VCL4" s="142"/>
      <c r="VCM4" s="142"/>
      <c r="VCN4" s="142"/>
      <c r="VCO4" s="142"/>
      <c r="VCP4" s="142"/>
      <c r="VCQ4" s="142"/>
      <c r="VCR4" s="142"/>
      <c r="VCS4" s="142"/>
      <c r="VCT4" s="142"/>
      <c r="VCU4" s="142"/>
      <c r="VCV4" s="142"/>
      <c r="VCW4" s="142"/>
      <c r="VCX4" s="142"/>
      <c r="VCY4" s="142"/>
      <c r="VCZ4" s="142"/>
      <c r="VDA4" s="142"/>
      <c r="VDB4" s="142"/>
      <c r="VDC4" s="142"/>
      <c r="VDD4" s="142"/>
      <c r="VDE4" s="142"/>
      <c r="VDF4" s="142"/>
      <c r="VDG4" s="142"/>
      <c r="VDH4" s="142"/>
      <c r="VDI4" s="142"/>
      <c r="VDJ4" s="142"/>
      <c r="VDK4" s="142"/>
      <c r="VDL4" s="142"/>
      <c r="VDM4" s="142"/>
      <c r="VDN4" s="142"/>
      <c r="VDO4" s="142"/>
      <c r="VDP4" s="142"/>
      <c r="VDQ4" s="142"/>
      <c r="VDR4" s="142"/>
      <c r="VDS4" s="142"/>
      <c r="VDT4" s="142"/>
      <c r="VDU4" s="142"/>
      <c r="VDV4" s="142"/>
      <c r="VDW4" s="142"/>
      <c r="VDX4" s="142"/>
      <c r="VDY4" s="142"/>
      <c r="VDZ4" s="142"/>
      <c r="VEA4" s="142"/>
      <c r="VEB4" s="142"/>
      <c r="VEC4" s="142"/>
      <c r="VED4" s="142"/>
      <c r="VEE4" s="142"/>
      <c r="VEF4" s="142"/>
      <c r="VEG4" s="142"/>
      <c r="VEH4" s="142"/>
      <c r="VEI4" s="142"/>
      <c r="VEJ4" s="142"/>
      <c r="VEK4" s="142"/>
      <c r="VEL4" s="142"/>
      <c r="VEM4" s="142"/>
      <c r="VEN4" s="142"/>
      <c r="VEO4" s="142"/>
      <c r="VEP4" s="142"/>
      <c r="VEQ4" s="142"/>
      <c r="VER4" s="142"/>
      <c r="VES4" s="142"/>
      <c r="VET4" s="142"/>
      <c r="VEU4" s="142"/>
      <c r="VEV4" s="142"/>
      <c r="VEW4" s="142"/>
      <c r="VEX4" s="142"/>
      <c r="VEY4" s="142"/>
      <c r="VEZ4" s="142"/>
      <c r="VFA4" s="142"/>
      <c r="VFB4" s="142"/>
      <c r="VFC4" s="142"/>
      <c r="VFD4" s="142"/>
      <c r="VFE4" s="142"/>
      <c r="VFF4" s="142"/>
      <c r="VFG4" s="142"/>
      <c r="VFH4" s="142"/>
      <c r="VFI4" s="142"/>
      <c r="VFJ4" s="142"/>
      <c r="VFK4" s="142"/>
      <c r="VFL4" s="142"/>
      <c r="VFM4" s="142"/>
      <c r="VFN4" s="142"/>
      <c r="VFO4" s="142"/>
      <c r="VFP4" s="142"/>
      <c r="VFQ4" s="142"/>
      <c r="VFR4" s="142"/>
      <c r="VFS4" s="142"/>
      <c r="VFT4" s="142"/>
      <c r="VFU4" s="142"/>
      <c r="VFV4" s="142"/>
      <c r="VFW4" s="142"/>
      <c r="VFX4" s="142"/>
      <c r="VFY4" s="142"/>
      <c r="VFZ4" s="142"/>
      <c r="VGA4" s="142"/>
      <c r="VGB4" s="142"/>
      <c r="VGC4" s="142"/>
      <c r="VGD4" s="142"/>
      <c r="VGE4" s="142"/>
      <c r="VGF4" s="142"/>
      <c r="VGG4" s="142"/>
      <c r="VGH4" s="142"/>
      <c r="VGI4" s="142"/>
      <c r="VGJ4" s="142"/>
      <c r="VGK4" s="142"/>
      <c r="VGL4" s="142"/>
      <c r="VGM4" s="142"/>
      <c r="VGN4" s="142"/>
      <c r="VGO4" s="142"/>
      <c r="VGP4" s="142"/>
      <c r="VGQ4" s="142"/>
      <c r="VGR4" s="142"/>
      <c r="VGS4" s="142"/>
      <c r="VGT4" s="142"/>
      <c r="VGU4" s="142"/>
      <c r="VGV4" s="142"/>
      <c r="VGW4" s="142"/>
      <c r="VGX4" s="142"/>
      <c r="VGY4" s="142"/>
      <c r="VGZ4" s="142"/>
      <c r="VHA4" s="142"/>
      <c r="VHB4" s="142"/>
      <c r="VHC4" s="142"/>
      <c r="VHD4" s="142"/>
      <c r="VHE4" s="142"/>
      <c r="VHF4" s="142"/>
      <c r="VHG4" s="142"/>
      <c r="VHH4" s="142"/>
      <c r="VHI4" s="142"/>
      <c r="VHJ4" s="142"/>
      <c r="VHK4" s="142"/>
      <c r="VHL4" s="142"/>
      <c r="VHM4" s="142"/>
      <c r="VHN4" s="142"/>
      <c r="VHO4" s="142"/>
      <c r="VHP4" s="142"/>
      <c r="VHQ4" s="142"/>
      <c r="VHR4" s="142"/>
      <c r="VHS4" s="142"/>
      <c r="VHT4" s="142"/>
      <c r="VHU4" s="142"/>
      <c r="VHV4" s="142"/>
      <c r="VHW4" s="142"/>
      <c r="VHX4" s="142"/>
      <c r="VHY4" s="142"/>
      <c r="VHZ4" s="142"/>
      <c r="VIA4" s="142"/>
      <c r="VIB4" s="142"/>
      <c r="VIC4" s="142"/>
      <c r="VID4" s="142"/>
      <c r="VIE4" s="142"/>
      <c r="VIF4" s="142"/>
      <c r="VIG4" s="142"/>
      <c r="VIH4" s="142"/>
      <c r="VII4" s="142"/>
      <c r="VIJ4" s="142"/>
      <c r="VIK4" s="142"/>
      <c r="VIL4" s="142"/>
      <c r="VIM4" s="142"/>
      <c r="VIN4" s="142"/>
      <c r="VIO4" s="142"/>
      <c r="VIP4" s="142"/>
      <c r="VIQ4" s="142"/>
      <c r="VIR4" s="142"/>
      <c r="VIS4" s="142"/>
      <c r="VIT4" s="142"/>
      <c r="VIU4" s="142"/>
      <c r="VIV4" s="142"/>
      <c r="VIW4" s="142"/>
      <c r="VIX4" s="142"/>
      <c r="VIY4" s="142"/>
      <c r="VIZ4" s="142"/>
      <c r="VJA4" s="142"/>
      <c r="VJB4" s="142"/>
      <c r="VJC4" s="142"/>
      <c r="VJD4" s="142"/>
      <c r="VJE4" s="142"/>
      <c r="VJF4" s="142"/>
      <c r="VJG4" s="142"/>
      <c r="VJH4" s="142"/>
      <c r="VJI4" s="142"/>
      <c r="VJJ4" s="142"/>
      <c r="VJK4" s="142"/>
      <c r="VJL4" s="142"/>
      <c r="VJM4" s="142"/>
      <c r="VJN4" s="142"/>
      <c r="VJO4" s="142"/>
      <c r="VJP4" s="142"/>
      <c r="VJQ4" s="142"/>
      <c r="VJR4" s="142"/>
      <c r="VJS4" s="142"/>
      <c r="VJT4" s="142"/>
      <c r="VJU4" s="142"/>
      <c r="VJV4" s="142"/>
      <c r="VJW4" s="142"/>
      <c r="VJX4" s="142"/>
      <c r="VJY4" s="142"/>
      <c r="VJZ4" s="142"/>
      <c r="VKA4" s="142"/>
      <c r="VKB4" s="142"/>
      <c r="VKC4" s="142"/>
      <c r="VKD4" s="142"/>
      <c r="VKE4" s="142"/>
      <c r="VKF4" s="142"/>
      <c r="VKG4" s="142"/>
      <c r="VKH4" s="142"/>
      <c r="VKI4" s="142"/>
      <c r="VKJ4" s="142"/>
      <c r="VKK4" s="142"/>
      <c r="VKL4" s="142"/>
      <c r="VKM4" s="142"/>
      <c r="VKN4" s="142"/>
      <c r="VKO4" s="142"/>
      <c r="VKP4" s="142"/>
      <c r="VKQ4" s="142"/>
      <c r="VKR4" s="142"/>
      <c r="VKS4" s="142"/>
      <c r="VKT4" s="142"/>
      <c r="VKU4" s="142"/>
      <c r="VKV4" s="142"/>
      <c r="VKW4" s="142"/>
      <c r="VKX4" s="142"/>
      <c r="VKY4" s="142"/>
      <c r="VKZ4" s="142"/>
      <c r="VLA4" s="142"/>
      <c r="VLB4" s="142"/>
      <c r="VLC4" s="142"/>
      <c r="VLD4" s="142"/>
      <c r="VLE4" s="142"/>
      <c r="VLF4" s="142"/>
      <c r="VLG4" s="142"/>
      <c r="VLH4" s="142"/>
      <c r="VLI4" s="142"/>
      <c r="VLJ4" s="142"/>
      <c r="VLK4" s="142"/>
      <c r="VLL4" s="142"/>
      <c r="VLM4" s="142"/>
      <c r="VLN4" s="142"/>
      <c r="VLO4" s="142"/>
      <c r="VLP4" s="142"/>
      <c r="VLQ4" s="142"/>
      <c r="VLR4" s="142"/>
      <c r="VLS4" s="142"/>
      <c r="VLT4" s="142"/>
      <c r="VLU4" s="142"/>
      <c r="VLV4" s="142"/>
      <c r="VLW4" s="142"/>
      <c r="VLX4" s="142"/>
      <c r="VLY4" s="142"/>
      <c r="VLZ4" s="142"/>
      <c r="VMA4" s="142"/>
      <c r="VMB4" s="142"/>
      <c r="VMC4" s="142"/>
      <c r="VMD4" s="142"/>
      <c r="VME4" s="142"/>
      <c r="VMF4" s="142"/>
      <c r="VMG4" s="142"/>
      <c r="VMH4" s="142"/>
      <c r="VMI4" s="142"/>
      <c r="VMJ4" s="142"/>
      <c r="VMK4" s="142"/>
      <c r="VML4" s="142"/>
      <c r="VMM4" s="142"/>
      <c r="VMN4" s="142"/>
      <c r="VMO4" s="142"/>
      <c r="VMP4" s="142"/>
      <c r="VMQ4" s="142"/>
      <c r="VMR4" s="142"/>
      <c r="VMS4" s="142"/>
      <c r="VMT4" s="142"/>
      <c r="VMU4" s="142"/>
      <c r="VMV4" s="142"/>
      <c r="VMW4" s="142"/>
      <c r="VMX4" s="142"/>
      <c r="VMY4" s="142"/>
      <c r="VMZ4" s="142"/>
      <c r="VNA4" s="142"/>
      <c r="VNB4" s="142"/>
      <c r="VNC4" s="142"/>
      <c r="VND4" s="142"/>
      <c r="VNE4" s="142"/>
      <c r="VNF4" s="142"/>
      <c r="VNG4" s="142"/>
      <c r="VNH4" s="142"/>
      <c r="VNI4" s="142"/>
      <c r="VNJ4" s="142"/>
      <c r="VNK4" s="142"/>
      <c r="VNL4" s="142"/>
      <c r="VNM4" s="142"/>
      <c r="VNN4" s="142"/>
      <c r="VNO4" s="142"/>
      <c r="VNP4" s="142"/>
      <c r="VNQ4" s="142"/>
      <c r="VNR4" s="142"/>
      <c r="VNS4" s="142"/>
      <c r="VNT4" s="142"/>
      <c r="VNU4" s="142"/>
      <c r="VNV4" s="142"/>
      <c r="VNW4" s="142"/>
      <c r="VNX4" s="142"/>
      <c r="VNY4" s="142"/>
      <c r="VNZ4" s="142"/>
      <c r="VOA4" s="142"/>
      <c r="VOB4" s="142"/>
      <c r="VOC4" s="142"/>
      <c r="VOD4" s="142"/>
      <c r="VOE4" s="142"/>
      <c r="VOF4" s="142"/>
      <c r="VOG4" s="142"/>
      <c r="VOH4" s="142"/>
      <c r="VOI4" s="142"/>
      <c r="VOJ4" s="142"/>
      <c r="VOK4" s="142"/>
      <c r="VOL4" s="142"/>
      <c r="VOM4" s="142"/>
      <c r="VON4" s="142"/>
      <c r="VOO4" s="142"/>
      <c r="VOP4" s="142"/>
      <c r="VOQ4" s="142"/>
      <c r="VOR4" s="142"/>
      <c r="VOS4" s="142"/>
      <c r="VOT4" s="142"/>
      <c r="VOU4" s="142"/>
      <c r="VOV4" s="142"/>
      <c r="VOW4" s="142"/>
      <c r="VOX4" s="142"/>
      <c r="VOY4" s="142"/>
      <c r="VOZ4" s="142"/>
      <c r="VPA4" s="142"/>
      <c r="VPB4" s="142"/>
      <c r="VPC4" s="142"/>
      <c r="VPD4" s="142"/>
      <c r="VPE4" s="142"/>
      <c r="VPF4" s="142"/>
      <c r="VPG4" s="142"/>
      <c r="VPH4" s="142"/>
      <c r="VPI4" s="142"/>
      <c r="VPJ4" s="142"/>
      <c r="VPK4" s="142"/>
      <c r="VPL4" s="142"/>
      <c r="VPM4" s="142"/>
      <c r="VPN4" s="142"/>
      <c r="VPO4" s="142"/>
      <c r="VPP4" s="142"/>
      <c r="VPQ4" s="142"/>
      <c r="VPR4" s="142"/>
      <c r="VPS4" s="142"/>
      <c r="VPT4" s="142"/>
      <c r="VPU4" s="142"/>
      <c r="VPV4" s="142"/>
      <c r="VPW4" s="142"/>
      <c r="VPX4" s="142"/>
      <c r="VPY4" s="142"/>
      <c r="VPZ4" s="142"/>
      <c r="VQA4" s="142"/>
      <c r="VQB4" s="142"/>
      <c r="VQC4" s="142"/>
      <c r="VQD4" s="142"/>
      <c r="VQE4" s="142"/>
      <c r="VQF4" s="142"/>
      <c r="VQG4" s="142"/>
      <c r="VQH4" s="142"/>
      <c r="VQI4" s="142"/>
      <c r="VQJ4" s="142"/>
      <c r="VQK4" s="142"/>
      <c r="VQL4" s="142"/>
      <c r="VQM4" s="142"/>
      <c r="VQN4" s="142"/>
      <c r="VQO4" s="142"/>
      <c r="VQP4" s="142"/>
      <c r="VQQ4" s="142"/>
      <c r="VQR4" s="142"/>
      <c r="VQS4" s="142"/>
      <c r="VQT4" s="142"/>
      <c r="VQU4" s="142"/>
      <c r="VQV4" s="142"/>
      <c r="VQW4" s="142"/>
      <c r="VQX4" s="142"/>
      <c r="VQY4" s="142"/>
      <c r="VQZ4" s="142"/>
      <c r="VRA4" s="142"/>
      <c r="VRB4" s="142"/>
      <c r="VRC4" s="142"/>
      <c r="VRD4" s="142"/>
      <c r="VRE4" s="142"/>
      <c r="VRF4" s="142"/>
      <c r="VRG4" s="142"/>
      <c r="VRH4" s="142"/>
      <c r="VRI4" s="142"/>
      <c r="VRJ4" s="142"/>
      <c r="VRK4" s="142"/>
      <c r="VRL4" s="142"/>
      <c r="VRM4" s="142"/>
      <c r="VRN4" s="142"/>
      <c r="VRO4" s="142"/>
      <c r="VRP4" s="142"/>
      <c r="VRQ4" s="142"/>
      <c r="VRR4" s="142"/>
      <c r="VRS4" s="142"/>
      <c r="VRT4" s="142"/>
      <c r="VRU4" s="142"/>
      <c r="VRV4" s="142"/>
      <c r="VRW4" s="142"/>
      <c r="VRX4" s="142"/>
      <c r="VRY4" s="142"/>
      <c r="VRZ4" s="142"/>
      <c r="VSA4" s="142"/>
      <c r="VSB4" s="142"/>
      <c r="VSC4" s="142"/>
      <c r="VSD4" s="142"/>
      <c r="VSE4" s="142"/>
      <c r="VSF4" s="142"/>
      <c r="VSG4" s="142"/>
      <c r="VSH4" s="142"/>
      <c r="VSI4" s="142"/>
      <c r="VSJ4" s="142"/>
      <c r="VSK4" s="142"/>
      <c r="VSL4" s="142"/>
      <c r="VSM4" s="142"/>
      <c r="VSN4" s="142"/>
      <c r="VSO4" s="142"/>
      <c r="VSP4" s="142"/>
      <c r="VSQ4" s="142"/>
      <c r="VSR4" s="142"/>
      <c r="VSS4" s="142"/>
      <c r="VST4" s="142"/>
      <c r="VSU4" s="142"/>
      <c r="VSV4" s="142"/>
      <c r="VSW4" s="142"/>
      <c r="VSX4" s="142"/>
      <c r="VSY4" s="142"/>
      <c r="VSZ4" s="142"/>
      <c r="VTA4" s="142"/>
      <c r="VTB4" s="142"/>
      <c r="VTC4" s="142"/>
      <c r="VTD4" s="142"/>
      <c r="VTE4" s="142"/>
      <c r="VTF4" s="142"/>
      <c r="VTG4" s="142"/>
      <c r="VTH4" s="142"/>
      <c r="VTI4" s="142"/>
      <c r="VTJ4" s="142"/>
      <c r="VTK4" s="142"/>
      <c r="VTL4" s="142"/>
      <c r="VTM4" s="142"/>
      <c r="VTN4" s="142"/>
      <c r="VTO4" s="142"/>
      <c r="VTP4" s="142"/>
      <c r="VTQ4" s="142"/>
      <c r="VTR4" s="142"/>
      <c r="VTS4" s="142"/>
      <c r="VTT4" s="142"/>
      <c r="VTU4" s="142"/>
      <c r="VTV4" s="142"/>
      <c r="VTW4" s="142"/>
      <c r="VTX4" s="142"/>
      <c r="VTY4" s="142"/>
      <c r="VTZ4" s="142"/>
      <c r="VUA4" s="142"/>
      <c r="VUB4" s="142"/>
      <c r="VUC4" s="142"/>
      <c r="VUD4" s="142"/>
      <c r="VUE4" s="142"/>
      <c r="VUF4" s="142"/>
      <c r="VUG4" s="142"/>
      <c r="VUH4" s="142"/>
      <c r="VUI4" s="142"/>
      <c r="VUJ4" s="142"/>
      <c r="VUK4" s="142"/>
      <c r="VUL4" s="142"/>
      <c r="VUM4" s="142"/>
      <c r="VUN4" s="142"/>
      <c r="VUO4" s="142"/>
      <c r="VUP4" s="142"/>
      <c r="VUQ4" s="142"/>
      <c r="VUR4" s="142"/>
      <c r="VUS4" s="142"/>
      <c r="VUT4" s="142"/>
      <c r="VUU4" s="142"/>
      <c r="VUV4" s="142"/>
      <c r="VUW4" s="142"/>
      <c r="VUX4" s="142"/>
      <c r="VUY4" s="142"/>
      <c r="VUZ4" s="142"/>
      <c r="VVA4" s="142"/>
      <c r="VVB4" s="142"/>
      <c r="VVC4" s="142"/>
      <c r="VVD4" s="142"/>
      <c r="VVE4" s="142"/>
      <c r="VVF4" s="142"/>
      <c r="VVG4" s="142"/>
      <c r="VVH4" s="142"/>
      <c r="VVI4" s="142"/>
      <c r="VVJ4" s="142"/>
      <c r="VVK4" s="142"/>
      <c r="VVL4" s="142"/>
      <c r="VVM4" s="142"/>
      <c r="VVN4" s="142"/>
      <c r="VVO4" s="142"/>
      <c r="VVP4" s="142"/>
      <c r="VVQ4" s="142"/>
      <c r="VVR4" s="142"/>
      <c r="VVS4" s="142"/>
      <c r="VVT4" s="142"/>
      <c r="VVU4" s="142"/>
      <c r="VVV4" s="142"/>
      <c r="VVW4" s="142"/>
      <c r="VVX4" s="142"/>
      <c r="VVY4" s="142"/>
      <c r="VVZ4" s="142"/>
      <c r="VWA4" s="142"/>
      <c r="VWB4" s="142"/>
      <c r="VWC4" s="142"/>
      <c r="VWD4" s="142"/>
      <c r="VWE4" s="142"/>
      <c r="VWF4" s="142"/>
      <c r="VWG4" s="142"/>
      <c r="VWH4" s="142"/>
      <c r="VWI4" s="142"/>
      <c r="VWJ4" s="142"/>
      <c r="VWK4" s="142"/>
      <c r="VWL4" s="142"/>
      <c r="VWM4" s="142"/>
      <c r="VWN4" s="142"/>
      <c r="VWO4" s="142"/>
      <c r="VWP4" s="142"/>
      <c r="VWQ4" s="142"/>
      <c r="VWR4" s="142"/>
      <c r="VWS4" s="142"/>
      <c r="VWT4" s="142"/>
      <c r="VWU4" s="142"/>
      <c r="VWV4" s="142"/>
      <c r="VWW4" s="142"/>
      <c r="VWX4" s="142"/>
      <c r="VWY4" s="142"/>
      <c r="VWZ4" s="142"/>
      <c r="VXA4" s="142"/>
      <c r="VXB4" s="142"/>
      <c r="VXC4" s="142"/>
      <c r="VXD4" s="142"/>
      <c r="VXE4" s="142"/>
      <c r="VXF4" s="142"/>
      <c r="VXG4" s="142"/>
      <c r="VXH4" s="142"/>
      <c r="VXI4" s="142"/>
      <c r="VXJ4" s="142"/>
      <c r="VXK4" s="142"/>
      <c r="VXL4" s="142"/>
      <c r="VXM4" s="142"/>
      <c r="VXN4" s="142"/>
      <c r="VXO4" s="142"/>
      <c r="VXP4" s="142"/>
      <c r="VXQ4" s="142"/>
      <c r="VXR4" s="142"/>
      <c r="VXS4" s="142"/>
      <c r="VXT4" s="142"/>
      <c r="VXU4" s="142"/>
      <c r="VXV4" s="142"/>
      <c r="VXW4" s="142"/>
      <c r="VXX4" s="142"/>
      <c r="VXY4" s="142"/>
      <c r="VXZ4" s="142"/>
      <c r="VYA4" s="142"/>
      <c r="VYB4" s="142"/>
      <c r="VYC4" s="142"/>
      <c r="VYD4" s="142"/>
      <c r="VYE4" s="142"/>
      <c r="VYF4" s="142"/>
      <c r="VYG4" s="142"/>
      <c r="VYH4" s="142"/>
      <c r="VYI4" s="142"/>
      <c r="VYJ4" s="142"/>
      <c r="VYK4" s="142"/>
      <c r="VYL4" s="142"/>
      <c r="VYM4" s="142"/>
      <c r="VYN4" s="142"/>
      <c r="VYO4" s="142"/>
      <c r="VYP4" s="142"/>
      <c r="VYQ4" s="142"/>
      <c r="VYR4" s="142"/>
      <c r="VYS4" s="142"/>
      <c r="VYT4" s="142"/>
      <c r="VYU4" s="142"/>
      <c r="VYV4" s="142"/>
      <c r="VYW4" s="142"/>
      <c r="VYX4" s="142"/>
      <c r="VYY4" s="142"/>
      <c r="VYZ4" s="142"/>
      <c r="VZA4" s="142"/>
      <c r="VZB4" s="142"/>
      <c r="VZC4" s="142"/>
      <c r="VZD4" s="142"/>
      <c r="VZE4" s="142"/>
      <c r="VZF4" s="142"/>
      <c r="VZG4" s="142"/>
      <c r="VZH4" s="142"/>
      <c r="VZI4" s="142"/>
      <c r="VZJ4" s="142"/>
      <c r="VZK4" s="142"/>
      <c r="VZL4" s="142"/>
      <c r="VZM4" s="142"/>
      <c r="VZN4" s="142"/>
      <c r="VZO4" s="142"/>
      <c r="VZP4" s="142"/>
      <c r="VZQ4" s="142"/>
      <c r="VZR4" s="142"/>
      <c r="VZS4" s="142"/>
      <c r="VZT4" s="142"/>
      <c r="VZU4" s="142"/>
      <c r="VZV4" s="142"/>
      <c r="VZW4" s="142"/>
      <c r="VZX4" s="142"/>
      <c r="VZY4" s="142"/>
      <c r="VZZ4" s="142"/>
      <c r="WAA4" s="142"/>
      <c r="WAB4" s="142"/>
      <c r="WAC4" s="142"/>
      <c r="WAD4" s="142"/>
      <c r="WAE4" s="142"/>
      <c r="WAF4" s="142"/>
      <c r="WAG4" s="142"/>
      <c r="WAH4" s="142"/>
      <c r="WAI4" s="142"/>
      <c r="WAJ4" s="142"/>
      <c r="WAK4" s="142"/>
      <c r="WAL4" s="142"/>
      <c r="WAM4" s="142"/>
      <c r="WAN4" s="142"/>
      <c r="WAO4" s="142"/>
      <c r="WAP4" s="142"/>
      <c r="WAQ4" s="142"/>
      <c r="WAR4" s="142"/>
      <c r="WAS4" s="142"/>
      <c r="WAT4" s="142"/>
      <c r="WAU4" s="142"/>
      <c r="WAV4" s="142"/>
      <c r="WAW4" s="142"/>
      <c r="WAX4" s="142"/>
      <c r="WAY4" s="142"/>
      <c r="WAZ4" s="142"/>
      <c r="WBA4" s="142"/>
      <c r="WBB4" s="142"/>
      <c r="WBC4" s="142"/>
      <c r="WBD4" s="142"/>
      <c r="WBE4" s="142"/>
      <c r="WBF4" s="142"/>
      <c r="WBG4" s="142"/>
      <c r="WBH4" s="142"/>
      <c r="WBI4" s="142"/>
      <c r="WBJ4" s="142"/>
      <c r="WBK4" s="142"/>
      <c r="WBL4" s="142"/>
      <c r="WBM4" s="142"/>
      <c r="WBN4" s="142"/>
      <c r="WBO4" s="142"/>
      <c r="WBP4" s="142"/>
      <c r="WBQ4" s="142"/>
      <c r="WBR4" s="142"/>
      <c r="WBS4" s="142"/>
      <c r="WBT4" s="142"/>
      <c r="WBU4" s="142"/>
      <c r="WBV4" s="142"/>
      <c r="WBW4" s="142"/>
      <c r="WBX4" s="142"/>
      <c r="WBY4" s="142"/>
      <c r="WBZ4" s="142"/>
      <c r="WCA4" s="142"/>
      <c r="WCB4" s="142"/>
      <c r="WCC4" s="142"/>
      <c r="WCD4" s="142"/>
      <c r="WCE4" s="142"/>
      <c r="WCF4" s="142"/>
      <c r="WCG4" s="142"/>
      <c r="WCH4" s="142"/>
      <c r="WCI4" s="142"/>
      <c r="WCJ4" s="142"/>
      <c r="WCK4" s="142"/>
      <c r="WCL4" s="142"/>
      <c r="WCM4" s="142"/>
      <c r="WCN4" s="142"/>
      <c r="WCO4" s="142"/>
      <c r="WCP4" s="142"/>
      <c r="WCQ4" s="142"/>
      <c r="WCR4" s="142"/>
      <c r="WCS4" s="142"/>
      <c r="WCT4" s="142"/>
      <c r="WCU4" s="142"/>
      <c r="WCV4" s="142"/>
      <c r="WCW4" s="142"/>
      <c r="WCX4" s="142"/>
      <c r="WCY4" s="142"/>
      <c r="WCZ4" s="142"/>
      <c r="WDA4" s="142"/>
      <c r="WDB4" s="142"/>
      <c r="WDC4" s="142"/>
      <c r="WDD4" s="142"/>
      <c r="WDE4" s="142"/>
      <c r="WDF4" s="142"/>
      <c r="WDG4" s="142"/>
      <c r="WDH4" s="142"/>
      <c r="WDI4" s="142"/>
      <c r="WDJ4" s="142"/>
      <c r="WDK4" s="142"/>
      <c r="WDL4" s="142"/>
      <c r="WDM4" s="142"/>
      <c r="WDN4" s="142"/>
      <c r="WDO4" s="142"/>
      <c r="WDP4" s="142"/>
      <c r="WDQ4" s="142"/>
      <c r="WDR4" s="142"/>
      <c r="WDS4" s="142"/>
      <c r="WDT4" s="142"/>
      <c r="WDU4" s="142"/>
      <c r="WDV4" s="142"/>
      <c r="WDW4" s="142"/>
      <c r="WDX4" s="142"/>
      <c r="WDY4" s="142"/>
      <c r="WDZ4" s="142"/>
      <c r="WEA4" s="142"/>
      <c r="WEB4" s="142"/>
      <c r="WEC4" s="142"/>
      <c r="WED4" s="142"/>
      <c r="WEE4" s="142"/>
      <c r="WEF4" s="142"/>
      <c r="WEG4" s="142"/>
      <c r="WEH4" s="142"/>
      <c r="WEI4" s="142"/>
      <c r="WEJ4" s="142"/>
      <c r="WEK4" s="142"/>
      <c r="WEL4" s="142"/>
      <c r="WEM4" s="142"/>
      <c r="WEN4" s="142"/>
      <c r="WEO4" s="142"/>
      <c r="WEP4" s="142"/>
      <c r="WEQ4" s="142"/>
      <c r="WER4" s="142"/>
      <c r="WES4" s="142"/>
      <c r="WET4" s="142"/>
      <c r="WEU4" s="142"/>
      <c r="WEV4" s="142"/>
      <c r="WEW4" s="142"/>
      <c r="WEX4" s="142"/>
      <c r="WEY4" s="142"/>
      <c r="WEZ4" s="142"/>
      <c r="WFA4" s="142"/>
      <c r="WFB4" s="142"/>
      <c r="WFC4" s="142"/>
      <c r="WFD4" s="142"/>
      <c r="WFE4" s="142"/>
      <c r="WFF4" s="142"/>
      <c r="WFG4" s="142"/>
      <c r="WFH4" s="142"/>
      <c r="WFI4" s="142"/>
      <c r="WFJ4" s="142"/>
      <c r="WFK4" s="142"/>
      <c r="WFL4" s="142"/>
      <c r="WFM4" s="142"/>
      <c r="WFN4" s="142"/>
      <c r="WFO4" s="142"/>
      <c r="WFP4" s="142"/>
      <c r="WFQ4" s="142"/>
      <c r="WFR4" s="142"/>
      <c r="WFS4" s="142"/>
      <c r="WFT4" s="142"/>
      <c r="WFU4" s="142"/>
      <c r="WFV4" s="142"/>
      <c r="WFW4" s="142"/>
      <c r="WFX4" s="142"/>
      <c r="WFY4" s="142"/>
      <c r="WFZ4" s="142"/>
      <c r="WGA4" s="142"/>
      <c r="WGB4" s="142"/>
      <c r="WGC4" s="142"/>
      <c r="WGD4" s="142"/>
      <c r="WGE4" s="142"/>
      <c r="WGF4" s="142"/>
      <c r="WGG4" s="142"/>
      <c r="WGH4" s="142"/>
      <c r="WGI4" s="142"/>
      <c r="WGJ4" s="142"/>
      <c r="WGK4" s="142"/>
      <c r="WGL4" s="142"/>
      <c r="WGM4" s="142"/>
      <c r="WGN4" s="142"/>
      <c r="WGO4" s="142"/>
      <c r="WGP4" s="142"/>
      <c r="WGQ4" s="142"/>
      <c r="WGR4" s="142"/>
      <c r="WGS4" s="142"/>
      <c r="WGT4" s="142"/>
      <c r="WGU4" s="142"/>
      <c r="WGV4" s="142"/>
      <c r="WGW4" s="142"/>
      <c r="WGX4" s="142"/>
      <c r="WGY4" s="142"/>
      <c r="WGZ4" s="142"/>
      <c r="WHA4" s="142"/>
      <c r="WHB4" s="142"/>
      <c r="WHC4" s="142"/>
      <c r="WHD4" s="142"/>
      <c r="WHE4" s="142"/>
      <c r="WHF4" s="142"/>
      <c r="WHG4" s="142"/>
      <c r="WHH4" s="142"/>
      <c r="WHI4" s="142"/>
      <c r="WHJ4" s="142"/>
      <c r="WHK4" s="142"/>
      <c r="WHL4" s="142"/>
      <c r="WHM4" s="142"/>
      <c r="WHN4" s="142"/>
      <c r="WHO4" s="142"/>
      <c r="WHP4" s="142"/>
      <c r="WHQ4" s="142"/>
      <c r="WHR4" s="142"/>
      <c r="WHS4" s="142"/>
      <c r="WHT4" s="142"/>
      <c r="WHU4" s="142"/>
      <c r="WHV4" s="142"/>
      <c r="WHW4" s="142"/>
      <c r="WHX4" s="142"/>
      <c r="WHY4" s="142"/>
      <c r="WHZ4" s="142"/>
      <c r="WIA4" s="142"/>
      <c r="WIB4" s="142"/>
      <c r="WIC4" s="142"/>
      <c r="WID4" s="142"/>
      <c r="WIE4" s="142"/>
      <c r="WIF4" s="142"/>
      <c r="WIG4" s="142"/>
      <c r="WIH4" s="142"/>
      <c r="WII4" s="142"/>
      <c r="WIJ4" s="142"/>
      <c r="WIK4" s="142"/>
      <c r="WIL4" s="142"/>
      <c r="WIM4" s="142"/>
      <c r="WIN4" s="142"/>
      <c r="WIO4" s="142"/>
      <c r="WIP4" s="142"/>
      <c r="WIQ4" s="142"/>
      <c r="WIR4" s="142"/>
      <c r="WIS4" s="142"/>
      <c r="WIT4" s="142"/>
      <c r="WIU4" s="142"/>
      <c r="WIV4" s="142"/>
      <c r="WIW4" s="142"/>
      <c r="WIX4" s="142"/>
      <c r="WIY4" s="142"/>
      <c r="WIZ4" s="142"/>
      <c r="WJA4" s="142"/>
      <c r="WJB4" s="142"/>
      <c r="WJC4" s="142"/>
      <c r="WJD4" s="142"/>
      <c r="WJE4" s="142"/>
      <c r="WJF4" s="142"/>
      <c r="WJG4" s="142"/>
      <c r="WJH4" s="142"/>
      <c r="WJI4" s="142"/>
      <c r="WJJ4" s="142"/>
      <c r="WJK4" s="142"/>
      <c r="WJL4" s="142"/>
      <c r="WJM4" s="142"/>
      <c r="WJN4" s="142"/>
      <c r="WJO4" s="142"/>
      <c r="WJP4" s="142"/>
      <c r="WJQ4" s="142"/>
      <c r="WJR4" s="142"/>
      <c r="WJS4" s="142"/>
      <c r="WJT4" s="142"/>
      <c r="WJU4" s="142"/>
      <c r="WJV4" s="142"/>
      <c r="WJW4" s="142"/>
      <c r="WJX4" s="142"/>
      <c r="WJY4" s="142"/>
      <c r="WJZ4" s="142"/>
      <c r="WKA4" s="142"/>
      <c r="WKB4" s="142"/>
      <c r="WKC4" s="142"/>
      <c r="WKD4" s="142"/>
      <c r="WKE4" s="142"/>
      <c r="WKF4" s="142"/>
      <c r="WKG4" s="142"/>
      <c r="WKH4" s="142"/>
      <c r="WKI4" s="142"/>
      <c r="WKJ4" s="142"/>
      <c r="WKK4" s="142"/>
      <c r="WKL4" s="142"/>
      <c r="WKM4" s="142"/>
      <c r="WKN4" s="142"/>
      <c r="WKO4" s="142"/>
      <c r="WKP4" s="142"/>
      <c r="WKQ4" s="142"/>
      <c r="WKR4" s="142"/>
      <c r="WKS4" s="142"/>
      <c r="WKT4" s="142"/>
      <c r="WKU4" s="142"/>
      <c r="WKV4" s="142"/>
      <c r="WKW4" s="142"/>
      <c r="WKX4" s="142"/>
      <c r="WKY4" s="142"/>
      <c r="WKZ4" s="142"/>
      <c r="WLA4" s="142"/>
      <c r="WLB4" s="142"/>
      <c r="WLC4" s="142"/>
      <c r="WLD4" s="142"/>
      <c r="WLE4" s="142"/>
      <c r="WLF4" s="142"/>
      <c r="WLG4" s="142"/>
      <c r="WLH4" s="142"/>
      <c r="WLI4" s="142"/>
      <c r="WLJ4" s="142"/>
      <c r="WLK4" s="142"/>
      <c r="WLL4" s="142"/>
      <c r="WLM4" s="142"/>
      <c r="WLN4" s="142"/>
      <c r="WLO4" s="142"/>
      <c r="WLP4" s="142"/>
      <c r="WLQ4" s="142"/>
      <c r="WLR4" s="142"/>
      <c r="WLS4" s="142"/>
      <c r="WLT4" s="142"/>
      <c r="WLU4" s="142"/>
      <c r="WLV4" s="142"/>
      <c r="WLW4" s="142"/>
      <c r="WLX4" s="142"/>
      <c r="WLY4" s="142"/>
      <c r="WLZ4" s="142"/>
      <c r="WMA4" s="142"/>
      <c r="WMB4" s="142"/>
      <c r="WMC4" s="142"/>
      <c r="WMD4" s="142"/>
      <c r="WME4" s="142"/>
      <c r="WMF4" s="142"/>
      <c r="WMG4" s="142"/>
      <c r="WMH4" s="142"/>
      <c r="WMI4" s="142"/>
      <c r="WMJ4" s="142"/>
      <c r="WMK4" s="142"/>
      <c r="WML4" s="142"/>
      <c r="WMM4" s="142"/>
      <c r="WMN4" s="142"/>
      <c r="WMO4" s="142"/>
      <c r="WMP4" s="142"/>
      <c r="WMQ4" s="142"/>
      <c r="WMR4" s="142"/>
      <c r="WMS4" s="142"/>
      <c r="WMT4" s="142"/>
      <c r="WMU4" s="142"/>
      <c r="WMV4" s="142"/>
      <c r="WMW4" s="142"/>
      <c r="WMX4" s="142"/>
      <c r="WMY4" s="142"/>
      <c r="WMZ4" s="142"/>
      <c r="WNA4" s="142"/>
      <c r="WNB4" s="142"/>
      <c r="WNC4" s="142"/>
      <c r="WND4" s="142"/>
      <c r="WNE4" s="142"/>
      <c r="WNF4" s="142"/>
      <c r="WNG4" s="142"/>
      <c r="WNH4" s="142"/>
      <c r="WNI4" s="142"/>
      <c r="WNJ4" s="142"/>
      <c r="WNK4" s="142"/>
      <c r="WNL4" s="142"/>
      <c r="WNM4" s="142"/>
      <c r="WNN4" s="142"/>
      <c r="WNO4" s="142"/>
      <c r="WNP4" s="142"/>
      <c r="WNQ4" s="142"/>
      <c r="WNR4" s="142"/>
      <c r="WNS4" s="142"/>
      <c r="WNT4" s="142"/>
      <c r="WNU4" s="142"/>
      <c r="WNV4" s="142"/>
      <c r="WNW4" s="142"/>
      <c r="WNX4" s="142"/>
      <c r="WNY4" s="142"/>
      <c r="WNZ4" s="142"/>
      <c r="WOA4" s="142"/>
      <c r="WOB4" s="142"/>
      <c r="WOC4" s="142"/>
      <c r="WOD4" s="142"/>
      <c r="WOE4" s="142"/>
      <c r="WOF4" s="142"/>
      <c r="WOG4" s="142"/>
      <c r="WOH4" s="142"/>
      <c r="WOI4" s="142"/>
      <c r="WOJ4" s="142"/>
      <c r="WOK4" s="142"/>
      <c r="WOL4" s="142"/>
      <c r="WOM4" s="142"/>
      <c r="WON4" s="142"/>
      <c r="WOO4" s="142"/>
      <c r="WOP4" s="142"/>
      <c r="WOQ4" s="142"/>
      <c r="WOR4" s="142"/>
      <c r="WOS4" s="142"/>
      <c r="WOT4" s="142"/>
      <c r="WOU4" s="142"/>
      <c r="WOV4" s="142"/>
      <c r="WOW4" s="142"/>
      <c r="WOX4" s="142"/>
      <c r="WOY4" s="142"/>
      <c r="WOZ4" s="142"/>
      <c r="WPA4" s="142"/>
      <c r="WPB4" s="142"/>
      <c r="WPC4" s="142"/>
      <c r="WPD4" s="142"/>
      <c r="WPE4" s="142"/>
      <c r="WPF4" s="142"/>
      <c r="WPG4" s="142"/>
      <c r="WPH4" s="142"/>
      <c r="WPI4" s="142"/>
      <c r="WPJ4" s="142"/>
      <c r="WPK4" s="142"/>
      <c r="WPL4" s="142"/>
      <c r="WPM4" s="142"/>
      <c r="WPN4" s="142"/>
      <c r="WPO4" s="142"/>
      <c r="WPP4" s="142"/>
      <c r="WPQ4" s="142"/>
      <c r="WPR4" s="142"/>
      <c r="WPS4" s="142"/>
      <c r="WPT4" s="142"/>
      <c r="WPU4" s="142"/>
      <c r="WPV4" s="142"/>
      <c r="WPW4" s="142"/>
      <c r="WPX4" s="142"/>
      <c r="WPY4" s="142"/>
      <c r="WPZ4" s="142"/>
      <c r="WQA4" s="142"/>
      <c r="WQB4" s="142"/>
      <c r="WQC4" s="142"/>
      <c r="WQD4" s="142"/>
      <c r="WQE4" s="142"/>
      <c r="WQF4" s="142"/>
      <c r="WQG4" s="142"/>
      <c r="WQH4" s="142"/>
      <c r="WQI4" s="142"/>
      <c r="WQJ4" s="142"/>
      <c r="WQK4" s="142"/>
      <c r="WQL4" s="142"/>
      <c r="WQM4" s="142"/>
      <c r="WQN4" s="142"/>
      <c r="WQO4" s="142"/>
      <c r="WQP4" s="142"/>
      <c r="WQQ4" s="142"/>
      <c r="WQR4" s="142"/>
      <c r="WQS4" s="142"/>
      <c r="WQT4" s="142"/>
      <c r="WQU4" s="142"/>
      <c r="WQV4" s="142"/>
      <c r="WQW4" s="142"/>
      <c r="WQX4" s="142"/>
      <c r="WQY4" s="142"/>
      <c r="WQZ4" s="142"/>
      <c r="WRA4" s="142"/>
      <c r="WRB4" s="142"/>
      <c r="WRC4" s="142"/>
      <c r="WRD4" s="142"/>
      <c r="WRE4" s="142"/>
      <c r="WRF4" s="142"/>
      <c r="WRG4" s="142"/>
      <c r="WRH4" s="142"/>
      <c r="WRI4" s="142"/>
      <c r="WRJ4" s="142"/>
      <c r="WRK4" s="142"/>
      <c r="WRL4" s="142"/>
      <c r="WRM4" s="142"/>
      <c r="WRN4" s="142"/>
      <c r="WRO4" s="142"/>
      <c r="WRP4" s="142"/>
      <c r="WRQ4" s="142"/>
      <c r="WRR4" s="142"/>
      <c r="WRS4" s="142"/>
      <c r="WRT4" s="142"/>
      <c r="WRU4" s="142"/>
      <c r="WRV4" s="142"/>
      <c r="WRW4" s="142"/>
      <c r="WRX4" s="142"/>
      <c r="WRY4" s="142"/>
      <c r="WRZ4" s="142"/>
      <c r="WSA4" s="142"/>
      <c r="WSB4" s="142"/>
      <c r="WSC4" s="142"/>
      <c r="WSD4" s="142"/>
      <c r="WSE4" s="142"/>
      <c r="WSF4" s="142"/>
      <c r="WSG4" s="142"/>
      <c r="WSH4" s="142"/>
      <c r="WSI4" s="142"/>
      <c r="WSJ4" s="142"/>
      <c r="WSK4" s="142"/>
      <c r="WSL4" s="142"/>
      <c r="WSM4" s="142"/>
      <c r="WSN4" s="142"/>
      <c r="WSO4" s="142"/>
      <c r="WSP4" s="142"/>
      <c r="WSQ4" s="142"/>
      <c r="WSR4" s="142"/>
      <c r="WSS4" s="142"/>
      <c r="WST4" s="142"/>
      <c r="WSU4" s="142"/>
      <c r="WSV4" s="142"/>
      <c r="WSW4" s="142"/>
      <c r="WSX4" s="142"/>
      <c r="WSY4" s="142"/>
      <c r="WSZ4" s="142"/>
      <c r="WTA4" s="142"/>
      <c r="WTB4" s="142"/>
      <c r="WTC4" s="142"/>
      <c r="WTD4" s="142"/>
      <c r="WTE4" s="142"/>
      <c r="WTF4" s="142"/>
      <c r="WTG4" s="142"/>
      <c r="WTH4" s="142"/>
      <c r="WTI4" s="142"/>
      <c r="WTJ4" s="142"/>
      <c r="WTK4" s="142"/>
      <c r="WTL4" s="142"/>
      <c r="WTM4" s="142"/>
      <c r="WTN4" s="142"/>
      <c r="WTO4" s="142"/>
      <c r="WTP4" s="142"/>
      <c r="WTQ4" s="142"/>
      <c r="WTR4" s="142"/>
      <c r="WTS4" s="142"/>
      <c r="WTT4" s="142"/>
      <c r="WTU4" s="142"/>
      <c r="WTV4" s="142"/>
      <c r="WTW4" s="142"/>
      <c r="WTX4" s="142"/>
      <c r="WTY4" s="142"/>
      <c r="WTZ4" s="142"/>
      <c r="WUA4" s="142"/>
      <c r="WUB4" s="142"/>
      <c r="WUC4" s="142"/>
      <c r="WUD4" s="142"/>
      <c r="WUE4" s="142"/>
      <c r="WUF4" s="142"/>
      <c r="WUG4" s="142"/>
      <c r="WUH4" s="142"/>
      <c r="WUI4" s="142"/>
      <c r="WUJ4" s="142"/>
      <c r="WUK4" s="142"/>
      <c r="WUL4" s="142"/>
      <c r="WUM4" s="142"/>
      <c r="WUN4" s="142"/>
      <c r="WUO4" s="142"/>
      <c r="WUP4" s="142"/>
      <c r="WUQ4" s="142"/>
      <c r="WUR4" s="142"/>
      <c r="WUS4" s="142"/>
      <c r="WUT4" s="142"/>
      <c r="WUU4" s="142"/>
      <c r="WUV4" s="142"/>
      <c r="WUW4" s="142"/>
      <c r="WUX4" s="142"/>
      <c r="WUY4" s="142"/>
      <c r="WUZ4" s="142"/>
      <c r="WVA4" s="142"/>
      <c r="WVB4" s="142"/>
      <c r="WVC4" s="142"/>
      <c r="WVD4" s="142"/>
      <c r="WVE4" s="142"/>
      <c r="WVF4" s="142"/>
      <c r="WVG4" s="142"/>
      <c r="WVH4" s="142"/>
      <c r="WVI4" s="142"/>
      <c r="WVJ4" s="142"/>
      <c r="WVK4" s="142"/>
      <c r="WVL4" s="142"/>
      <c r="WVM4" s="142"/>
      <c r="WVN4" s="142"/>
      <c r="WVO4" s="142"/>
      <c r="WVP4" s="142"/>
      <c r="WVQ4" s="142"/>
      <c r="WVR4" s="142"/>
      <c r="WVS4" s="142"/>
      <c r="WVT4" s="142"/>
      <c r="WVU4" s="142"/>
      <c r="WVV4" s="142"/>
      <c r="WVW4" s="142"/>
      <c r="WVX4" s="142"/>
      <c r="WVY4" s="142"/>
      <c r="WVZ4" s="142"/>
      <c r="WWA4" s="142"/>
      <c r="WWB4" s="142"/>
      <c r="WWC4" s="142"/>
      <c r="WWD4" s="142"/>
      <c r="WWE4" s="142"/>
      <c r="WWF4" s="142"/>
      <c r="WWG4" s="142"/>
      <c r="WWH4" s="142"/>
      <c r="WWI4" s="142"/>
      <c r="WWJ4" s="142"/>
      <c r="WWK4" s="142"/>
      <c r="WWL4" s="142"/>
      <c r="WWM4" s="142"/>
      <c r="WWN4" s="142"/>
      <c r="WWO4" s="142"/>
      <c r="WWP4" s="142"/>
      <c r="WWQ4" s="142"/>
      <c r="WWR4" s="142"/>
      <c r="WWS4" s="142"/>
      <c r="WWT4" s="142"/>
      <c r="WWU4" s="142"/>
      <c r="WWV4" s="142"/>
      <c r="WWW4" s="142"/>
      <c r="WWX4" s="142"/>
      <c r="WWY4" s="142"/>
      <c r="WWZ4" s="142"/>
      <c r="WXA4" s="142"/>
      <c r="WXB4" s="142"/>
      <c r="WXC4" s="142"/>
      <c r="WXD4" s="142"/>
      <c r="WXE4" s="142"/>
      <c r="WXF4" s="142"/>
      <c r="WXG4" s="142"/>
      <c r="WXH4" s="142"/>
      <c r="WXI4" s="142"/>
      <c r="WXJ4" s="142"/>
      <c r="WXK4" s="142"/>
      <c r="WXL4" s="142"/>
      <c r="WXM4" s="142"/>
      <c r="WXN4" s="142"/>
      <c r="WXO4" s="142"/>
      <c r="WXP4" s="142"/>
      <c r="WXQ4" s="142"/>
      <c r="WXR4" s="142"/>
      <c r="WXS4" s="142"/>
      <c r="WXT4" s="142"/>
      <c r="WXU4" s="142"/>
      <c r="WXV4" s="142"/>
      <c r="WXW4" s="142"/>
      <c r="WXX4" s="142"/>
      <c r="WXY4" s="142"/>
      <c r="WXZ4" s="142"/>
      <c r="WYA4" s="142"/>
      <c r="WYB4" s="142"/>
      <c r="WYC4" s="142"/>
      <c r="WYD4" s="142"/>
      <c r="WYE4" s="142"/>
      <c r="WYF4" s="142"/>
      <c r="WYG4" s="142"/>
      <c r="WYH4" s="142"/>
      <c r="WYI4" s="142"/>
      <c r="WYJ4" s="142"/>
      <c r="WYK4" s="142"/>
      <c r="WYL4" s="142"/>
      <c r="WYM4" s="142"/>
      <c r="WYN4" s="142"/>
      <c r="WYO4" s="142"/>
      <c r="WYP4" s="142"/>
      <c r="WYQ4" s="142"/>
      <c r="WYR4" s="142"/>
      <c r="WYS4" s="142"/>
      <c r="WYT4" s="142"/>
      <c r="WYU4" s="142"/>
      <c r="WYV4" s="142"/>
      <c r="WYW4" s="142"/>
      <c r="WYX4" s="142"/>
      <c r="WYY4" s="142"/>
      <c r="WYZ4" s="142"/>
      <c r="WZA4" s="142"/>
      <c r="WZB4" s="142"/>
      <c r="WZC4" s="142"/>
      <c r="WZD4" s="142"/>
      <c r="WZE4" s="142"/>
      <c r="WZF4" s="142"/>
      <c r="WZG4" s="142"/>
      <c r="WZH4" s="142"/>
      <c r="WZI4" s="142"/>
      <c r="WZJ4" s="142"/>
      <c r="WZK4" s="142"/>
      <c r="WZL4" s="142"/>
      <c r="WZM4" s="142"/>
      <c r="WZN4" s="142"/>
      <c r="WZO4" s="142"/>
      <c r="WZP4" s="142"/>
      <c r="WZQ4" s="142"/>
      <c r="WZR4" s="142"/>
      <c r="WZS4" s="142"/>
      <c r="WZT4" s="142"/>
      <c r="WZU4" s="142"/>
      <c r="WZV4" s="142"/>
      <c r="WZW4" s="142"/>
      <c r="WZX4" s="142"/>
      <c r="WZY4" s="142"/>
      <c r="WZZ4" s="142"/>
      <c r="XAA4" s="142"/>
      <c r="XAB4" s="142"/>
      <c r="XAC4" s="142"/>
      <c r="XAD4" s="142"/>
      <c r="XAE4" s="142"/>
      <c r="XAF4" s="142"/>
      <c r="XAG4" s="142"/>
      <c r="XAH4" s="142"/>
      <c r="XAI4" s="142"/>
      <c r="XAJ4" s="142"/>
      <c r="XAK4" s="142"/>
      <c r="XAL4" s="142"/>
      <c r="XAM4" s="142"/>
      <c r="XAN4" s="142"/>
      <c r="XAO4" s="142"/>
      <c r="XAP4" s="142"/>
      <c r="XAQ4" s="142"/>
      <c r="XAR4" s="142"/>
      <c r="XAS4" s="142"/>
      <c r="XAT4" s="142"/>
      <c r="XAU4" s="142"/>
      <c r="XAV4" s="142"/>
      <c r="XAW4" s="142"/>
      <c r="XAX4" s="142"/>
      <c r="XAY4" s="142"/>
      <c r="XAZ4" s="142"/>
      <c r="XBA4" s="142"/>
      <c r="XBB4" s="142"/>
      <c r="XBC4" s="142"/>
      <c r="XBD4" s="142"/>
      <c r="XBE4" s="142"/>
      <c r="XBF4" s="142"/>
      <c r="XBG4" s="142"/>
      <c r="XBH4" s="142"/>
      <c r="XBI4" s="142"/>
      <c r="XBJ4" s="142"/>
      <c r="XBK4" s="142"/>
      <c r="XBL4" s="142"/>
      <c r="XBM4" s="142"/>
      <c r="XBN4" s="142"/>
      <c r="XBO4" s="142"/>
      <c r="XBP4" s="142"/>
      <c r="XBQ4" s="142"/>
      <c r="XBR4" s="142"/>
      <c r="XBS4" s="142"/>
      <c r="XBT4" s="142"/>
      <c r="XBU4" s="142"/>
      <c r="XBV4" s="142"/>
      <c r="XBW4" s="142"/>
      <c r="XBX4" s="142"/>
      <c r="XBY4" s="142"/>
      <c r="XBZ4" s="142"/>
      <c r="XCA4" s="142"/>
      <c r="XCB4" s="142"/>
      <c r="XCC4" s="142"/>
      <c r="XCD4" s="142"/>
      <c r="XCE4" s="142"/>
      <c r="XCF4" s="142"/>
      <c r="XCG4" s="142"/>
      <c r="XCH4" s="142"/>
      <c r="XCI4" s="142"/>
      <c r="XCJ4" s="142"/>
      <c r="XCK4" s="142"/>
      <c r="XCL4" s="142"/>
      <c r="XCM4" s="142"/>
      <c r="XCN4" s="142"/>
      <c r="XCO4" s="142"/>
      <c r="XCP4" s="142"/>
      <c r="XCQ4" s="142"/>
      <c r="XCR4" s="142"/>
      <c r="XCS4" s="142"/>
      <c r="XCT4" s="142"/>
      <c r="XCU4" s="142"/>
      <c r="XCV4" s="142"/>
      <c r="XCW4" s="142"/>
      <c r="XCX4" s="142"/>
      <c r="XCY4" s="142"/>
      <c r="XCZ4" s="142"/>
      <c r="XDA4" s="142"/>
      <c r="XDB4" s="142"/>
      <c r="XDC4" s="142"/>
      <c r="XDD4" s="142"/>
      <c r="XDE4" s="142"/>
      <c r="XDF4" s="142"/>
      <c r="XDG4" s="142"/>
      <c r="XDH4" s="142"/>
      <c r="XDI4" s="142"/>
      <c r="XDJ4" s="142"/>
      <c r="XDK4" s="142"/>
      <c r="XDL4" s="142"/>
      <c r="XDM4" s="142"/>
      <c r="XDN4" s="142"/>
      <c r="XDO4" s="142"/>
      <c r="XDP4" s="142"/>
      <c r="XDQ4" s="142"/>
      <c r="XDR4" s="142"/>
      <c r="XDS4" s="142"/>
      <c r="XDT4" s="142"/>
      <c r="XDU4" s="142"/>
      <c r="XDV4" s="142"/>
      <c r="XDW4" s="142"/>
      <c r="XDX4" s="142"/>
      <c r="XDY4" s="142"/>
      <c r="XDZ4" s="142"/>
      <c r="XEA4" s="142"/>
      <c r="XEB4" s="142"/>
      <c r="XEC4" s="142"/>
      <c r="XED4" s="142"/>
      <c r="XEE4" s="142"/>
      <c r="XEF4" s="142"/>
      <c r="XEG4" s="142"/>
      <c r="XEH4" s="142"/>
      <c r="XEI4" s="142"/>
      <c r="XEJ4" s="142"/>
      <c r="XEK4" s="142"/>
      <c r="XEL4" s="142"/>
      <c r="XEM4" s="142"/>
      <c r="XEN4" s="142"/>
      <c r="XEO4" s="142"/>
      <c r="XEP4" s="142"/>
      <c r="XEQ4" s="142"/>
      <c r="XER4" s="142"/>
      <c r="XES4" s="142"/>
      <c r="XET4" s="142"/>
      <c r="XEU4" s="142"/>
      <c r="XEV4" s="142"/>
      <c r="XEW4" s="142"/>
      <c r="XEX4" s="142"/>
      <c r="XEY4" s="142"/>
      <c r="XEZ4" s="142"/>
      <c r="XFA4" s="142"/>
      <c r="XFB4" s="142"/>
      <c r="XFC4" s="142"/>
      <c r="XFD4" s="142"/>
    </row>
    <row r="5" spans="1:16384" x14ac:dyDescent="0.25">
      <c r="A5" s="313" t="s">
        <v>85</v>
      </c>
      <c r="B5" s="311"/>
      <c r="K5" s="1"/>
    </row>
    <row r="6" spans="1:16384" ht="16.5" x14ac:dyDescent="0.25">
      <c r="A6" s="313" t="s">
        <v>36</v>
      </c>
      <c r="B6" s="311"/>
      <c r="K6" s="312"/>
    </row>
    <row r="7" spans="1:16384" x14ac:dyDescent="0.25">
      <c r="A7" s="313" t="s">
        <v>83</v>
      </c>
      <c r="B7" s="311"/>
      <c r="K7" s="2"/>
    </row>
    <row r="8" spans="1:16384" x14ac:dyDescent="0.25">
      <c r="A8" s="313" t="s">
        <v>86</v>
      </c>
      <c r="B8" s="311"/>
      <c r="K8" s="1"/>
    </row>
    <row r="9" spans="1:16384" x14ac:dyDescent="0.25">
      <c r="A9" s="311" t="s">
        <v>87</v>
      </c>
      <c r="B9" s="311"/>
      <c r="K9" s="1"/>
    </row>
    <row r="10" spans="1:16384" x14ac:dyDescent="0.25">
      <c r="A10" s="311" t="s">
        <v>88</v>
      </c>
      <c r="K10" s="1"/>
    </row>
    <row r="11" spans="1:16384" x14ac:dyDescent="0.25">
      <c r="A11" s="314" t="s">
        <v>89</v>
      </c>
      <c r="K11" s="1"/>
    </row>
    <row r="12" spans="1:16384" x14ac:dyDescent="0.25">
      <c r="B12" s="311"/>
    </row>
    <row r="13" spans="1:16384" x14ac:dyDescent="0.25">
      <c r="B13" s="311"/>
    </row>
    <row r="14" spans="1:16384" x14ac:dyDescent="0.25">
      <c r="B14" s="311"/>
    </row>
    <row r="15" spans="1:16384" x14ac:dyDescent="0.25">
      <c r="B15" s="311"/>
    </row>
  </sheetData>
  <hyperlinks>
    <hyperlink ref="A3" location="Méthodologie!A1" display="Méthodologie"/>
    <hyperlink ref="A4" location="'Ages réglementaires'!A1" display="Ages réglementaires"/>
    <hyperlink ref="A5" location="'Age et effectifs HF'!A1" display="'Age et effectifs HF'!A1"/>
    <hyperlink ref="A6" location="'Départ discipline'!A1" display="'Départ discipline'!A1"/>
    <hyperlink ref="A7" location="'Age discipline'!A1" display="'Age discipline'!A1"/>
    <hyperlink ref="A8" location="'HF discipline'!A1" display="'HF discipline'!A1"/>
    <hyperlink ref="A9" location="pyramides!A1" display="pyramides!A1"/>
    <hyperlink ref="A10" location="Tableau!A1" display="Tableau!A1"/>
    <hyperlink ref="A11" location="Corps!A1" display="Corps!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tabSelected="1" zoomScaleNormal="100" workbookViewId="0">
      <selection activeCell="B2" sqref="B2"/>
    </sheetView>
  </sheetViews>
  <sheetFormatPr baseColWidth="10" defaultColWidth="11.85546875" defaultRowHeight="15" x14ac:dyDescent="0.25"/>
  <cols>
    <col min="1" max="1" width="11.85546875" style="37"/>
    <col min="2" max="4" width="11.85546875" style="86"/>
    <col min="5" max="16384" width="11.85546875" style="37"/>
  </cols>
  <sheetData>
    <row r="1" spans="1:13" s="85" customFormat="1" ht="40.5" customHeight="1" x14ac:dyDescent="0.25">
      <c r="A1" s="68" t="s">
        <v>35</v>
      </c>
      <c r="B1" s="84"/>
      <c r="C1" s="84"/>
      <c r="D1" s="84"/>
    </row>
    <row r="2" spans="1:13" ht="45" x14ac:dyDescent="0.25">
      <c r="A2" s="65" t="s">
        <v>0</v>
      </c>
      <c r="B2" s="65" t="s">
        <v>29</v>
      </c>
      <c r="C2" s="65" t="s">
        <v>30</v>
      </c>
      <c r="D2" s="65" t="s">
        <v>9</v>
      </c>
      <c r="E2" s="65" t="s">
        <v>32</v>
      </c>
      <c r="F2" s="372"/>
      <c r="M2" s="85"/>
    </row>
    <row r="3" spans="1:13" x14ac:dyDescent="0.25">
      <c r="A3" s="300">
        <v>2010</v>
      </c>
      <c r="B3" s="296">
        <v>904</v>
      </c>
      <c r="C3" s="296">
        <v>906</v>
      </c>
      <c r="D3" s="296">
        <f>C3+B3</f>
        <v>1810</v>
      </c>
      <c r="E3" s="297">
        <f>C3/D3</f>
        <v>0.50055248618784531</v>
      </c>
      <c r="F3" s="56"/>
      <c r="M3" s="85"/>
    </row>
    <row r="4" spans="1:13" x14ac:dyDescent="0.25">
      <c r="A4" s="228">
        <v>2011</v>
      </c>
      <c r="B4" s="18">
        <v>867</v>
      </c>
      <c r="C4" s="18">
        <v>972</v>
      </c>
      <c r="D4" s="18">
        <f t="shared" ref="D4:D22" si="0">C4+B4</f>
        <v>1839</v>
      </c>
      <c r="E4" s="176">
        <f t="shared" ref="E4:E20" si="1">C4/D4</f>
        <v>0.52854812398042417</v>
      </c>
      <c r="F4" s="56"/>
      <c r="M4" s="85"/>
    </row>
    <row r="5" spans="1:13" x14ac:dyDescent="0.25">
      <c r="A5" s="228">
        <v>2012</v>
      </c>
      <c r="B5" s="18">
        <v>830</v>
      </c>
      <c r="C5" s="18">
        <v>899</v>
      </c>
      <c r="D5" s="18">
        <f t="shared" si="0"/>
        <v>1729</v>
      </c>
      <c r="E5" s="176">
        <f t="shared" si="1"/>
        <v>0.51995373048004623</v>
      </c>
      <c r="F5" s="56"/>
      <c r="M5" s="85"/>
    </row>
    <row r="6" spans="1:13" x14ac:dyDescent="0.25">
      <c r="A6" s="228">
        <v>2013</v>
      </c>
      <c r="B6" s="18">
        <v>734</v>
      </c>
      <c r="C6" s="18">
        <v>882</v>
      </c>
      <c r="D6" s="18">
        <f t="shared" si="0"/>
        <v>1616</v>
      </c>
      <c r="E6" s="176">
        <f t="shared" si="1"/>
        <v>0.54579207920792083</v>
      </c>
      <c r="F6" s="56"/>
      <c r="M6" s="85"/>
    </row>
    <row r="7" spans="1:13" x14ac:dyDescent="0.25">
      <c r="A7" s="228">
        <v>2014</v>
      </c>
      <c r="B7" s="18">
        <v>708</v>
      </c>
      <c r="C7" s="18">
        <v>890</v>
      </c>
      <c r="D7" s="18">
        <f t="shared" si="0"/>
        <v>1598</v>
      </c>
      <c r="E7" s="176">
        <f t="shared" si="1"/>
        <v>0.55694618272841057</v>
      </c>
      <c r="F7" s="56"/>
      <c r="M7" s="85"/>
    </row>
    <row r="8" spans="1:13" x14ac:dyDescent="0.25">
      <c r="A8" s="228">
        <v>2015</v>
      </c>
      <c r="B8" s="18">
        <v>681</v>
      </c>
      <c r="C8" s="18">
        <v>868</v>
      </c>
      <c r="D8" s="18">
        <f t="shared" si="0"/>
        <v>1549</v>
      </c>
      <c r="E8" s="176">
        <f t="shared" si="1"/>
        <v>0.56036152356358937</v>
      </c>
      <c r="F8" s="56"/>
      <c r="M8" s="85"/>
    </row>
    <row r="9" spans="1:13" x14ac:dyDescent="0.25">
      <c r="A9" s="228">
        <v>2016</v>
      </c>
      <c r="B9" s="18">
        <v>596</v>
      </c>
      <c r="C9" s="18">
        <v>790</v>
      </c>
      <c r="D9" s="18">
        <f t="shared" si="0"/>
        <v>1386</v>
      </c>
      <c r="E9" s="176">
        <f t="shared" si="1"/>
        <v>0.56998556998557004</v>
      </c>
      <c r="F9" s="56"/>
      <c r="M9" s="85"/>
    </row>
    <row r="10" spans="1:13" x14ac:dyDescent="0.25">
      <c r="A10" s="228">
        <v>2017</v>
      </c>
      <c r="B10" s="18">
        <v>592</v>
      </c>
      <c r="C10" s="18">
        <v>775</v>
      </c>
      <c r="D10" s="18">
        <f t="shared" si="0"/>
        <v>1367</v>
      </c>
      <c r="E10" s="176">
        <f t="shared" si="1"/>
        <v>0.5669348939283102</v>
      </c>
      <c r="F10" s="56"/>
      <c r="M10" s="85"/>
    </row>
    <row r="11" spans="1:13" x14ac:dyDescent="0.25">
      <c r="A11" s="228">
        <v>2018</v>
      </c>
      <c r="B11" s="18">
        <v>563</v>
      </c>
      <c r="C11" s="18">
        <v>801</v>
      </c>
      <c r="D11" s="18">
        <f t="shared" si="0"/>
        <v>1364</v>
      </c>
      <c r="E11" s="176">
        <f t="shared" si="1"/>
        <v>0.58724340175953083</v>
      </c>
      <c r="F11" s="56"/>
    </row>
    <row r="12" spans="1:13" x14ac:dyDescent="0.25">
      <c r="A12" s="228">
        <v>2019</v>
      </c>
      <c r="B12" s="18">
        <v>526</v>
      </c>
      <c r="C12" s="18">
        <v>711</v>
      </c>
      <c r="D12" s="18">
        <f t="shared" si="0"/>
        <v>1237</v>
      </c>
      <c r="E12" s="176">
        <f t="shared" si="1"/>
        <v>0.57477768795472917</v>
      </c>
      <c r="F12" s="56"/>
    </row>
    <row r="13" spans="1:13" x14ac:dyDescent="0.25">
      <c r="A13" s="228">
        <v>2020</v>
      </c>
      <c r="B13" s="18">
        <v>527</v>
      </c>
      <c r="C13" s="18">
        <v>660</v>
      </c>
      <c r="D13" s="18">
        <f t="shared" si="0"/>
        <v>1187</v>
      </c>
      <c r="E13" s="176">
        <f t="shared" si="1"/>
        <v>0.55602358887952819</v>
      </c>
      <c r="F13" s="56"/>
    </row>
    <row r="14" spans="1:13" x14ac:dyDescent="0.25">
      <c r="A14" s="229">
        <v>2021</v>
      </c>
      <c r="B14" s="132">
        <v>613</v>
      </c>
      <c r="C14" s="132">
        <v>674</v>
      </c>
      <c r="D14" s="132">
        <f t="shared" si="0"/>
        <v>1287</v>
      </c>
      <c r="E14" s="298">
        <f t="shared" si="1"/>
        <v>0.52369852369852365</v>
      </c>
      <c r="F14" s="56"/>
    </row>
    <row r="15" spans="1:13" x14ac:dyDescent="0.25">
      <c r="A15" s="228">
        <v>2022</v>
      </c>
      <c r="B15" s="18">
        <v>392</v>
      </c>
      <c r="C15" s="18">
        <v>804</v>
      </c>
      <c r="D15" s="18">
        <f t="shared" si="0"/>
        <v>1196</v>
      </c>
      <c r="E15" s="176">
        <f t="shared" si="1"/>
        <v>0.67224080267558528</v>
      </c>
      <c r="F15" s="56"/>
    </row>
    <row r="16" spans="1:13" x14ac:dyDescent="0.25">
      <c r="A16" s="228">
        <v>2023</v>
      </c>
      <c r="B16" s="18">
        <v>406</v>
      </c>
      <c r="C16" s="18">
        <v>975</v>
      </c>
      <c r="D16" s="18">
        <f t="shared" si="0"/>
        <v>1381</v>
      </c>
      <c r="E16" s="176">
        <f t="shared" si="1"/>
        <v>0.70601013758146269</v>
      </c>
      <c r="F16" s="56"/>
    </row>
    <row r="17" spans="1:7" x14ac:dyDescent="0.25">
      <c r="A17" s="228">
        <v>2024</v>
      </c>
      <c r="B17" s="18">
        <v>419</v>
      </c>
      <c r="C17" s="18">
        <v>1034</v>
      </c>
      <c r="D17" s="18">
        <f t="shared" si="0"/>
        <v>1453</v>
      </c>
      <c r="E17" s="176">
        <f t="shared" si="1"/>
        <v>0.71163110805230556</v>
      </c>
      <c r="F17" s="56"/>
    </row>
    <row r="18" spans="1:7" x14ac:dyDescent="0.25">
      <c r="A18" s="228">
        <v>2025</v>
      </c>
      <c r="B18" s="18">
        <v>440</v>
      </c>
      <c r="C18" s="18">
        <v>1134</v>
      </c>
      <c r="D18" s="18">
        <f t="shared" si="0"/>
        <v>1574</v>
      </c>
      <c r="E18" s="176">
        <f t="shared" si="1"/>
        <v>0.72045743329097844</v>
      </c>
      <c r="F18" s="56"/>
    </row>
    <row r="19" spans="1:7" x14ac:dyDescent="0.25">
      <c r="A19" s="228">
        <v>2026</v>
      </c>
      <c r="B19" s="18">
        <v>533</v>
      </c>
      <c r="C19" s="18">
        <v>1246</v>
      </c>
      <c r="D19" s="18">
        <f t="shared" si="0"/>
        <v>1779</v>
      </c>
      <c r="E19" s="176">
        <f t="shared" si="1"/>
        <v>0.70039347948285557</v>
      </c>
      <c r="F19" s="56"/>
    </row>
    <row r="20" spans="1:7" ht="16.5" customHeight="1" x14ac:dyDescent="0.25">
      <c r="A20" s="228">
        <f>A19+1</f>
        <v>2027</v>
      </c>
      <c r="B20" s="18">
        <v>641</v>
      </c>
      <c r="C20" s="18">
        <v>1165</v>
      </c>
      <c r="D20" s="18">
        <f t="shared" si="0"/>
        <v>1806</v>
      </c>
      <c r="E20" s="176">
        <f t="shared" si="1"/>
        <v>0.64507198228128459</v>
      </c>
      <c r="F20" s="56"/>
      <c r="G20" s="39" t="s">
        <v>34</v>
      </c>
    </row>
    <row r="21" spans="1:7" ht="16.5" customHeight="1" x14ac:dyDescent="0.25">
      <c r="A21" s="228">
        <f t="shared" ref="A21:A22" si="2">A20+1</f>
        <v>2028</v>
      </c>
      <c r="B21" s="18">
        <v>736</v>
      </c>
      <c r="C21" s="18">
        <v>1175</v>
      </c>
      <c r="D21" s="18">
        <f t="shared" si="0"/>
        <v>1911</v>
      </c>
      <c r="E21" s="176">
        <f t="shared" ref="E21:E22" si="3">C21/D21</f>
        <v>0.61486132914704339</v>
      </c>
      <c r="F21" s="56"/>
      <c r="G21" s="94" t="s">
        <v>43</v>
      </c>
    </row>
    <row r="22" spans="1:7" x14ac:dyDescent="0.25">
      <c r="A22" s="228">
        <f t="shared" si="2"/>
        <v>2029</v>
      </c>
      <c r="B22" s="18">
        <v>801</v>
      </c>
      <c r="C22" s="18">
        <v>1172</v>
      </c>
      <c r="D22" s="18">
        <f t="shared" si="0"/>
        <v>1973</v>
      </c>
      <c r="E22" s="176">
        <f t="shared" si="3"/>
        <v>0.59401926001013683</v>
      </c>
      <c r="F22" s="56"/>
    </row>
    <row r="23" spans="1:7" ht="30" x14ac:dyDescent="0.25">
      <c r="A23" s="301" t="s">
        <v>23</v>
      </c>
      <c r="B23" s="302"/>
      <c r="C23" s="302"/>
      <c r="D23" s="303"/>
      <c r="E23" s="304"/>
      <c r="F23" s="57"/>
    </row>
    <row r="24" spans="1:7" x14ac:dyDescent="0.25">
      <c r="A24" s="228" t="str">
        <f>'Age et effectifs HF'!A50</f>
        <v>2010-2021</v>
      </c>
      <c r="B24" s="56">
        <f>(B13-B3)/B3</f>
        <v>-0.41703539823008851</v>
      </c>
      <c r="C24" s="56">
        <f t="shared" ref="C24:D24" si="4">(C13-C3)/C3</f>
        <v>-0.27152317880794702</v>
      </c>
      <c r="D24" s="56">
        <f t="shared" si="4"/>
        <v>-0.3441988950276243</v>
      </c>
      <c r="E24" s="212"/>
      <c r="F24" s="57"/>
    </row>
    <row r="25" spans="1:7" x14ac:dyDescent="0.25">
      <c r="A25" s="228" t="str">
        <f>'Age et effectifs HF'!A51</f>
        <v>2021-2029</v>
      </c>
      <c r="B25" s="56">
        <f>(B22-B13)/B13</f>
        <v>0.51992409867172673</v>
      </c>
      <c r="C25" s="56">
        <f t="shared" ref="C25:D25" si="5">(C22-C13)/C13</f>
        <v>0.77575757575757576</v>
      </c>
      <c r="D25" s="56">
        <f t="shared" si="5"/>
        <v>0.66217354675652906</v>
      </c>
      <c r="E25" s="212"/>
      <c r="F25" s="57"/>
    </row>
    <row r="26" spans="1:7" x14ac:dyDescent="0.25">
      <c r="A26" s="229" t="str">
        <f>'Age et effectifs HF'!A52</f>
        <v>2010-2029</v>
      </c>
      <c r="B26" s="59">
        <f>(B22-B3)/B3</f>
        <v>-0.11393805309734513</v>
      </c>
      <c r="C26" s="59">
        <f t="shared" ref="C26:D26" si="6">(C22-C3)/C3</f>
        <v>0.29359823399558499</v>
      </c>
      <c r="D26" s="59">
        <f t="shared" si="6"/>
        <v>9.0055248618784528E-2</v>
      </c>
      <c r="E26" s="213"/>
      <c r="F26" s="375"/>
    </row>
    <row r="27" spans="1:7" ht="30" x14ac:dyDescent="0.25">
      <c r="A27" s="241" t="str">
        <f>'Age et effectifs HF'!A53</f>
        <v>Evolutions en niveau</v>
      </c>
      <c r="B27" s="8"/>
      <c r="C27" s="8"/>
      <c r="D27" s="9"/>
      <c r="E27" s="299"/>
      <c r="F27" s="9"/>
    </row>
    <row r="28" spans="1:7" x14ac:dyDescent="0.25">
      <c r="A28" s="228" t="str">
        <f>'Age et effectifs HF'!A54</f>
        <v>2010-2021</v>
      </c>
      <c r="B28" s="10">
        <f>B13-B3</f>
        <v>-377</v>
      </c>
      <c r="C28" s="10">
        <f t="shared" ref="C28:D28" si="7">C13-C3</f>
        <v>-246</v>
      </c>
      <c r="D28" s="10">
        <f t="shared" si="7"/>
        <v>-623</v>
      </c>
      <c r="E28" s="162">
        <f>E14-E3</f>
        <v>2.3146037510678341E-2</v>
      </c>
      <c r="F28" s="6"/>
    </row>
    <row r="29" spans="1:7" x14ac:dyDescent="0.25">
      <c r="A29" s="228" t="str">
        <f>'Age et effectifs HF'!A55</f>
        <v>2021-2029</v>
      </c>
      <c r="B29" s="10">
        <f>B22-B13</f>
        <v>274</v>
      </c>
      <c r="C29" s="10">
        <f t="shared" ref="C29:D29" si="8">C22-C13</f>
        <v>512</v>
      </c>
      <c r="D29" s="10">
        <f t="shared" si="8"/>
        <v>786</v>
      </c>
      <c r="E29" s="162">
        <f>E22-E14</f>
        <v>7.0320736311613175E-2</v>
      </c>
      <c r="F29" s="6"/>
    </row>
    <row r="30" spans="1:7" x14ac:dyDescent="0.25">
      <c r="A30" s="229" t="str">
        <f>'Age et effectifs HF'!A56</f>
        <v>2010-2029</v>
      </c>
      <c r="B30" s="25">
        <f>B22-B3</f>
        <v>-103</v>
      </c>
      <c r="C30" s="25">
        <f t="shared" ref="C30:D30" si="9">C22-C3</f>
        <v>266</v>
      </c>
      <c r="D30" s="25">
        <f t="shared" si="9"/>
        <v>163</v>
      </c>
      <c r="E30" s="185">
        <f>E22-E3</f>
        <v>9.3466773822291516E-2</v>
      </c>
      <c r="F30" s="376"/>
    </row>
    <row r="31" spans="1:7" x14ac:dyDescent="0.25">
      <c r="A31" s="39" t="s">
        <v>34</v>
      </c>
    </row>
    <row r="32" spans="1:7" x14ac:dyDescent="0.25">
      <c r="A32" s="94" t="s">
        <v>43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zoomScaleSheetLayoutView="90" workbookViewId="0">
      <selection activeCell="C26" sqref="C26"/>
    </sheetView>
  </sheetViews>
  <sheetFormatPr baseColWidth="10" defaultColWidth="11.85546875" defaultRowHeight="15" x14ac:dyDescent="0.25"/>
  <cols>
    <col min="1" max="16384" width="11.85546875" style="1"/>
  </cols>
  <sheetData/>
  <pageMargins left="0.19685039370078741" right="0.19685039370078741" top="0.19685039370078741" bottom="0.19685039370078741"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2"/>
  <sheetViews>
    <sheetView showGridLines="0" zoomScaleNormal="100" workbookViewId="0">
      <selection activeCell="E24" sqref="E24"/>
    </sheetView>
  </sheetViews>
  <sheetFormatPr baseColWidth="10" defaultColWidth="14" defaultRowHeight="15" x14ac:dyDescent="0.25"/>
  <cols>
    <col min="1" max="1" width="15" style="1" customWidth="1"/>
    <col min="2" max="5" width="8.42578125" style="1" customWidth="1"/>
    <col min="6" max="6" width="15.7109375" style="1" customWidth="1"/>
    <col min="7" max="7" width="15" style="1" customWidth="1"/>
    <col min="8" max="8" width="6" style="1" customWidth="1"/>
    <col min="9" max="16384" width="14" style="1"/>
  </cols>
  <sheetData>
    <row r="1" spans="1:17" s="120" customFormat="1" ht="31.5" customHeight="1" x14ac:dyDescent="0.25">
      <c r="A1" s="95" t="s">
        <v>96</v>
      </c>
    </row>
    <row r="2" spans="1:17" ht="36" customHeight="1" x14ac:dyDescent="0.25">
      <c r="B2" s="324" t="s">
        <v>48</v>
      </c>
      <c r="C2" s="324"/>
      <c r="D2" s="324"/>
      <c r="E2" s="324"/>
      <c r="F2" s="37"/>
    </row>
    <row r="3" spans="1:17" ht="47.25" customHeight="1" x14ac:dyDescent="0.25">
      <c r="A3" s="113" t="s">
        <v>31</v>
      </c>
      <c r="B3" s="113" t="s">
        <v>18</v>
      </c>
      <c r="C3" s="113" t="s">
        <v>19</v>
      </c>
      <c r="D3" s="113" t="s">
        <v>20</v>
      </c>
      <c r="E3" s="113" t="s">
        <v>47</v>
      </c>
      <c r="F3" s="113" t="s">
        <v>79</v>
      </c>
      <c r="G3" s="113" t="s">
        <v>45</v>
      </c>
      <c r="H3" s="113" t="s">
        <v>80</v>
      </c>
      <c r="I3" s="3"/>
      <c r="J3" s="3"/>
      <c r="K3" s="3"/>
      <c r="L3" s="3"/>
      <c r="M3" s="3"/>
      <c r="N3" s="3"/>
      <c r="O3" s="3"/>
      <c r="P3" s="3"/>
      <c r="Q3" s="3"/>
    </row>
    <row r="4" spans="1:17" x14ac:dyDescent="0.25">
      <c r="A4" s="118">
        <v>2010</v>
      </c>
      <c r="B4" s="115">
        <v>60</v>
      </c>
      <c r="C4" s="116">
        <v>65</v>
      </c>
      <c r="D4" s="119">
        <v>68</v>
      </c>
      <c r="E4" s="115">
        <v>62</v>
      </c>
      <c r="F4" s="115">
        <f>VLOOKUP(A4,'Age et effectifs HF'!A$29:D$48,4,FALSE)</f>
        <v>64.3</v>
      </c>
      <c r="G4" s="114">
        <f t="shared" ref="G4:G67" si="0">DATE(A4,H4,1)</f>
        <v>40179</v>
      </c>
      <c r="H4" s="115">
        <v>1</v>
      </c>
    </row>
    <row r="5" spans="1:17" x14ac:dyDescent="0.25">
      <c r="A5" s="118">
        <v>2010.0833333333301</v>
      </c>
      <c r="B5" s="115">
        <v>60</v>
      </c>
      <c r="C5" s="116">
        <v>65</v>
      </c>
      <c r="D5" s="119">
        <v>68</v>
      </c>
      <c r="E5" s="115">
        <v>62</v>
      </c>
      <c r="F5" s="115" t="e">
        <f>VLOOKUP(A5,'Age et effectifs HF'!A$29:D$48,4,FALSE)</f>
        <v>#N/A</v>
      </c>
      <c r="G5" s="114">
        <f t="shared" si="0"/>
        <v>40210</v>
      </c>
      <c r="H5" s="115">
        <v>2</v>
      </c>
    </row>
    <row r="6" spans="1:17" x14ac:dyDescent="0.25">
      <c r="A6" s="118">
        <v>2010.1666666666599</v>
      </c>
      <c r="B6" s="115">
        <v>60</v>
      </c>
      <c r="C6" s="116">
        <v>65</v>
      </c>
      <c r="D6" s="119">
        <v>68</v>
      </c>
      <c r="E6" s="115">
        <v>62</v>
      </c>
      <c r="F6" s="115" t="e">
        <f>VLOOKUP(A6,'Age et effectifs HF'!A$29:D$48,4,FALSE)</f>
        <v>#N/A</v>
      </c>
      <c r="G6" s="114">
        <f t="shared" si="0"/>
        <v>40238</v>
      </c>
      <c r="H6" s="115">
        <v>3</v>
      </c>
    </row>
    <row r="7" spans="1:17" x14ac:dyDescent="0.25">
      <c r="A7" s="118">
        <v>2010.24999999999</v>
      </c>
      <c r="B7" s="115">
        <v>60</v>
      </c>
      <c r="C7" s="116">
        <v>65</v>
      </c>
      <c r="D7" s="119">
        <v>68</v>
      </c>
      <c r="E7" s="115">
        <v>62</v>
      </c>
      <c r="F7" s="115" t="e">
        <f>VLOOKUP(A7,'Age et effectifs HF'!A$29:D$48,4,FALSE)</f>
        <v>#N/A</v>
      </c>
      <c r="G7" s="114">
        <f t="shared" si="0"/>
        <v>40269</v>
      </c>
      <c r="H7" s="115">
        <v>4</v>
      </c>
    </row>
    <row r="8" spans="1:17" x14ac:dyDescent="0.25">
      <c r="A8" s="118">
        <v>2010.3333333333301</v>
      </c>
      <c r="B8" s="115">
        <v>60</v>
      </c>
      <c r="C8" s="116">
        <v>65</v>
      </c>
      <c r="D8" s="119">
        <v>68</v>
      </c>
      <c r="E8" s="115">
        <v>62</v>
      </c>
      <c r="F8" s="115" t="e">
        <f>VLOOKUP(A8,'Age et effectifs HF'!A$29:D$48,4,FALSE)</f>
        <v>#N/A</v>
      </c>
      <c r="G8" s="114">
        <f t="shared" si="0"/>
        <v>40299</v>
      </c>
      <c r="H8" s="115">
        <v>5</v>
      </c>
    </row>
    <row r="9" spans="1:17" ht="12" customHeight="1" x14ac:dyDescent="0.25">
      <c r="A9" s="118">
        <v>2010.4166666666599</v>
      </c>
      <c r="B9" s="115">
        <v>60</v>
      </c>
      <c r="C9" s="116">
        <v>65</v>
      </c>
      <c r="D9" s="119">
        <v>68</v>
      </c>
      <c r="E9" s="115">
        <v>62</v>
      </c>
      <c r="F9" s="115" t="e">
        <f>VLOOKUP(A9,'Age et effectifs HF'!A$29:D$48,4,FALSE)</f>
        <v>#N/A</v>
      </c>
      <c r="G9" s="114">
        <f t="shared" si="0"/>
        <v>40330</v>
      </c>
      <c r="H9" s="115">
        <v>6</v>
      </c>
    </row>
    <row r="10" spans="1:17" ht="12" customHeight="1" x14ac:dyDescent="0.25">
      <c r="A10" s="118">
        <v>2010.49999999999</v>
      </c>
      <c r="B10" s="115">
        <v>60</v>
      </c>
      <c r="C10" s="116">
        <v>65</v>
      </c>
      <c r="D10" s="119">
        <v>68</v>
      </c>
      <c r="E10" s="115">
        <v>62</v>
      </c>
      <c r="F10" s="115" t="e">
        <f>VLOOKUP(A10,'Age et effectifs HF'!A$29:D$48,4,FALSE)</f>
        <v>#N/A</v>
      </c>
      <c r="G10" s="114">
        <f t="shared" si="0"/>
        <v>40360</v>
      </c>
      <c r="H10" s="115">
        <v>7</v>
      </c>
    </row>
    <row r="11" spans="1:17" x14ac:dyDescent="0.25">
      <c r="A11" s="118">
        <v>2010.5833333333301</v>
      </c>
      <c r="B11" s="115">
        <v>60</v>
      </c>
      <c r="C11" s="116">
        <v>65</v>
      </c>
      <c r="D11" s="119">
        <v>68</v>
      </c>
      <c r="E11" s="115">
        <v>62</v>
      </c>
      <c r="F11" s="115" t="e">
        <f>VLOOKUP(A11,'Age et effectifs HF'!A$29:D$48,4,FALSE)</f>
        <v>#N/A</v>
      </c>
      <c r="G11" s="114">
        <f t="shared" si="0"/>
        <v>40391</v>
      </c>
      <c r="H11" s="115">
        <v>8</v>
      </c>
    </row>
    <row r="12" spans="1:17" x14ac:dyDescent="0.25">
      <c r="A12" s="118">
        <v>2010.6666666666599</v>
      </c>
      <c r="B12" s="115">
        <v>60</v>
      </c>
      <c r="C12" s="116">
        <v>65</v>
      </c>
      <c r="D12" s="119">
        <v>68</v>
      </c>
      <c r="E12" s="115">
        <v>62</v>
      </c>
      <c r="F12" s="115" t="e">
        <f>VLOOKUP(A12,'Age et effectifs HF'!A$29:D$48,4,FALSE)</f>
        <v>#N/A</v>
      </c>
      <c r="G12" s="114">
        <f t="shared" si="0"/>
        <v>40422</v>
      </c>
      <c r="H12" s="115">
        <v>9</v>
      </c>
    </row>
    <row r="13" spans="1:17" x14ac:dyDescent="0.25">
      <c r="A13" s="118">
        <v>2010.74999999999</v>
      </c>
      <c r="B13" s="115">
        <v>60</v>
      </c>
      <c r="C13" s="116">
        <v>65</v>
      </c>
      <c r="D13" s="119">
        <v>68</v>
      </c>
      <c r="E13" s="115">
        <v>62</v>
      </c>
      <c r="F13" s="115" t="e">
        <f>VLOOKUP(A13,'Age et effectifs HF'!A$29:D$48,4,FALSE)</f>
        <v>#N/A</v>
      </c>
      <c r="G13" s="114">
        <f t="shared" si="0"/>
        <v>40452</v>
      </c>
      <c r="H13" s="115">
        <v>10</v>
      </c>
    </row>
    <row r="14" spans="1:17" x14ac:dyDescent="0.25">
      <c r="A14" s="118">
        <v>2010.8333333333301</v>
      </c>
      <c r="B14" s="115">
        <v>60</v>
      </c>
      <c r="C14" s="116">
        <v>65</v>
      </c>
      <c r="D14" s="119">
        <v>68</v>
      </c>
      <c r="E14" s="115">
        <v>62</v>
      </c>
      <c r="F14" s="115" t="e">
        <f>VLOOKUP(A14,'Age et effectifs HF'!A$29:D$48,4,FALSE)</f>
        <v>#N/A</v>
      </c>
      <c r="G14" s="114">
        <f t="shared" si="0"/>
        <v>40483</v>
      </c>
      <c r="H14" s="115">
        <v>11</v>
      </c>
    </row>
    <row r="15" spans="1:17" x14ac:dyDescent="0.25">
      <c r="A15" s="118">
        <v>2010.9166666666599</v>
      </c>
      <c r="B15" s="115">
        <v>60</v>
      </c>
      <c r="C15" s="116">
        <v>65</v>
      </c>
      <c r="D15" s="119">
        <v>68</v>
      </c>
      <c r="E15" s="115">
        <v>62</v>
      </c>
      <c r="F15" s="115" t="e">
        <f>VLOOKUP(A15,'Age et effectifs HF'!A$29:D$48,4,FALSE)</f>
        <v>#N/A</v>
      </c>
      <c r="G15" s="114">
        <f t="shared" si="0"/>
        <v>40513</v>
      </c>
      <c r="H15" s="115">
        <v>12</v>
      </c>
    </row>
    <row r="16" spans="1:17" x14ac:dyDescent="0.25">
      <c r="A16" s="118">
        <v>2011</v>
      </c>
      <c r="B16" s="115">
        <v>60</v>
      </c>
      <c r="C16" s="116">
        <v>65</v>
      </c>
      <c r="D16" s="119">
        <v>68</v>
      </c>
      <c r="E16" s="115" t="e">
        <v>#N/A</v>
      </c>
      <c r="F16" s="115">
        <f>VLOOKUP(A16,'Age et effectifs HF'!A$29:D$48,4,FALSE)</f>
        <v>64.53</v>
      </c>
      <c r="G16" s="114">
        <f t="shared" si="0"/>
        <v>40544</v>
      </c>
      <c r="H16" s="115">
        <v>1</v>
      </c>
    </row>
    <row r="17" spans="1:8" x14ac:dyDescent="0.25">
      <c r="A17" s="118">
        <v>2011.0833333333301</v>
      </c>
      <c r="B17" s="115">
        <v>60</v>
      </c>
      <c r="C17" s="116">
        <v>65</v>
      </c>
      <c r="D17" s="119">
        <v>68</v>
      </c>
      <c r="E17" s="115" t="e">
        <v>#N/A</v>
      </c>
      <c r="F17" s="115" t="e">
        <f>VLOOKUP(A17,'Age et effectifs HF'!A$29:D$48,4,FALSE)</f>
        <v>#N/A</v>
      </c>
      <c r="G17" s="114">
        <f t="shared" si="0"/>
        <v>40575</v>
      </c>
      <c r="H17" s="115">
        <v>2</v>
      </c>
    </row>
    <row r="18" spans="1:8" x14ac:dyDescent="0.25">
      <c r="A18" s="118">
        <v>2011.1666666666599</v>
      </c>
      <c r="B18" s="115">
        <v>60</v>
      </c>
      <c r="C18" s="116">
        <v>65</v>
      </c>
      <c r="D18" s="119">
        <v>68</v>
      </c>
      <c r="E18" s="115" t="e">
        <v>#N/A</v>
      </c>
      <c r="F18" s="115" t="e">
        <f>VLOOKUP(A18,'Age et effectifs HF'!A$29:D$48,4,FALSE)</f>
        <v>#N/A</v>
      </c>
      <c r="G18" s="114">
        <f t="shared" si="0"/>
        <v>40603</v>
      </c>
      <c r="H18" s="115">
        <v>3</v>
      </c>
    </row>
    <row r="19" spans="1:8" x14ac:dyDescent="0.25">
      <c r="A19" s="118">
        <v>2011.25</v>
      </c>
      <c r="B19" s="115">
        <v>60</v>
      </c>
      <c r="C19" s="116">
        <v>65</v>
      </c>
      <c r="D19" s="119">
        <v>68</v>
      </c>
      <c r="E19" s="115">
        <v>62.25</v>
      </c>
      <c r="F19" s="115" t="e">
        <f>VLOOKUP(A19,'Age et effectifs HF'!A$29:D$48,4,FALSE)</f>
        <v>#N/A</v>
      </c>
      <c r="G19" s="114">
        <f t="shared" si="0"/>
        <v>40634</v>
      </c>
      <c r="H19" s="115">
        <v>4</v>
      </c>
    </row>
    <row r="20" spans="1:8" x14ac:dyDescent="0.25">
      <c r="A20" s="118">
        <v>2011.3333333333301</v>
      </c>
      <c r="B20" s="115">
        <v>60</v>
      </c>
      <c r="C20" s="116">
        <v>65</v>
      </c>
      <c r="D20" s="119">
        <v>68</v>
      </c>
      <c r="E20" s="115">
        <v>62.25</v>
      </c>
      <c r="F20" s="115" t="e">
        <f>VLOOKUP(A20,'Age et effectifs HF'!A$29:D$48,4,FALSE)</f>
        <v>#N/A</v>
      </c>
      <c r="G20" s="114">
        <f t="shared" si="0"/>
        <v>40664</v>
      </c>
      <c r="H20" s="115">
        <v>5</v>
      </c>
    </row>
    <row r="21" spans="1:8" x14ac:dyDescent="0.25">
      <c r="A21" s="118">
        <v>2011.4166666666599</v>
      </c>
      <c r="B21" s="115">
        <v>60</v>
      </c>
      <c r="C21" s="116">
        <v>65</v>
      </c>
      <c r="D21" s="119">
        <v>68</v>
      </c>
      <c r="E21" s="115">
        <v>62.25</v>
      </c>
      <c r="F21" s="115" t="e">
        <f>VLOOKUP(A21,'Age et effectifs HF'!A$29:D$48,4,FALSE)</f>
        <v>#N/A</v>
      </c>
      <c r="G21" s="114">
        <f t="shared" si="0"/>
        <v>40695</v>
      </c>
      <c r="H21" s="115">
        <v>6</v>
      </c>
    </row>
    <row r="22" spans="1:8" x14ac:dyDescent="0.25">
      <c r="A22" s="118">
        <v>2011.5</v>
      </c>
      <c r="B22" s="115" t="e">
        <v>#N/A</v>
      </c>
      <c r="C22" s="116">
        <v>65</v>
      </c>
      <c r="D22" s="119">
        <v>68</v>
      </c>
      <c r="E22" s="115">
        <v>62.25</v>
      </c>
      <c r="F22" s="115" t="e">
        <f>VLOOKUP(A22,'Age et effectifs HF'!A$29:D$48,4,FALSE)</f>
        <v>#N/A</v>
      </c>
      <c r="G22" s="114">
        <f t="shared" si="0"/>
        <v>40725</v>
      </c>
      <c r="H22" s="115">
        <v>7</v>
      </c>
    </row>
    <row r="23" spans="1:8" x14ac:dyDescent="0.25">
      <c r="A23" s="118">
        <v>2011.5833333333301</v>
      </c>
      <c r="B23" s="115" t="e">
        <v>#N/A</v>
      </c>
      <c r="C23" s="116">
        <v>65</v>
      </c>
      <c r="D23" s="119">
        <v>68</v>
      </c>
      <c r="E23" s="115">
        <v>62.25</v>
      </c>
      <c r="F23" s="115" t="e">
        <f>VLOOKUP(A23,'Age et effectifs HF'!A$29:D$48,4,FALSE)</f>
        <v>#N/A</v>
      </c>
      <c r="G23" s="114">
        <f t="shared" si="0"/>
        <v>40756</v>
      </c>
      <c r="H23" s="115">
        <v>8</v>
      </c>
    </row>
    <row r="24" spans="1:8" x14ac:dyDescent="0.25">
      <c r="A24" s="118">
        <v>2011.6666666666599</v>
      </c>
      <c r="B24" s="115" t="e">
        <v>#N/A</v>
      </c>
      <c r="C24" s="116">
        <v>65</v>
      </c>
      <c r="D24" s="119">
        <v>68</v>
      </c>
      <c r="E24" s="115">
        <v>62.25</v>
      </c>
      <c r="F24" s="115" t="e">
        <f>VLOOKUP(A24,'Age et effectifs HF'!A$29:D$48,4,FALSE)</f>
        <v>#N/A</v>
      </c>
      <c r="G24" s="114">
        <f t="shared" si="0"/>
        <v>40787</v>
      </c>
      <c r="H24" s="115">
        <v>9</v>
      </c>
    </row>
    <row r="25" spans="1:8" x14ac:dyDescent="0.25">
      <c r="A25" s="118">
        <v>2011.75</v>
      </c>
      <c r="B25" s="115" t="e">
        <v>#N/A</v>
      </c>
      <c r="C25" s="116">
        <v>65</v>
      </c>
      <c r="D25" s="119">
        <v>68</v>
      </c>
      <c r="E25" s="115">
        <v>62.25</v>
      </c>
      <c r="F25" s="115" t="e">
        <f>VLOOKUP(A25,'Age et effectifs HF'!A$29:D$48,4,FALSE)</f>
        <v>#N/A</v>
      </c>
      <c r="G25" s="114">
        <f t="shared" si="0"/>
        <v>40817</v>
      </c>
      <c r="H25" s="115">
        <v>10</v>
      </c>
    </row>
    <row r="26" spans="1:8" x14ac:dyDescent="0.25">
      <c r="A26" s="118">
        <v>2011.8333333333301</v>
      </c>
      <c r="B26" s="377">
        <v>60.333299999999994</v>
      </c>
      <c r="C26" s="116">
        <v>65</v>
      </c>
      <c r="D26" s="119">
        <v>68</v>
      </c>
      <c r="E26" s="115">
        <v>62.25</v>
      </c>
      <c r="F26" s="115" t="e">
        <f>VLOOKUP(A26,'Age et effectifs HF'!A$29:D$48,4,FALSE)</f>
        <v>#N/A</v>
      </c>
      <c r="G26" s="114">
        <f t="shared" si="0"/>
        <v>40848</v>
      </c>
      <c r="H26" s="115">
        <v>11</v>
      </c>
    </row>
    <row r="27" spans="1:8" x14ac:dyDescent="0.25">
      <c r="A27" s="118">
        <v>2011.9166666666599</v>
      </c>
      <c r="B27" s="377">
        <v>60.333299999999994</v>
      </c>
      <c r="C27" s="116">
        <v>65</v>
      </c>
      <c r="D27" s="119">
        <v>68</v>
      </c>
      <c r="E27" s="115">
        <v>62.25</v>
      </c>
      <c r="F27" s="115" t="e">
        <f>VLOOKUP(A27,'Age et effectifs HF'!A$29:D$48,4,FALSE)</f>
        <v>#N/A</v>
      </c>
      <c r="G27" s="114">
        <f t="shared" si="0"/>
        <v>40878</v>
      </c>
      <c r="H27" s="115">
        <v>12</v>
      </c>
    </row>
    <row r="28" spans="1:8" x14ac:dyDescent="0.25">
      <c r="A28" s="118">
        <v>2012</v>
      </c>
      <c r="B28" s="377">
        <v>60.333299999999994</v>
      </c>
      <c r="C28" s="116">
        <v>65</v>
      </c>
      <c r="D28" s="119">
        <v>68</v>
      </c>
      <c r="E28" s="115">
        <v>62.25</v>
      </c>
      <c r="F28" s="115">
        <f>VLOOKUP(A28,'Age et effectifs HF'!A$29:D$48,4,FALSE)</f>
        <v>65.349999999999994</v>
      </c>
      <c r="G28" s="114">
        <f t="shared" si="0"/>
        <v>40909</v>
      </c>
      <c r="H28" s="115">
        <v>1</v>
      </c>
    </row>
    <row r="29" spans="1:8" x14ac:dyDescent="0.25">
      <c r="A29" s="118">
        <v>2012.0833333333301</v>
      </c>
      <c r="B29" s="377">
        <v>60.333299999999994</v>
      </c>
      <c r="C29" s="116">
        <v>65</v>
      </c>
      <c r="D29" s="119">
        <v>68</v>
      </c>
      <c r="E29" s="115">
        <v>62.25</v>
      </c>
      <c r="F29" s="115" t="e">
        <f>VLOOKUP(A29,'Age et effectifs HF'!A$29:D$48,4,FALSE)</f>
        <v>#N/A</v>
      </c>
      <c r="G29" s="114">
        <f t="shared" si="0"/>
        <v>40940</v>
      </c>
      <c r="H29" s="115">
        <v>2</v>
      </c>
    </row>
    <row r="30" spans="1:8" x14ac:dyDescent="0.25">
      <c r="A30" s="118">
        <v>2012.1666666666599</v>
      </c>
      <c r="B30" s="377">
        <v>60.333299999999994</v>
      </c>
      <c r="C30" s="116">
        <v>65</v>
      </c>
      <c r="D30" s="119">
        <v>68</v>
      </c>
      <c r="E30" s="115">
        <v>62.25</v>
      </c>
      <c r="F30" s="115" t="e">
        <f>VLOOKUP(A30,'Age et effectifs HF'!A$29:D$48,4,FALSE)</f>
        <v>#N/A</v>
      </c>
      <c r="G30" s="114">
        <f t="shared" si="0"/>
        <v>40969</v>
      </c>
      <c r="H30" s="115">
        <v>3</v>
      </c>
    </row>
    <row r="31" spans="1:8" x14ac:dyDescent="0.25">
      <c r="A31" s="118">
        <v>2012.25</v>
      </c>
      <c r="B31" s="377">
        <v>60.333299999999994</v>
      </c>
      <c r="C31" s="116">
        <v>65</v>
      </c>
      <c r="D31" s="119">
        <v>68</v>
      </c>
      <c r="E31" s="115" t="e">
        <v>#N/A</v>
      </c>
      <c r="F31" s="115" t="e">
        <f>VLOOKUP(A31,'Age et effectifs HF'!A$29:D$48,4,FALSE)</f>
        <v>#N/A</v>
      </c>
      <c r="G31" s="114">
        <f t="shared" si="0"/>
        <v>41000</v>
      </c>
      <c r="H31" s="115">
        <v>4</v>
      </c>
    </row>
    <row r="32" spans="1:8" x14ac:dyDescent="0.25">
      <c r="A32" s="118">
        <v>2012.3333333333301</v>
      </c>
      <c r="B32" s="377">
        <v>60.333299999999994</v>
      </c>
      <c r="C32" s="116">
        <v>65</v>
      </c>
      <c r="D32" s="119">
        <v>68</v>
      </c>
      <c r="E32" s="115" t="e">
        <v>#N/A</v>
      </c>
      <c r="F32" s="115" t="e">
        <f>VLOOKUP(A32,'Age et effectifs HF'!A$29:D$48,4,FALSE)</f>
        <v>#N/A</v>
      </c>
      <c r="G32" s="114">
        <f t="shared" si="0"/>
        <v>41030</v>
      </c>
      <c r="H32" s="115">
        <v>5</v>
      </c>
    </row>
    <row r="33" spans="1:8" x14ac:dyDescent="0.25">
      <c r="A33" s="118">
        <v>2012.4166666666599</v>
      </c>
      <c r="B33" s="115" t="e">
        <v>#N/A</v>
      </c>
      <c r="C33" s="116">
        <v>65</v>
      </c>
      <c r="D33" s="119">
        <v>68</v>
      </c>
      <c r="E33" s="115" t="e">
        <v>#N/A</v>
      </c>
      <c r="F33" s="115" t="e">
        <f>VLOOKUP(A33,'Age et effectifs HF'!A$29:D$48,4,FALSE)</f>
        <v>#N/A</v>
      </c>
      <c r="G33" s="114">
        <f t="shared" si="0"/>
        <v>41061</v>
      </c>
      <c r="H33" s="115">
        <v>6</v>
      </c>
    </row>
    <row r="34" spans="1:8" x14ac:dyDescent="0.25">
      <c r="A34" s="118">
        <v>2012.5</v>
      </c>
      <c r="B34" s="115" t="e">
        <v>#N/A</v>
      </c>
      <c r="C34" s="116">
        <v>65</v>
      </c>
      <c r="D34" s="119">
        <v>68</v>
      </c>
      <c r="E34" s="115">
        <v>62.5</v>
      </c>
      <c r="F34" s="115" t="e">
        <f>VLOOKUP(A34,'Age et effectifs HF'!A$29:D$48,4,FALSE)</f>
        <v>#N/A</v>
      </c>
      <c r="G34" s="114">
        <f t="shared" si="0"/>
        <v>41091</v>
      </c>
      <c r="H34" s="115">
        <v>7</v>
      </c>
    </row>
    <row r="35" spans="1:8" x14ac:dyDescent="0.25">
      <c r="A35" s="118">
        <v>2012.5833333333301</v>
      </c>
      <c r="B35" s="115" t="e">
        <v>#N/A</v>
      </c>
      <c r="C35" s="116">
        <v>65</v>
      </c>
      <c r="D35" s="119">
        <v>68</v>
      </c>
      <c r="E35" s="115">
        <v>62.5</v>
      </c>
      <c r="F35" s="115" t="e">
        <f>VLOOKUP(A35,'Age et effectifs HF'!A$29:D$48,4,FALSE)</f>
        <v>#N/A</v>
      </c>
      <c r="G35" s="114">
        <f t="shared" si="0"/>
        <v>41122</v>
      </c>
      <c r="H35" s="115">
        <v>8</v>
      </c>
    </row>
    <row r="36" spans="1:8" x14ac:dyDescent="0.25">
      <c r="A36" s="118">
        <v>2012.6666666666699</v>
      </c>
      <c r="B36" s="115" t="e">
        <v>#N/A</v>
      </c>
      <c r="C36" s="116">
        <v>65</v>
      </c>
      <c r="D36" s="119">
        <v>68</v>
      </c>
      <c r="E36" s="115">
        <v>62.5</v>
      </c>
      <c r="F36" s="115" t="e">
        <f>VLOOKUP(A36,'Age et effectifs HF'!A$29:D$48,4,FALSE)</f>
        <v>#N/A</v>
      </c>
      <c r="G36" s="114">
        <f t="shared" si="0"/>
        <v>41153</v>
      </c>
      <c r="H36" s="115">
        <v>9</v>
      </c>
    </row>
    <row r="37" spans="1:8" x14ac:dyDescent="0.25">
      <c r="A37" s="118">
        <v>2012.75</v>
      </c>
      <c r="B37" s="115">
        <v>60.75</v>
      </c>
      <c r="C37" s="116">
        <v>65</v>
      </c>
      <c r="D37" s="119">
        <v>68</v>
      </c>
      <c r="E37" s="115">
        <v>62.5</v>
      </c>
      <c r="F37" s="115" t="e">
        <f>VLOOKUP(A37,'Age et effectifs HF'!A$29:D$48,4,FALSE)</f>
        <v>#N/A</v>
      </c>
      <c r="G37" s="114">
        <f t="shared" si="0"/>
        <v>41183</v>
      </c>
      <c r="H37" s="115">
        <v>10</v>
      </c>
    </row>
    <row r="38" spans="1:8" x14ac:dyDescent="0.25">
      <c r="A38" s="118">
        <v>2012.8333333333301</v>
      </c>
      <c r="B38" s="115">
        <v>60.75</v>
      </c>
      <c r="C38" s="116">
        <v>65</v>
      </c>
      <c r="D38" s="119">
        <v>68</v>
      </c>
      <c r="E38" s="115">
        <v>62.5</v>
      </c>
      <c r="F38" s="115" t="e">
        <f>VLOOKUP(A38,'Age et effectifs HF'!A$29:D$48,4,FALSE)</f>
        <v>#N/A</v>
      </c>
      <c r="G38" s="114">
        <f t="shared" si="0"/>
        <v>41214</v>
      </c>
      <c r="H38" s="115">
        <v>11</v>
      </c>
    </row>
    <row r="39" spans="1:8" x14ac:dyDescent="0.25">
      <c r="A39" s="118">
        <v>2012.9166666666699</v>
      </c>
      <c r="B39" s="115">
        <v>60.75</v>
      </c>
      <c r="C39" s="116">
        <v>65</v>
      </c>
      <c r="D39" s="119">
        <v>68</v>
      </c>
      <c r="E39" s="115">
        <v>62.5</v>
      </c>
      <c r="F39" s="115" t="e">
        <f>VLOOKUP(A39,'Age et effectifs HF'!A$29:D$48,4,FALSE)</f>
        <v>#N/A</v>
      </c>
      <c r="G39" s="114">
        <f t="shared" si="0"/>
        <v>41244</v>
      </c>
      <c r="H39" s="115">
        <v>12</v>
      </c>
    </row>
    <row r="40" spans="1:8" x14ac:dyDescent="0.25">
      <c r="A40" s="118">
        <v>2013</v>
      </c>
      <c r="B40" s="115">
        <v>60.75</v>
      </c>
      <c r="C40" s="116">
        <v>65</v>
      </c>
      <c r="D40" s="115">
        <f t="shared" ref="D40:D71" si="1">C4+3</f>
        <v>68</v>
      </c>
      <c r="E40" s="115">
        <v>62.5</v>
      </c>
      <c r="F40" s="115">
        <f>VLOOKUP(A40,'Age et effectifs HF'!A$29:D$48,4,FALSE)</f>
        <v>65.47</v>
      </c>
      <c r="G40" s="114">
        <f t="shared" si="0"/>
        <v>41275</v>
      </c>
      <c r="H40" s="115">
        <v>1</v>
      </c>
    </row>
    <row r="41" spans="1:8" x14ac:dyDescent="0.25">
      <c r="A41" s="118">
        <v>2013.0833333333301</v>
      </c>
      <c r="B41" s="115">
        <v>60.75</v>
      </c>
      <c r="C41" s="116">
        <v>65</v>
      </c>
      <c r="D41" s="115">
        <f t="shared" si="1"/>
        <v>68</v>
      </c>
      <c r="E41" s="115">
        <v>62.5</v>
      </c>
      <c r="F41" s="115" t="e">
        <f>VLOOKUP(A41,'Age et effectifs HF'!A$29:D$48,4,FALSE)</f>
        <v>#N/A</v>
      </c>
      <c r="G41" s="114">
        <f t="shared" si="0"/>
        <v>41306</v>
      </c>
      <c r="H41" s="115">
        <v>2</v>
      </c>
    </row>
    <row r="42" spans="1:8" x14ac:dyDescent="0.25">
      <c r="A42" s="118">
        <v>2013.1666666666699</v>
      </c>
      <c r="B42" s="115">
        <v>60.75</v>
      </c>
      <c r="C42" s="116">
        <v>65</v>
      </c>
      <c r="D42" s="115">
        <f t="shared" si="1"/>
        <v>68</v>
      </c>
      <c r="E42" s="115">
        <v>62.5</v>
      </c>
      <c r="F42" s="115" t="e">
        <f>VLOOKUP(A42,'Age et effectifs HF'!A$29:D$48,4,FALSE)</f>
        <v>#N/A</v>
      </c>
      <c r="G42" s="114">
        <f t="shared" si="0"/>
        <v>41334</v>
      </c>
      <c r="H42" s="115">
        <v>3</v>
      </c>
    </row>
    <row r="43" spans="1:8" x14ac:dyDescent="0.25">
      <c r="A43" s="118">
        <v>2013.25</v>
      </c>
      <c r="B43" s="115">
        <v>60.75</v>
      </c>
      <c r="C43" s="116">
        <v>65</v>
      </c>
      <c r="D43" s="115">
        <f t="shared" si="1"/>
        <v>68</v>
      </c>
      <c r="E43" s="115">
        <v>62.5</v>
      </c>
      <c r="F43" s="115" t="e">
        <f>VLOOKUP(A43,'Age et effectifs HF'!A$29:D$48,4,FALSE)</f>
        <v>#N/A</v>
      </c>
      <c r="G43" s="114">
        <f t="shared" si="0"/>
        <v>41365</v>
      </c>
      <c r="H43" s="115">
        <v>4</v>
      </c>
    </row>
    <row r="44" spans="1:8" x14ac:dyDescent="0.25">
      <c r="A44" s="118">
        <v>2013.3333333333301</v>
      </c>
      <c r="B44" s="115">
        <v>60.75</v>
      </c>
      <c r="C44" s="116">
        <v>65</v>
      </c>
      <c r="D44" s="115">
        <f t="shared" si="1"/>
        <v>68</v>
      </c>
      <c r="E44" s="115">
        <v>62.5</v>
      </c>
      <c r="F44" s="115" t="e">
        <f>VLOOKUP(A44,'Age et effectifs HF'!A$29:D$48,4,FALSE)</f>
        <v>#N/A</v>
      </c>
      <c r="G44" s="114">
        <f t="shared" si="0"/>
        <v>41395</v>
      </c>
      <c r="H44" s="115">
        <v>5</v>
      </c>
    </row>
    <row r="45" spans="1:8" x14ac:dyDescent="0.25">
      <c r="A45" s="118">
        <v>2013.4166666666699</v>
      </c>
      <c r="B45" s="115">
        <v>60.75</v>
      </c>
      <c r="C45" s="116">
        <v>65</v>
      </c>
      <c r="D45" s="115">
        <f t="shared" si="1"/>
        <v>68</v>
      </c>
      <c r="E45" s="115">
        <v>62.5</v>
      </c>
      <c r="F45" s="115" t="e">
        <f>VLOOKUP(A45,'Age et effectifs HF'!A$29:D$48,4,FALSE)</f>
        <v>#N/A</v>
      </c>
      <c r="G45" s="114">
        <f t="shared" si="0"/>
        <v>41426</v>
      </c>
      <c r="H45" s="115">
        <v>6</v>
      </c>
    </row>
    <row r="46" spans="1:8" x14ac:dyDescent="0.25">
      <c r="A46" s="118">
        <v>2013.5</v>
      </c>
      <c r="B46" s="115">
        <v>60.75</v>
      </c>
      <c r="C46" s="116">
        <v>65</v>
      </c>
      <c r="D46" s="115">
        <f t="shared" si="1"/>
        <v>68</v>
      </c>
      <c r="E46" s="115" t="e">
        <v>#N/A</v>
      </c>
      <c r="F46" s="115" t="e">
        <f>VLOOKUP(A46,'Age et effectifs HF'!A$29:D$48,4,FALSE)</f>
        <v>#N/A</v>
      </c>
      <c r="G46" s="114">
        <f t="shared" si="0"/>
        <v>41456</v>
      </c>
      <c r="H46" s="115">
        <v>7</v>
      </c>
    </row>
    <row r="47" spans="1:8" x14ac:dyDescent="0.25">
      <c r="A47" s="118">
        <v>2013.5833333333335</v>
      </c>
      <c r="B47" s="115">
        <v>60.75</v>
      </c>
      <c r="C47" s="116">
        <v>65</v>
      </c>
      <c r="D47" s="115">
        <f t="shared" si="1"/>
        <v>68</v>
      </c>
      <c r="E47" s="115" t="e">
        <v>#N/A</v>
      </c>
      <c r="F47" s="115" t="e">
        <f>VLOOKUP(A47,'Age et effectifs HF'!A$29:D$48,4,FALSE)</f>
        <v>#N/A</v>
      </c>
      <c r="G47" s="114">
        <f t="shared" si="0"/>
        <v>41487</v>
      </c>
      <c r="H47" s="115">
        <v>8</v>
      </c>
    </row>
    <row r="48" spans="1:8" x14ac:dyDescent="0.25">
      <c r="A48" s="118">
        <v>2013.6666666666667</v>
      </c>
      <c r="B48" s="115">
        <v>60.75</v>
      </c>
      <c r="C48" s="116">
        <v>65</v>
      </c>
      <c r="D48" s="115">
        <f t="shared" si="1"/>
        <v>68</v>
      </c>
      <c r="E48" s="115" t="e">
        <v>#N/A</v>
      </c>
      <c r="F48" s="115" t="e">
        <f>VLOOKUP(A48,'Age et effectifs HF'!A$29:D$48,4,FALSE)</f>
        <v>#N/A</v>
      </c>
      <c r="G48" s="114">
        <f t="shared" si="0"/>
        <v>41518</v>
      </c>
      <c r="H48" s="115">
        <v>9</v>
      </c>
    </row>
    <row r="49" spans="1:8" x14ac:dyDescent="0.25">
      <c r="A49" s="118">
        <v>2013.75</v>
      </c>
      <c r="B49" s="115">
        <v>60.75</v>
      </c>
      <c r="C49" s="116">
        <v>65</v>
      </c>
      <c r="D49" s="115">
        <f t="shared" si="1"/>
        <v>68</v>
      </c>
      <c r="E49" s="115">
        <v>62.75</v>
      </c>
      <c r="F49" s="115" t="e">
        <f>VLOOKUP(A49,'Age et effectifs HF'!A$29:D$48,4,FALSE)</f>
        <v>#N/A</v>
      </c>
      <c r="G49" s="114">
        <f t="shared" si="0"/>
        <v>41548</v>
      </c>
      <c r="H49" s="115">
        <v>10</v>
      </c>
    </row>
    <row r="50" spans="1:8" x14ac:dyDescent="0.25">
      <c r="A50" s="118">
        <v>2013.8333333333335</v>
      </c>
      <c r="B50" s="115" t="e">
        <v>#N/A</v>
      </c>
      <c r="C50" s="116">
        <v>65</v>
      </c>
      <c r="D50" s="115">
        <f t="shared" si="1"/>
        <v>68</v>
      </c>
      <c r="E50" s="115">
        <v>62.75</v>
      </c>
      <c r="F50" s="115" t="e">
        <f>VLOOKUP(A50,'Age et effectifs HF'!A$29:D$48,4,FALSE)</f>
        <v>#N/A</v>
      </c>
      <c r="G50" s="114">
        <f t="shared" si="0"/>
        <v>41579</v>
      </c>
      <c r="H50" s="115">
        <v>11</v>
      </c>
    </row>
    <row r="51" spans="1:8" x14ac:dyDescent="0.25">
      <c r="A51" s="118">
        <v>2013.9166666666667</v>
      </c>
      <c r="B51" s="115" t="e">
        <v>#N/A</v>
      </c>
      <c r="C51" s="116">
        <v>65</v>
      </c>
      <c r="D51" s="115">
        <f t="shared" si="1"/>
        <v>68</v>
      </c>
      <c r="E51" s="115">
        <v>62.75</v>
      </c>
      <c r="F51" s="115" t="e">
        <f>VLOOKUP(A51,'Age et effectifs HF'!A$29:D$48,4,FALSE)</f>
        <v>#N/A</v>
      </c>
      <c r="G51" s="114">
        <f t="shared" si="0"/>
        <v>41609</v>
      </c>
      <c r="H51" s="115">
        <v>12</v>
      </c>
    </row>
    <row r="52" spans="1:8" x14ac:dyDescent="0.25">
      <c r="A52" s="118">
        <v>2014</v>
      </c>
      <c r="B52" s="115" t="e">
        <v>#N/A</v>
      </c>
      <c r="C52" s="116">
        <v>65</v>
      </c>
      <c r="D52" s="115">
        <f t="shared" si="1"/>
        <v>68</v>
      </c>
      <c r="E52" s="115">
        <v>62.75</v>
      </c>
      <c r="F52" s="115">
        <f>VLOOKUP(A52,'Age et effectifs HF'!A$29:D$48,4,FALSE)</f>
        <v>65.819999999999993</v>
      </c>
      <c r="G52" s="114">
        <f t="shared" si="0"/>
        <v>41640</v>
      </c>
      <c r="H52" s="115">
        <v>1</v>
      </c>
    </row>
    <row r="53" spans="1:8" x14ac:dyDescent="0.25">
      <c r="A53" s="118">
        <v>2014.0833333333335</v>
      </c>
      <c r="B53" s="115" t="e">
        <v>#N/A</v>
      </c>
      <c r="C53" s="116">
        <v>65</v>
      </c>
      <c r="D53" s="115">
        <f t="shared" si="1"/>
        <v>68</v>
      </c>
      <c r="E53" s="115">
        <v>62.75</v>
      </c>
      <c r="F53" s="115" t="e">
        <f>VLOOKUP(A53,'Age et effectifs HF'!A$29:D$48,4,FALSE)</f>
        <v>#N/A</v>
      </c>
      <c r="G53" s="114">
        <f t="shared" si="0"/>
        <v>41671</v>
      </c>
      <c r="H53" s="115">
        <v>2</v>
      </c>
    </row>
    <row r="54" spans="1:8" x14ac:dyDescent="0.25">
      <c r="A54" s="118">
        <v>2014.1666666666667</v>
      </c>
      <c r="B54" s="377">
        <v>61.166700000000006</v>
      </c>
      <c r="C54" s="116">
        <v>65</v>
      </c>
      <c r="D54" s="115">
        <f t="shared" si="1"/>
        <v>68</v>
      </c>
      <c r="E54" s="115">
        <v>62.75</v>
      </c>
      <c r="F54" s="115" t="e">
        <f>VLOOKUP(A54,'Age et effectifs HF'!A$29:D$48,4,FALSE)</f>
        <v>#N/A</v>
      </c>
      <c r="G54" s="114">
        <f t="shared" si="0"/>
        <v>41699</v>
      </c>
      <c r="H54" s="115">
        <v>3</v>
      </c>
    </row>
    <row r="55" spans="1:8" x14ac:dyDescent="0.25">
      <c r="A55" s="118">
        <v>2014.25</v>
      </c>
      <c r="B55" s="377">
        <v>61.166700000000006</v>
      </c>
      <c r="C55" s="116">
        <v>65</v>
      </c>
      <c r="D55" s="115">
        <f t="shared" si="1"/>
        <v>68</v>
      </c>
      <c r="E55" s="115" t="e">
        <v>#N/A</v>
      </c>
      <c r="F55" s="115" t="e">
        <f>VLOOKUP(A55,'Age et effectifs HF'!A$29:D$48,4,FALSE)</f>
        <v>#N/A</v>
      </c>
      <c r="G55" s="114">
        <f t="shared" si="0"/>
        <v>41730</v>
      </c>
      <c r="H55" s="115">
        <v>4</v>
      </c>
    </row>
    <row r="56" spans="1:8" x14ac:dyDescent="0.25">
      <c r="A56" s="118">
        <v>2014.3333333333335</v>
      </c>
      <c r="B56" s="377">
        <v>61.166700000000006</v>
      </c>
      <c r="C56" s="116">
        <v>65</v>
      </c>
      <c r="D56" s="115">
        <f t="shared" si="1"/>
        <v>68</v>
      </c>
      <c r="E56" s="115" t="e">
        <v>#N/A</v>
      </c>
      <c r="F56" s="115" t="e">
        <f>VLOOKUP(A56,'Age et effectifs HF'!A$29:D$48,4,FALSE)</f>
        <v>#N/A</v>
      </c>
      <c r="G56" s="114">
        <f t="shared" si="0"/>
        <v>41760</v>
      </c>
      <c r="H56" s="115">
        <v>5</v>
      </c>
    </row>
    <row r="57" spans="1:8" x14ac:dyDescent="0.25">
      <c r="A57" s="118">
        <v>2014.4166666666667</v>
      </c>
      <c r="B57" s="377">
        <v>61.166700000000006</v>
      </c>
      <c r="C57" s="116">
        <v>65</v>
      </c>
      <c r="D57" s="115">
        <f t="shared" si="1"/>
        <v>68</v>
      </c>
      <c r="E57" s="115" t="e">
        <v>#N/A</v>
      </c>
      <c r="F57" s="115" t="e">
        <f>VLOOKUP(A57,'Age et effectifs HF'!A$29:D$48,4,FALSE)</f>
        <v>#N/A</v>
      </c>
      <c r="G57" s="114">
        <f t="shared" si="0"/>
        <v>41791</v>
      </c>
      <c r="H57" s="115">
        <v>6</v>
      </c>
    </row>
    <row r="58" spans="1:8" x14ac:dyDescent="0.25">
      <c r="A58" s="118">
        <v>2014.5</v>
      </c>
      <c r="B58" s="377">
        <v>61.166700000000006</v>
      </c>
      <c r="C58" s="116">
        <v>65</v>
      </c>
      <c r="D58" s="115">
        <f t="shared" si="1"/>
        <v>68</v>
      </c>
      <c r="E58" s="377">
        <v>63.083300000000001</v>
      </c>
      <c r="F58" s="115" t="e">
        <f>VLOOKUP(A58,'Age et effectifs HF'!A$29:D$48,4,FALSE)</f>
        <v>#N/A</v>
      </c>
      <c r="G58" s="114">
        <f t="shared" si="0"/>
        <v>41821</v>
      </c>
      <c r="H58" s="115">
        <v>7</v>
      </c>
    </row>
    <row r="59" spans="1:8" x14ac:dyDescent="0.25">
      <c r="A59" s="118">
        <v>2014.5833333333335</v>
      </c>
      <c r="B59" s="377">
        <v>61.166700000000006</v>
      </c>
      <c r="C59" s="116">
        <v>65</v>
      </c>
      <c r="D59" s="115">
        <f t="shared" si="1"/>
        <v>68</v>
      </c>
      <c r="E59" s="377">
        <v>63.083300000000001</v>
      </c>
      <c r="F59" s="115" t="e">
        <f>VLOOKUP(A59,'Age et effectifs HF'!A$29:D$48,4,FALSE)</f>
        <v>#N/A</v>
      </c>
      <c r="G59" s="114">
        <f t="shared" si="0"/>
        <v>41852</v>
      </c>
      <c r="H59" s="115">
        <v>8</v>
      </c>
    </row>
    <row r="60" spans="1:8" x14ac:dyDescent="0.25">
      <c r="A60" s="118">
        <v>2014.6666666666667</v>
      </c>
      <c r="B60" s="377">
        <v>61.166700000000006</v>
      </c>
      <c r="C60" s="116">
        <v>65</v>
      </c>
      <c r="D60" s="115">
        <f t="shared" si="1"/>
        <v>68</v>
      </c>
      <c r="E60" s="377" t="e">
        <v>#N/A</v>
      </c>
      <c r="F60" s="115" t="e">
        <f>VLOOKUP(A60,'Age et effectifs HF'!A$29:D$48,4,FALSE)</f>
        <v>#N/A</v>
      </c>
      <c r="G60" s="114">
        <f t="shared" si="0"/>
        <v>41883</v>
      </c>
      <c r="H60" s="115">
        <v>9</v>
      </c>
    </row>
    <row r="61" spans="1:8" x14ac:dyDescent="0.25">
      <c r="A61" s="118">
        <v>2014.75</v>
      </c>
      <c r="B61" s="377">
        <v>61.166700000000006</v>
      </c>
      <c r="C61" s="116">
        <v>65</v>
      </c>
      <c r="D61" s="115">
        <f t="shared" si="1"/>
        <v>68</v>
      </c>
      <c r="E61" s="377" t="e">
        <v>#N/A</v>
      </c>
      <c r="F61" s="115" t="e">
        <f>VLOOKUP(A61,'Age et effectifs HF'!A$29:D$48,4,FALSE)</f>
        <v>#N/A</v>
      </c>
      <c r="G61" s="114">
        <f t="shared" si="0"/>
        <v>41913</v>
      </c>
      <c r="H61" s="115">
        <v>10</v>
      </c>
    </row>
    <row r="62" spans="1:8" x14ac:dyDescent="0.25">
      <c r="A62" s="118">
        <v>2014.8333333333335</v>
      </c>
      <c r="B62" s="377">
        <v>61.166700000000006</v>
      </c>
      <c r="C62" s="116">
        <v>65</v>
      </c>
      <c r="D62" s="115">
        <f t="shared" si="1"/>
        <v>68</v>
      </c>
      <c r="E62" s="377" t="e">
        <v>#N/A</v>
      </c>
      <c r="F62" s="115" t="e">
        <f>VLOOKUP(A62,'Age et effectifs HF'!A$29:D$48,4,FALSE)</f>
        <v>#N/A</v>
      </c>
      <c r="G62" s="114">
        <f t="shared" si="0"/>
        <v>41944</v>
      </c>
      <c r="H62" s="115">
        <v>11</v>
      </c>
    </row>
    <row r="63" spans="1:8" x14ac:dyDescent="0.25">
      <c r="A63" s="118">
        <v>2014.9166666666667</v>
      </c>
      <c r="B63" s="377">
        <v>61.166700000000006</v>
      </c>
      <c r="C63" s="116">
        <v>65</v>
      </c>
      <c r="D63" s="115">
        <f t="shared" si="1"/>
        <v>68</v>
      </c>
      <c r="E63" s="377">
        <v>63.333300000000001</v>
      </c>
      <c r="F63" s="115" t="e">
        <f>VLOOKUP(A63,'Age et effectifs HF'!A$29:D$48,4,FALSE)</f>
        <v>#N/A</v>
      </c>
      <c r="G63" s="114">
        <f t="shared" si="0"/>
        <v>41974</v>
      </c>
      <c r="H63" s="115">
        <v>12</v>
      </c>
    </row>
    <row r="64" spans="1:8" x14ac:dyDescent="0.25">
      <c r="A64" s="118">
        <v>2015</v>
      </c>
      <c r="B64" s="377">
        <v>61.166700000000006</v>
      </c>
      <c r="C64" s="116">
        <v>65</v>
      </c>
      <c r="D64" s="115">
        <f t="shared" si="1"/>
        <v>68</v>
      </c>
      <c r="E64" s="377">
        <v>63.333300000000001</v>
      </c>
      <c r="F64" s="115">
        <f>VLOOKUP(A64,'Age et effectifs HF'!A$29:D$48,4,FALSE)</f>
        <v>65.819999999999993</v>
      </c>
      <c r="G64" s="114">
        <f t="shared" si="0"/>
        <v>42005</v>
      </c>
      <c r="H64" s="115">
        <v>1</v>
      </c>
    </row>
    <row r="65" spans="1:8" x14ac:dyDescent="0.25">
      <c r="A65" s="118">
        <v>2015.0833333333335</v>
      </c>
      <c r="B65" s="377">
        <v>61.166700000000006</v>
      </c>
      <c r="C65" s="116">
        <v>65</v>
      </c>
      <c r="D65" s="115">
        <f t="shared" si="1"/>
        <v>68</v>
      </c>
      <c r="E65" s="377">
        <v>63.333300000000001</v>
      </c>
      <c r="F65" s="115" t="e">
        <f>VLOOKUP(A65,'Age et effectifs HF'!A$29:D$48,4,FALSE)</f>
        <v>#N/A</v>
      </c>
      <c r="G65" s="114">
        <f t="shared" si="0"/>
        <v>42036</v>
      </c>
      <c r="H65" s="115">
        <v>2</v>
      </c>
    </row>
    <row r="66" spans="1:8" x14ac:dyDescent="0.25">
      <c r="A66" s="118">
        <v>2015.1666666666667</v>
      </c>
      <c r="B66" s="377">
        <v>61.166700000000006</v>
      </c>
      <c r="C66" s="116">
        <v>65</v>
      </c>
      <c r="D66" s="115">
        <f t="shared" si="1"/>
        <v>68</v>
      </c>
      <c r="E66" s="377">
        <v>63.333300000000001</v>
      </c>
      <c r="F66" s="115" t="e">
        <f>VLOOKUP(A66,'Age et effectifs HF'!A$29:D$48,4,FALSE)</f>
        <v>#N/A</v>
      </c>
      <c r="G66" s="114">
        <f t="shared" si="0"/>
        <v>42064</v>
      </c>
      <c r="H66" s="115">
        <v>3</v>
      </c>
    </row>
    <row r="67" spans="1:8" x14ac:dyDescent="0.25">
      <c r="A67" s="118">
        <v>2015.25</v>
      </c>
      <c r="B67" s="115" t="e">
        <v>#N/A</v>
      </c>
      <c r="C67" s="116">
        <v>65</v>
      </c>
      <c r="D67" s="115">
        <f t="shared" si="1"/>
        <v>68</v>
      </c>
      <c r="E67" s="115" t="e">
        <v>#N/A</v>
      </c>
      <c r="F67" s="115" t="e">
        <f>VLOOKUP(A67,'Age et effectifs HF'!A$29:D$48,4,FALSE)</f>
        <v>#N/A</v>
      </c>
      <c r="G67" s="114">
        <f t="shared" si="0"/>
        <v>42095</v>
      </c>
      <c r="H67" s="115">
        <v>4</v>
      </c>
    </row>
    <row r="68" spans="1:8" x14ac:dyDescent="0.25">
      <c r="A68" s="118">
        <v>2015.3333333333335</v>
      </c>
      <c r="B68" s="115" t="e">
        <v>#N/A</v>
      </c>
      <c r="C68" s="116">
        <v>65</v>
      </c>
      <c r="D68" s="115">
        <f t="shared" si="1"/>
        <v>68</v>
      </c>
      <c r="E68" s="115" t="e">
        <v>#N/A</v>
      </c>
      <c r="F68" s="115" t="e">
        <f>VLOOKUP(A68,'Age et effectifs HF'!A$29:D$48,4,FALSE)</f>
        <v>#N/A</v>
      </c>
      <c r="G68" s="114">
        <f t="shared" ref="G68:G131" si="2">DATE(A68,H68,1)</f>
        <v>42125</v>
      </c>
      <c r="H68" s="115">
        <v>5</v>
      </c>
    </row>
    <row r="69" spans="1:8" x14ac:dyDescent="0.25">
      <c r="A69" s="118">
        <v>2015.4166666666667</v>
      </c>
      <c r="B69" s="115" t="e">
        <v>#N/A</v>
      </c>
      <c r="C69" s="116">
        <v>65</v>
      </c>
      <c r="D69" s="115">
        <f t="shared" si="1"/>
        <v>68</v>
      </c>
      <c r="E69" s="115" t="e">
        <v>#N/A</v>
      </c>
      <c r="F69" s="115" t="e">
        <f>VLOOKUP(A69,'Age et effectifs HF'!A$29:D$48,4,FALSE)</f>
        <v>#N/A</v>
      </c>
      <c r="G69" s="114">
        <f t="shared" si="2"/>
        <v>42156</v>
      </c>
      <c r="H69" s="115">
        <v>6</v>
      </c>
    </row>
    <row r="70" spans="1:8" x14ac:dyDescent="0.25">
      <c r="A70" s="118">
        <v>2015.5</v>
      </c>
      <c r="B70" s="115" t="e">
        <v>#N/A</v>
      </c>
      <c r="C70" s="116">
        <v>65</v>
      </c>
      <c r="D70" s="115">
        <f t="shared" si="1"/>
        <v>68</v>
      </c>
      <c r="E70" s="115" t="e">
        <v>#N/A</v>
      </c>
      <c r="F70" s="115" t="e">
        <f>VLOOKUP(A70,'Age et effectifs HF'!A$29:D$48,4,FALSE)</f>
        <v>#N/A</v>
      </c>
      <c r="G70" s="114">
        <f t="shared" si="2"/>
        <v>42186</v>
      </c>
      <c r="H70" s="115">
        <v>7</v>
      </c>
    </row>
    <row r="71" spans="1:8" x14ac:dyDescent="0.25">
      <c r="A71" s="118">
        <v>2015.5833333333335</v>
      </c>
      <c r="B71" s="377">
        <v>61.583299999999994</v>
      </c>
      <c r="C71" s="116">
        <v>65</v>
      </c>
      <c r="D71" s="115">
        <f t="shared" si="1"/>
        <v>68</v>
      </c>
      <c r="E71" s="115" t="e">
        <v>#N/A</v>
      </c>
      <c r="F71" s="115" t="e">
        <f>VLOOKUP(A71,'Age et effectifs HF'!A$29:D$48,4,FALSE)</f>
        <v>#N/A</v>
      </c>
      <c r="G71" s="114">
        <f t="shared" si="2"/>
        <v>42217</v>
      </c>
      <c r="H71" s="115">
        <v>8</v>
      </c>
    </row>
    <row r="72" spans="1:8" x14ac:dyDescent="0.25">
      <c r="A72" s="118">
        <v>2015.6666666666667</v>
      </c>
      <c r="B72" s="377">
        <v>61.583299999999994</v>
      </c>
      <c r="C72" s="116">
        <v>65</v>
      </c>
      <c r="D72" s="115">
        <f t="shared" ref="D72:D103" si="3">C36+3</f>
        <v>68</v>
      </c>
      <c r="E72" s="115" t="e">
        <v>#N/A</v>
      </c>
      <c r="F72" s="115" t="e">
        <f>VLOOKUP(A72,'Age et effectifs HF'!A$29:D$48,4,FALSE)</f>
        <v>#N/A</v>
      </c>
      <c r="G72" s="114">
        <f t="shared" si="2"/>
        <v>42248</v>
      </c>
      <c r="H72" s="115">
        <v>9</v>
      </c>
    </row>
    <row r="73" spans="1:8" x14ac:dyDescent="0.25">
      <c r="A73" s="118">
        <v>2015.75</v>
      </c>
      <c r="B73" s="377">
        <v>61.583299999999994</v>
      </c>
      <c r="C73" s="116">
        <v>65</v>
      </c>
      <c r="D73" s="115">
        <f t="shared" si="3"/>
        <v>68</v>
      </c>
      <c r="E73" s="115">
        <v>63.75</v>
      </c>
      <c r="F73" s="115" t="e">
        <f>VLOOKUP(A73,'Age et effectifs HF'!A$29:D$48,4,FALSE)</f>
        <v>#N/A</v>
      </c>
      <c r="G73" s="114">
        <f t="shared" si="2"/>
        <v>42278</v>
      </c>
      <c r="H73" s="115">
        <v>10</v>
      </c>
    </row>
    <row r="74" spans="1:8" x14ac:dyDescent="0.25">
      <c r="A74" s="118">
        <v>2015.8333333333335</v>
      </c>
      <c r="B74" s="377">
        <v>61.583299999999994</v>
      </c>
      <c r="C74" s="116">
        <v>65</v>
      </c>
      <c r="D74" s="115">
        <f t="shared" si="3"/>
        <v>68</v>
      </c>
      <c r="E74" s="115">
        <v>63.75</v>
      </c>
      <c r="F74" s="115" t="e">
        <f>VLOOKUP(A74,'Age et effectifs HF'!A$29:D$48,4,FALSE)</f>
        <v>#N/A</v>
      </c>
      <c r="G74" s="114">
        <f t="shared" si="2"/>
        <v>42309</v>
      </c>
      <c r="H74" s="115">
        <v>11</v>
      </c>
    </row>
    <row r="75" spans="1:8" x14ac:dyDescent="0.25">
      <c r="A75" s="118">
        <v>2015.9166666666667</v>
      </c>
      <c r="B75" s="377">
        <v>61.583299999999994</v>
      </c>
      <c r="C75" s="116">
        <v>65</v>
      </c>
      <c r="D75" s="115">
        <f t="shared" si="3"/>
        <v>68</v>
      </c>
      <c r="E75" s="115">
        <v>63.75</v>
      </c>
      <c r="F75" s="115" t="e">
        <f>VLOOKUP(A75,'Age et effectifs HF'!A$29:D$48,4,FALSE)</f>
        <v>#N/A</v>
      </c>
      <c r="G75" s="114">
        <f t="shared" si="2"/>
        <v>42339</v>
      </c>
      <c r="H75" s="115">
        <v>12</v>
      </c>
    </row>
    <row r="76" spans="1:8" x14ac:dyDescent="0.25">
      <c r="A76" s="118">
        <v>2016</v>
      </c>
      <c r="B76" s="377">
        <v>61.583299999999994</v>
      </c>
      <c r="C76" s="116">
        <v>65</v>
      </c>
      <c r="D76" s="115">
        <f t="shared" si="3"/>
        <v>68</v>
      </c>
      <c r="E76" s="115" t="e">
        <v>#N/A</v>
      </c>
      <c r="F76" s="115">
        <f>VLOOKUP(A76,'Age et effectifs HF'!A$29:D$48,4,FALSE)</f>
        <v>66.05</v>
      </c>
      <c r="G76" s="114">
        <f t="shared" si="2"/>
        <v>42370</v>
      </c>
      <c r="H76" s="115">
        <v>1</v>
      </c>
    </row>
    <row r="77" spans="1:8" x14ac:dyDescent="0.25">
      <c r="A77" s="118">
        <v>2016.0833333333335</v>
      </c>
      <c r="B77" s="377">
        <v>61.583299999999994</v>
      </c>
      <c r="C77" s="116">
        <v>65</v>
      </c>
      <c r="D77" s="115">
        <f t="shared" si="3"/>
        <v>68</v>
      </c>
      <c r="E77" s="115" t="e">
        <v>#N/A</v>
      </c>
      <c r="F77" s="115" t="e">
        <f>VLOOKUP(A77,'Age et effectifs HF'!A$29:D$48,4,FALSE)</f>
        <v>#N/A</v>
      </c>
      <c r="G77" s="114">
        <f t="shared" si="2"/>
        <v>42401</v>
      </c>
      <c r="H77" s="115">
        <v>2</v>
      </c>
    </row>
    <row r="78" spans="1:8" x14ac:dyDescent="0.25">
      <c r="A78" s="118">
        <v>2016.1666666666667</v>
      </c>
      <c r="B78" s="377">
        <v>61.583299999999994</v>
      </c>
      <c r="C78" s="116">
        <v>65</v>
      </c>
      <c r="D78" s="115">
        <f t="shared" si="3"/>
        <v>68</v>
      </c>
      <c r="E78" s="115" t="e">
        <v>#N/A</v>
      </c>
      <c r="F78" s="115" t="e">
        <f>VLOOKUP(A78,'Age et effectifs HF'!A$29:D$48,4,FALSE)</f>
        <v>#N/A</v>
      </c>
      <c r="G78" s="114">
        <f t="shared" si="2"/>
        <v>42430</v>
      </c>
      <c r="H78" s="115">
        <v>3</v>
      </c>
    </row>
    <row r="79" spans="1:8" x14ac:dyDescent="0.25">
      <c r="A79" s="118">
        <v>2016.25</v>
      </c>
      <c r="B79" s="377">
        <v>61.583299999999994</v>
      </c>
      <c r="C79" s="116">
        <v>65</v>
      </c>
      <c r="D79" s="115">
        <f t="shared" si="3"/>
        <v>68</v>
      </c>
      <c r="E79" s="115">
        <v>64</v>
      </c>
      <c r="F79" s="115" t="e">
        <f>VLOOKUP(A79,'Age et effectifs HF'!A$29:D$48,4,FALSE)</f>
        <v>#N/A</v>
      </c>
      <c r="G79" s="114">
        <f t="shared" si="2"/>
        <v>42461</v>
      </c>
      <c r="H79" s="115">
        <v>4</v>
      </c>
    </row>
    <row r="80" spans="1:8" x14ac:dyDescent="0.25">
      <c r="A80" s="118">
        <v>2016.3333333333335</v>
      </c>
      <c r="B80" s="377">
        <v>61.583299999999994</v>
      </c>
      <c r="C80" s="116">
        <v>65</v>
      </c>
      <c r="D80" s="115">
        <f t="shared" si="3"/>
        <v>68</v>
      </c>
      <c r="E80" s="115">
        <v>64</v>
      </c>
      <c r="F80" s="115" t="e">
        <f>VLOOKUP(A80,'Age et effectifs HF'!A$29:D$48,4,FALSE)</f>
        <v>#N/A</v>
      </c>
      <c r="G80" s="114">
        <f t="shared" si="2"/>
        <v>42491</v>
      </c>
      <c r="H80" s="115">
        <v>5</v>
      </c>
    </row>
    <row r="81" spans="1:8" x14ac:dyDescent="0.25">
      <c r="A81" s="118">
        <v>2016.4166666666667</v>
      </c>
      <c r="B81" s="377">
        <v>61.583299999999994</v>
      </c>
      <c r="C81" s="116">
        <v>65</v>
      </c>
      <c r="D81" s="115">
        <f t="shared" si="3"/>
        <v>68</v>
      </c>
      <c r="E81" s="115">
        <v>64</v>
      </c>
      <c r="F81" s="115" t="e">
        <f>VLOOKUP(A81,'Age et effectifs HF'!A$29:D$48,4,FALSE)</f>
        <v>#N/A</v>
      </c>
      <c r="G81" s="114">
        <f t="shared" si="2"/>
        <v>42522</v>
      </c>
      <c r="H81" s="115">
        <v>6</v>
      </c>
    </row>
    <row r="82" spans="1:8" x14ac:dyDescent="0.25">
      <c r="A82" s="118">
        <v>2016.5</v>
      </c>
      <c r="B82" s="377">
        <v>61.583299999999994</v>
      </c>
      <c r="C82" s="116" t="e">
        <v>#N/A</v>
      </c>
      <c r="D82" s="115">
        <f t="shared" si="3"/>
        <v>68</v>
      </c>
      <c r="E82" s="115">
        <v>64</v>
      </c>
      <c r="F82" s="115" t="e">
        <f>VLOOKUP(A82,'Age et effectifs HF'!A$29:D$48,4,FALSE)</f>
        <v>#N/A</v>
      </c>
      <c r="G82" s="114">
        <f t="shared" si="2"/>
        <v>42552</v>
      </c>
      <c r="H82" s="115">
        <v>7</v>
      </c>
    </row>
    <row r="83" spans="1:8" x14ac:dyDescent="0.25">
      <c r="A83" s="118">
        <v>2016.5833333333335</v>
      </c>
      <c r="B83" s="115" t="e">
        <v>#N/A</v>
      </c>
      <c r="C83" s="116" t="e">
        <v>#N/A</v>
      </c>
      <c r="D83" s="115">
        <f t="shared" si="3"/>
        <v>68</v>
      </c>
      <c r="E83" s="115">
        <v>64</v>
      </c>
      <c r="F83" s="115" t="e">
        <f>VLOOKUP(A83,'Age et effectifs HF'!A$29:D$48,4,FALSE)</f>
        <v>#N/A</v>
      </c>
      <c r="G83" s="114">
        <f t="shared" si="2"/>
        <v>42583</v>
      </c>
      <c r="H83" s="115">
        <v>8</v>
      </c>
    </row>
    <row r="84" spans="1:8" x14ac:dyDescent="0.25">
      <c r="A84" s="118">
        <v>2016.6666666666667</v>
      </c>
      <c r="B84" s="115" t="e">
        <v>#N/A</v>
      </c>
      <c r="C84" s="116" t="e">
        <v>#N/A</v>
      </c>
      <c r="D84" s="115">
        <f t="shared" si="3"/>
        <v>68</v>
      </c>
      <c r="E84" s="115">
        <v>64</v>
      </c>
      <c r="F84" s="115" t="e">
        <f>VLOOKUP(A84,'Age et effectifs HF'!A$29:D$48,4,FALSE)</f>
        <v>#N/A</v>
      </c>
      <c r="G84" s="114">
        <f t="shared" si="2"/>
        <v>42614</v>
      </c>
      <c r="H84" s="115">
        <v>9</v>
      </c>
    </row>
    <row r="85" spans="1:8" x14ac:dyDescent="0.25">
      <c r="A85" s="118">
        <v>2016.75</v>
      </c>
      <c r="B85" s="115" t="e">
        <v>#N/A</v>
      </c>
      <c r="C85" s="116" t="e">
        <v>#N/A</v>
      </c>
      <c r="D85" s="115">
        <f t="shared" si="3"/>
        <v>68</v>
      </c>
      <c r="E85" s="115">
        <v>64</v>
      </c>
      <c r="F85" s="115" t="e">
        <f>VLOOKUP(A85,'Age et effectifs HF'!A$29:D$48,4,FALSE)</f>
        <v>#N/A</v>
      </c>
      <c r="G85" s="114">
        <f t="shared" si="2"/>
        <v>42644</v>
      </c>
      <c r="H85" s="115">
        <v>10</v>
      </c>
    </row>
    <row r="86" spans="1:8" x14ac:dyDescent="0.25">
      <c r="A86" s="118">
        <v>2016.8333333333335</v>
      </c>
      <c r="B86" s="115" t="e">
        <v>#N/A</v>
      </c>
      <c r="C86" s="378">
        <v>65.333299999999994</v>
      </c>
      <c r="D86" s="115">
        <f t="shared" si="3"/>
        <v>68</v>
      </c>
      <c r="E86" s="115">
        <v>64</v>
      </c>
      <c r="F86" s="115" t="e">
        <f>VLOOKUP(A86,'Age et effectifs HF'!A$29:D$48,4,FALSE)</f>
        <v>#N/A</v>
      </c>
      <c r="G86" s="114">
        <f t="shared" si="2"/>
        <v>42675</v>
      </c>
      <c r="H86" s="115">
        <v>11</v>
      </c>
    </row>
    <row r="87" spans="1:8" x14ac:dyDescent="0.25">
      <c r="A87" s="118">
        <v>2016.9166666666667</v>
      </c>
      <c r="B87" s="115" t="e">
        <v>#N/A</v>
      </c>
      <c r="C87" s="378">
        <v>65.333299999999994</v>
      </c>
      <c r="D87" s="115">
        <f t="shared" si="3"/>
        <v>68</v>
      </c>
      <c r="E87" s="115">
        <v>64</v>
      </c>
      <c r="F87" s="115" t="e">
        <f>VLOOKUP(A87,'Age et effectifs HF'!A$29:D$48,4,FALSE)</f>
        <v>#N/A</v>
      </c>
      <c r="G87" s="114">
        <f t="shared" si="2"/>
        <v>42705</v>
      </c>
      <c r="H87" s="115">
        <v>12</v>
      </c>
    </row>
    <row r="88" spans="1:8" x14ac:dyDescent="0.25">
      <c r="A88" s="118">
        <v>2017</v>
      </c>
      <c r="B88" s="115">
        <v>62</v>
      </c>
      <c r="C88" s="378">
        <v>65.333299999999994</v>
      </c>
      <c r="D88" s="115">
        <f t="shared" si="3"/>
        <v>68</v>
      </c>
      <c r="E88" s="115" t="e">
        <v>#N/A</v>
      </c>
      <c r="F88" s="115">
        <f>VLOOKUP(A88,'Age et effectifs HF'!A$29:D$48,4,FALSE)</f>
        <v>65.900000000000006</v>
      </c>
      <c r="G88" s="114">
        <f t="shared" si="2"/>
        <v>42736</v>
      </c>
      <c r="H88" s="115">
        <v>1</v>
      </c>
    </row>
    <row r="89" spans="1:8" x14ac:dyDescent="0.25">
      <c r="A89" s="118">
        <v>2017.0833333333335</v>
      </c>
      <c r="B89" s="115">
        <v>62</v>
      </c>
      <c r="C89" s="378">
        <v>65.333299999999994</v>
      </c>
      <c r="D89" s="115">
        <f t="shared" si="3"/>
        <v>68</v>
      </c>
      <c r="E89" s="115" t="e">
        <v>#N/A</v>
      </c>
      <c r="F89" s="115" t="e">
        <f>VLOOKUP(A89,'Age et effectifs HF'!A$29:D$48,4,FALSE)</f>
        <v>#N/A</v>
      </c>
      <c r="G89" s="114">
        <f t="shared" si="2"/>
        <v>42767</v>
      </c>
      <c r="H89" s="115">
        <v>2</v>
      </c>
    </row>
    <row r="90" spans="1:8" x14ac:dyDescent="0.25">
      <c r="A90" s="118">
        <v>2017.1666666666667</v>
      </c>
      <c r="B90" s="115">
        <v>62</v>
      </c>
      <c r="C90" s="378">
        <v>65.333299999999994</v>
      </c>
      <c r="D90" s="115">
        <f t="shared" si="3"/>
        <v>68</v>
      </c>
      <c r="E90" s="115" t="e">
        <v>#N/A</v>
      </c>
      <c r="F90" s="115" t="e">
        <f>VLOOKUP(A90,'Age et effectifs HF'!A$29:D$48,4,FALSE)</f>
        <v>#N/A</v>
      </c>
      <c r="G90" s="114">
        <f t="shared" si="2"/>
        <v>42795</v>
      </c>
      <c r="H90" s="115">
        <v>3</v>
      </c>
    </row>
    <row r="91" spans="1:8" x14ac:dyDescent="0.25">
      <c r="A91" s="118">
        <v>2017.25</v>
      </c>
      <c r="B91" s="115">
        <v>62</v>
      </c>
      <c r="C91" s="378">
        <v>65.333299999999994</v>
      </c>
      <c r="D91" s="115">
        <f t="shared" si="3"/>
        <v>68</v>
      </c>
      <c r="E91" s="115" t="e">
        <v>#N/A</v>
      </c>
      <c r="F91" s="115" t="e">
        <f>VLOOKUP(A91,'Age et effectifs HF'!A$29:D$48,4,FALSE)</f>
        <v>#N/A</v>
      </c>
      <c r="G91" s="114">
        <f t="shared" si="2"/>
        <v>42826</v>
      </c>
      <c r="H91" s="115">
        <v>4</v>
      </c>
    </row>
    <row r="92" spans="1:8" x14ac:dyDescent="0.25">
      <c r="A92" s="118">
        <v>2017.3333333333335</v>
      </c>
      <c r="B92" s="115">
        <v>62</v>
      </c>
      <c r="C92" s="378">
        <v>65.333299999999994</v>
      </c>
      <c r="D92" s="115">
        <f t="shared" si="3"/>
        <v>68</v>
      </c>
      <c r="E92" s="115" t="e">
        <v>#N/A</v>
      </c>
      <c r="F92" s="115" t="e">
        <f>VLOOKUP(A92,'Age et effectifs HF'!A$29:D$48,4,FALSE)</f>
        <v>#N/A</v>
      </c>
      <c r="G92" s="114">
        <f t="shared" si="2"/>
        <v>42856</v>
      </c>
      <c r="H92" s="115">
        <v>5</v>
      </c>
    </row>
    <row r="93" spans="1:8" x14ac:dyDescent="0.25">
      <c r="A93" s="118">
        <v>2017.4166666666667</v>
      </c>
      <c r="B93" s="115">
        <v>62</v>
      </c>
      <c r="C93" s="116" t="e">
        <v>#N/A</v>
      </c>
      <c r="D93" s="115">
        <f t="shared" si="3"/>
        <v>68</v>
      </c>
      <c r="E93" s="115" t="e">
        <v>#N/A</v>
      </c>
      <c r="F93" s="115" t="e">
        <f>VLOOKUP(A93,'Age et effectifs HF'!A$29:D$48,4,FALSE)</f>
        <v>#N/A</v>
      </c>
      <c r="G93" s="114">
        <f t="shared" si="2"/>
        <v>42887</v>
      </c>
      <c r="H93" s="115">
        <v>6</v>
      </c>
    </row>
    <row r="94" spans="1:8" x14ac:dyDescent="0.25">
      <c r="A94" s="118">
        <v>2017.5</v>
      </c>
      <c r="B94" s="115">
        <v>62</v>
      </c>
      <c r="C94" s="116" t="e">
        <v>#N/A</v>
      </c>
      <c r="D94" s="115">
        <f t="shared" si="3"/>
        <v>68</v>
      </c>
      <c r="E94" s="115" t="e">
        <v>#N/A</v>
      </c>
      <c r="F94" s="115" t="e">
        <f>VLOOKUP(A94,'Age et effectifs HF'!A$29:D$48,4,FALSE)</f>
        <v>#N/A</v>
      </c>
      <c r="G94" s="114">
        <f t="shared" si="2"/>
        <v>42917</v>
      </c>
      <c r="H94" s="115">
        <v>7</v>
      </c>
    </row>
    <row r="95" spans="1:8" x14ac:dyDescent="0.25">
      <c r="A95" s="118">
        <v>2017.5833333333335</v>
      </c>
      <c r="B95" s="115">
        <v>62</v>
      </c>
      <c r="C95" s="116" t="e">
        <v>#N/A</v>
      </c>
      <c r="D95" s="115">
        <f t="shared" si="3"/>
        <v>68</v>
      </c>
      <c r="E95" s="115" t="e">
        <v>#N/A</v>
      </c>
      <c r="F95" s="115" t="e">
        <f>VLOOKUP(A95,'Age et effectifs HF'!A$29:D$48,4,FALSE)</f>
        <v>#N/A</v>
      </c>
      <c r="G95" s="114">
        <f t="shared" si="2"/>
        <v>42948</v>
      </c>
      <c r="H95" s="115">
        <v>8</v>
      </c>
    </row>
    <row r="96" spans="1:8" x14ac:dyDescent="0.25">
      <c r="A96" s="118">
        <v>2017.6666666666667</v>
      </c>
      <c r="B96" s="115">
        <v>62</v>
      </c>
      <c r="C96" s="116" t="e">
        <v>#N/A</v>
      </c>
      <c r="D96" s="115">
        <f t="shared" si="3"/>
        <v>68</v>
      </c>
      <c r="E96" s="377">
        <v>64.666700000000006</v>
      </c>
      <c r="F96" s="115" t="e">
        <f>VLOOKUP(A96,'Age et effectifs HF'!A$29:D$48,4,FALSE)</f>
        <v>#N/A</v>
      </c>
      <c r="G96" s="114">
        <f t="shared" si="2"/>
        <v>42979</v>
      </c>
      <c r="H96" s="115">
        <v>9</v>
      </c>
    </row>
    <row r="97" spans="1:8" x14ac:dyDescent="0.25">
      <c r="A97" s="118">
        <v>2017.75</v>
      </c>
      <c r="B97" s="115">
        <v>62</v>
      </c>
      <c r="C97" s="116">
        <v>65.75</v>
      </c>
      <c r="D97" s="115">
        <f t="shared" si="3"/>
        <v>68</v>
      </c>
      <c r="E97" s="377">
        <v>64.666700000000006</v>
      </c>
      <c r="F97" s="115" t="e">
        <f>VLOOKUP(A97,'Age et effectifs HF'!A$29:D$48,4,FALSE)</f>
        <v>#N/A</v>
      </c>
      <c r="G97" s="114">
        <f t="shared" si="2"/>
        <v>43009</v>
      </c>
      <c r="H97" s="115">
        <v>10</v>
      </c>
    </row>
    <row r="98" spans="1:8" x14ac:dyDescent="0.25">
      <c r="A98" s="118">
        <v>2017.8333333333335</v>
      </c>
      <c r="B98" s="115">
        <v>62</v>
      </c>
      <c r="C98" s="116">
        <v>65.75</v>
      </c>
      <c r="D98" s="115">
        <f t="shared" si="3"/>
        <v>68</v>
      </c>
      <c r="E98" s="377">
        <v>64.666700000000006</v>
      </c>
      <c r="F98" s="115" t="e">
        <f>VLOOKUP(A98,'Age et effectifs HF'!A$29:D$48,4,FALSE)</f>
        <v>#N/A</v>
      </c>
      <c r="G98" s="114">
        <f t="shared" si="2"/>
        <v>43040</v>
      </c>
      <c r="H98" s="115">
        <v>11</v>
      </c>
    </row>
    <row r="99" spans="1:8" x14ac:dyDescent="0.25">
      <c r="A99" s="118">
        <v>2017.9166666666667</v>
      </c>
      <c r="B99" s="115">
        <v>62</v>
      </c>
      <c r="C99" s="116">
        <v>65.75</v>
      </c>
      <c r="D99" s="115">
        <f t="shared" si="3"/>
        <v>68</v>
      </c>
      <c r="E99" s="377">
        <v>64.666700000000006</v>
      </c>
      <c r="F99" s="115" t="e">
        <f>VLOOKUP(A99,'Age et effectifs HF'!A$29:D$48,4,FALSE)</f>
        <v>#N/A</v>
      </c>
      <c r="G99" s="114">
        <f t="shared" si="2"/>
        <v>43070</v>
      </c>
      <c r="H99" s="115">
        <v>12</v>
      </c>
    </row>
    <row r="100" spans="1:8" x14ac:dyDescent="0.25">
      <c r="A100" s="118">
        <v>2018</v>
      </c>
      <c r="B100" s="115">
        <v>62</v>
      </c>
      <c r="C100" s="116">
        <v>65.75</v>
      </c>
      <c r="D100" s="115">
        <f t="shared" si="3"/>
        <v>68</v>
      </c>
      <c r="E100" s="377">
        <v>64.666700000000006</v>
      </c>
      <c r="F100" s="115">
        <f>VLOOKUP(A100,'Age et effectifs HF'!A$29:D$48,4,FALSE)</f>
        <v>65.959999999999994</v>
      </c>
      <c r="G100" s="114">
        <f t="shared" si="2"/>
        <v>43101</v>
      </c>
      <c r="H100" s="115">
        <v>1</v>
      </c>
    </row>
    <row r="101" spans="1:8" x14ac:dyDescent="0.25">
      <c r="A101" s="118">
        <v>2018.0833333333335</v>
      </c>
      <c r="B101" s="115">
        <v>62</v>
      </c>
      <c r="C101" s="116">
        <v>65.75</v>
      </c>
      <c r="D101" s="115">
        <f t="shared" si="3"/>
        <v>68</v>
      </c>
      <c r="E101" s="377">
        <v>64.666700000000006</v>
      </c>
      <c r="F101" s="115" t="e">
        <f>VLOOKUP(A101,'Age et effectifs HF'!A$29:D$48,4,FALSE)</f>
        <v>#N/A</v>
      </c>
      <c r="G101" s="114">
        <f t="shared" si="2"/>
        <v>43132</v>
      </c>
      <c r="H101" s="115">
        <v>2</v>
      </c>
    </row>
    <row r="102" spans="1:8" x14ac:dyDescent="0.25">
      <c r="A102" s="118">
        <v>2018.1666666666667</v>
      </c>
      <c r="B102" s="115">
        <v>62</v>
      </c>
      <c r="C102" s="116">
        <v>65.75</v>
      </c>
      <c r="D102" s="115">
        <f t="shared" si="3"/>
        <v>68</v>
      </c>
      <c r="E102" s="377">
        <v>64.666700000000006</v>
      </c>
      <c r="F102" s="115" t="e">
        <f>VLOOKUP(A102,'Age et effectifs HF'!A$29:D$48,4,FALSE)</f>
        <v>#N/A</v>
      </c>
      <c r="G102" s="114">
        <f t="shared" si="2"/>
        <v>43160</v>
      </c>
      <c r="H102" s="115">
        <v>3</v>
      </c>
    </row>
    <row r="103" spans="1:8" x14ac:dyDescent="0.25">
      <c r="A103" s="118">
        <v>2018.25</v>
      </c>
      <c r="B103" s="115">
        <v>62</v>
      </c>
      <c r="C103" s="116">
        <v>65.75</v>
      </c>
      <c r="D103" s="115">
        <f t="shared" si="3"/>
        <v>68</v>
      </c>
      <c r="E103" s="377">
        <v>64.666700000000006</v>
      </c>
      <c r="F103" s="115" t="e">
        <f>VLOOKUP(A103,'Age et effectifs HF'!A$29:D$48,4,FALSE)</f>
        <v>#N/A</v>
      </c>
      <c r="G103" s="114">
        <f t="shared" si="2"/>
        <v>43191</v>
      </c>
      <c r="H103" s="115">
        <v>4</v>
      </c>
    </row>
    <row r="104" spans="1:8" x14ac:dyDescent="0.25">
      <c r="A104" s="118">
        <v>2018.3333333333335</v>
      </c>
      <c r="B104" s="115">
        <v>62</v>
      </c>
      <c r="C104" s="116">
        <v>65.75</v>
      </c>
      <c r="D104" s="115">
        <f t="shared" ref="D104:D135" si="4">C68+3</f>
        <v>68</v>
      </c>
      <c r="E104" s="377">
        <v>64.666700000000006</v>
      </c>
      <c r="F104" s="115" t="e">
        <f>VLOOKUP(A104,'Age et effectifs HF'!A$29:D$48,4,FALSE)</f>
        <v>#N/A</v>
      </c>
      <c r="G104" s="114">
        <f t="shared" si="2"/>
        <v>43221</v>
      </c>
      <c r="H104" s="115">
        <v>5</v>
      </c>
    </row>
    <row r="105" spans="1:8" x14ac:dyDescent="0.25">
      <c r="A105" s="118">
        <v>2018.4166666666667</v>
      </c>
      <c r="B105" s="115">
        <v>62</v>
      </c>
      <c r="C105" s="116">
        <v>65.75</v>
      </c>
      <c r="D105" s="115">
        <f t="shared" si="4"/>
        <v>68</v>
      </c>
      <c r="E105" s="377">
        <v>64.666700000000006</v>
      </c>
      <c r="F105" s="115" t="e">
        <f>VLOOKUP(A105,'Age et effectifs HF'!A$29:D$48,4,FALSE)</f>
        <v>#N/A</v>
      </c>
      <c r="G105" s="114">
        <f t="shared" si="2"/>
        <v>43252</v>
      </c>
      <c r="H105" s="115">
        <v>6</v>
      </c>
    </row>
    <row r="106" spans="1:8" x14ac:dyDescent="0.25">
      <c r="A106" s="118">
        <v>2018.5</v>
      </c>
      <c r="B106" s="115">
        <v>62</v>
      </c>
      <c r="C106" s="116">
        <v>65.75</v>
      </c>
      <c r="D106" s="115">
        <f t="shared" si="4"/>
        <v>68</v>
      </c>
      <c r="E106" s="115" t="e">
        <v>#N/A</v>
      </c>
      <c r="F106" s="115" t="e">
        <f>VLOOKUP(A106,'Age et effectifs HF'!A$29:D$48,4,FALSE)</f>
        <v>#N/A</v>
      </c>
      <c r="G106" s="114">
        <f t="shared" si="2"/>
        <v>43282</v>
      </c>
      <c r="H106" s="115">
        <v>7</v>
      </c>
    </row>
    <row r="107" spans="1:8" x14ac:dyDescent="0.25">
      <c r="A107" s="118">
        <v>2018.5833333333335</v>
      </c>
      <c r="B107" s="115">
        <v>62</v>
      </c>
      <c r="C107" s="116">
        <v>65.75</v>
      </c>
      <c r="D107" s="115">
        <f t="shared" si="4"/>
        <v>68</v>
      </c>
      <c r="E107" s="115" t="e">
        <v>#N/A</v>
      </c>
      <c r="F107" s="115" t="e">
        <f>VLOOKUP(A107,'Age et effectifs HF'!A$29:D$48,4,FALSE)</f>
        <v>#N/A</v>
      </c>
      <c r="G107" s="114">
        <f t="shared" si="2"/>
        <v>43313</v>
      </c>
      <c r="H107" s="115">
        <v>8</v>
      </c>
    </row>
    <row r="108" spans="1:8" x14ac:dyDescent="0.25">
      <c r="A108" s="118">
        <v>2018.6666666666667</v>
      </c>
      <c r="B108" s="115">
        <v>62</v>
      </c>
      <c r="C108" s="116">
        <v>65.75</v>
      </c>
      <c r="D108" s="115">
        <f t="shared" si="4"/>
        <v>68</v>
      </c>
      <c r="E108" s="115" t="e">
        <v>#N/A</v>
      </c>
      <c r="F108" s="115" t="e">
        <f>VLOOKUP(A108,'Age et effectifs HF'!A$29:D$48,4,FALSE)</f>
        <v>#N/A</v>
      </c>
      <c r="G108" s="114">
        <f t="shared" si="2"/>
        <v>43344</v>
      </c>
      <c r="H108" s="115">
        <v>9</v>
      </c>
    </row>
    <row r="109" spans="1:8" x14ac:dyDescent="0.25">
      <c r="A109" s="118">
        <v>2018.75</v>
      </c>
      <c r="B109" s="115">
        <v>62</v>
      </c>
      <c r="C109" s="116">
        <v>65.75</v>
      </c>
      <c r="D109" s="115">
        <f t="shared" si="4"/>
        <v>68</v>
      </c>
      <c r="E109" s="377">
        <v>64.916700000000006</v>
      </c>
      <c r="F109" s="115" t="e">
        <f>VLOOKUP(A109,'Age et effectifs HF'!A$29:D$48,4,FALSE)</f>
        <v>#N/A</v>
      </c>
      <c r="G109" s="114">
        <f t="shared" si="2"/>
        <v>43374</v>
      </c>
      <c r="H109" s="115">
        <v>10</v>
      </c>
    </row>
    <row r="110" spans="1:8" x14ac:dyDescent="0.25">
      <c r="A110" s="118">
        <v>2018.8333333333335</v>
      </c>
      <c r="B110" s="115">
        <v>62</v>
      </c>
      <c r="C110" s="116" t="e">
        <v>#N/A</v>
      </c>
      <c r="D110" s="115">
        <f t="shared" si="4"/>
        <v>68</v>
      </c>
      <c r="E110" s="377">
        <v>64.916700000000006</v>
      </c>
      <c r="F110" s="115" t="e">
        <f>VLOOKUP(A110,'Age et effectifs HF'!A$29:D$48,4,FALSE)</f>
        <v>#N/A</v>
      </c>
      <c r="G110" s="114">
        <f t="shared" si="2"/>
        <v>43405</v>
      </c>
      <c r="H110" s="115">
        <v>11</v>
      </c>
    </row>
    <row r="111" spans="1:8" x14ac:dyDescent="0.25">
      <c r="A111" s="118">
        <v>2018.9166666666667</v>
      </c>
      <c r="B111" s="115">
        <v>62</v>
      </c>
      <c r="C111" s="116" t="e">
        <v>#N/A</v>
      </c>
      <c r="D111" s="115">
        <f t="shared" si="4"/>
        <v>68</v>
      </c>
      <c r="E111" s="115" t="e">
        <v>#N/A</v>
      </c>
      <c r="F111" s="115" t="e">
        <f>VLOOKUP(A111,'Age et effectifs HF'!A$29:D$48,4,FALSE)</f>
        <v>#N/A</v>
      </c>
      <c r="G111" s="114">
        <f t="shared" si="2"/>
        <v>43435</v>
      </c>
      <c r="H111" s="115">
        <v>12</v>
      </c>
    </row>
    <row r="112" spans="1:8" x14ac:dyDescent="0.25">
      <c r="A112" s="118">
        <v>2019</v>
      </c>
      <c r="B112" s="115">
        <v>62</v>
      </c>
      <c r="C112" s="116" t="e">
        <v>#N/A</v>
      </c>
      <c r="D112" s="115">
        <f t="shared" si="4"/>
        <v>68</v>
      </c>
      <c r="E112" s="115" t="e">
        <v>#N/A</v>
      </c>
      <c r="F112" s="115">
        <f>VLOOKUP(A112,'Age et effectifs HF'!A$29:D$48,4,FALSE)</f>
        <v>65.98</v>
      </c>
      <c r="G112" s="114">
        <f t="shared" si="2"/>
        <v>43466</v>
      </c>
      <c r="H112" s="115">
        <v>1</v>
      </c>
    </row>
    <row r="113" spans="1:8" x14ac:dyDescent="0.25">
      <c r="A113" s="118">
        <v>2019.0833333333335</v>
      </c>
      <c r="B113" s="115">
        <v>62</v>
      </c>
      <c r="C113" s="116" t="e">
        <v>#N/A</v>
      </c>
      <c r="D113" s="115">
        <f t="shared" si="4"/>
        <v>68</v>
      </c>
      <c r="E113" s="115" t="e">
        <v>#N/A</v>
      </c>
      <c r="F113" s="115" t="e">
        <f>VLOOKUP(A113,'Age et effectifs HF'!A$29:D$48,4,FALSE)</f>
        <v>#N/A</v>
      </c>
      <c r="G113" s="114">
        <f t="shared" si="2"/>
        <v>43497</v>
      </c>
      <c r="H113" s="115">
        <v>2</v>
      </c>
    </row>
    <row r="114" spans="1:8" x14ac:dyDescent="0.25">
      <c r="A114" s="118">
        <v>2019.1666666666667</v>
      </c>
      <c r="B114" s="115">
        <v>62</v>
      </c>
      <c r="C114" s="378">
        <v>66.166700000000006</v>
      </c>
      <c r="D114" s="115">
        <f t="shared" si="4"/>
        <v>68</v>
      </c>
      <c r="E114" s="115" t="e">
        <v>#N/A</v>
      </c>
      <c r="F114" s="115" t="e">
        <f>VLOOKUP(A114,'Age et effectifs HF'!A$29:D$48,4,FALSE)</f>
        <v>#N/A</v>
      </c>
      <c r="G114" s="114">
        <f t="shared" si="2"/>
        <v>43525</v>
      </c>
      <c r="H114" s="115">
        <v>3</v>
      </c>
    </row>
    <row r="115" spans="1:8" x14ac:dyDescent="0.25">
      <c r="A115" s="118">
        <v>2019.25</v>
      </c>
      <c r="B115" s="115">
        <v>62</v>
      </c>
      <c r="C115" s="378">
        <v>66.166700000000006</v>
      </c>
      <c r="D115" s="115">
        <f t="shared" si="4"/>
        <v>68</v>
      </c>
      <c r="E115" s="377">
        <v>65.333299999999994</v>
      </c>
      <c r="F115" s="115" t="e">
        <f>VLOOKUP(A115,'Age et effectifs HF'!A$29:D$48,4,FALSE)</f>
        <v>#N/A</v>
      </c>
      <c r="G115" s="114">
        <f t="shared" si="2"/>
        <v>43556</v>
      </c>
      <c r="H115" s="115">
        <v>4</v>
      </c>
    </row>
    <row r="116" spans="1:8" x14ac:dyDescent="0.25">
      <c r="A116" s="118">
        <v>2019.3333333333335</v>
      </c>
      <c r="B116" s="115">
        <v>62</v>
      </c>
      <c r="C116" s="378">
        <v>66.166700000000006</v>
      </c>
      <c r="D116" s="115">
        <f t="shared" si="4"/>
        <v>68</v>
      </c>
      <c r="E116" s="377">
        <v>65.333299999999994</v>
      </c>
      <c r="F116" s="115" t="e">
        <f>VLOOKUP(A116,'Age et effectifs HF'!A$29:D$48,4,FALSE)</f>
        <v>#N/A</v>
      </c>
      <c r="G116" s="114">
        <f t="shared" si="2"/>
        <v>43586</v>
      </c>
      <c r="H116" s="115">
        <v>5</v>
      </c>
    </row>
    <row r="117" spans="1:8" x14ac:dyDescent="0.25">
      <c r="A117" s="118">
        <v>2019.4166666666667</v>
      </c>
      <c r="B117" s="115">
        <v>62</v>
      </c>
      <c r="C117" s="378">
        <v>66.166700000000006</v>
      </c>
      <c r="D117" s="115">
        <f t="shared" si="4"/>
        <v>68</v>
      </c>
      <c r="E117" s="377">
        <v>65.333299999999994</v>
      </c>
      <c r="F117" s="115" t="e">
        <f>VLOOKUP(A117,'Age et effectifs HF'!A$29:D$48,4,FALSE)</f>
        <v>#N/A</v>
      </c>
      <c r="G117" s="114">
        <f t="shared" si="2"/>
        <v>43617</v>
      </c>
      <c r="H117" s="115">
        <v>6</v>
      </c>
    </row>
    <row r="118" spans="1:8" x14ac:dyDescent="0.25">
      <c r="A118" s="118">
        <v>2019.5</v>
      </c>
      <c r="B118" s="115">
        <v>62</v>
      </c>
      <c r="C118" s="378">
        <v>66.166700000000006</v>
      </c>
      <c r="D118" s="115" t="e">
        <f t="shared" si="4"/>
        <v>#N/A</v>
      </c>
      <c r="E118" s="377">
        <v>65.333299999999994</v>
      </c>
      <c r="F118" s="115" t="e">
        <f>VLOOKUP(A118,'Age et effectifs HF'!A$29:D$48,4,FALSE)</f>
        <v>#N/A</v>
      </c>
      <c r="G118" s="114">
        <f>DATE(A118,H118,1)</f>
        <v>43647</v>
      </c>
      <c r="H118" s="115">
        <v>7</v>
      </c>
    </row>
    <row r="119" spans="1:8" x14ac:dyDescent="0.25">
      <c r="A119" s="118">
        <v>2019.5833333333335</v>
      </c>
      <c r="B119" s="115">
        <v>62</v>
      </c>
      <c r="C119" s="378">
        <v>66.166700000000006</v>
      </c>
      <c r="D119" s="115" t="e">
        <f t="shared" si="4"/>
        <v>#N/A</v>
      </c>
      <c r="E119" s="377">
        <v>65.333299999999994</v>
      </c>
      <c r="F119" s="115" t="e">
        <f>VLOOKUP(A119,'Age et effectifs HF'!A$29:D$48,4,FALSE)</f>
        <v>#N/A</v>
      </c>
      <c r="G119" s="114">
        <f t="shared" si="2"/>
        <v>43678</v>
      </c>
      <c r="H119" s="115">
        <v>8</v>
      </c>
    </row>
    <row r="120" spans="1:8" x14ac:dyDescent="0.25">
      <c r="A120" s="118">
        <v>2019.6666666666667</v>
      </c>
      <c r="B120" s="115">
        <v>62</v>
      </c>
      <c r="C120" s="378">
        <v>66.166700000000006</v>
      </c>
      <c r="D120" s="115" t="e">
        <f t="shared" si="4"/>
        <v>#N/A</v>
      </c>
      <c r="E120" s="115" t="e">
        <v>#N/A</v>
      </c>
      <c r="F120" s="115" t="e">
        <f>VLOOKUP(A120,'Age et effectifs HF'!A$29:D$48,4,FALSE)</f>
        <v>#N/A</v>
      </c>
      <c r="G120" s="114">
        <f t="shared" si="2"/>
        <v>43709</v>
      </c>
      <c r="H120" s="115">
        <v>9</v>
      </c>
    </row>
    <row r="121" spans="1:8" x14ac:dyDescent="0.25">
      <c r="A121" s="118">
        <v>2019.75</v>
      </c>
      <c r="B121" s="115">
        <v>62</v>
      </c>
      <c r="C121" s="378">
        <v>66.166700000000006</v>
      </c>
      <c r="D121" s="115" t="e">
        <f t="shared" si="4"/>
        <v>#N/A</v>
      </c>
      <c r="E121" s="115" t="e">
        <v>#N/A</v>
      </c>
      <c r="F121" s="115" t="e">
        <f>VLOOKUP(A121,'Age et effectifs HF'!A$29:D$48,4,FALSE)</f>
        <v>#N/A</v>
      </c>
      <c r="G121" s="114">
        <f t="shared" si="2"/>
        <v>43739</v>
      </c>
      <c r="H121" s="115">
        <v>10</v>
      </c>
    </row>
    <row r="122" spans="1:8" x14ac:dyDescent="0.25">
      <c r="A122" s="118">
        <v>2019.8333333333335</v>
      </c>
      <c r="B122" s="115">
        <v>62</v>
      </c>
      <c r="C122" s="378">
        <v>66.166700000000006</v>
      </c>
      <c r="D122" s="377">
        <f t="shared" si="4"/>
        <v>68.333299999999994</v>
      </c>
      <c r="E122" s="115" t="e">
        <v>#N/A</v>
      </c>
      <c r="F122" s="115" t="e">
        <f>VLOOKUP(A122,'Age et effectifs HF'!A$29:D$48,4,FALSE)</f>
        <v>#N/A</v>
      </c>
      <c r="G122" s="114">
        <f t="shared" si="2"/>
        <v>43770</v>
      </c>
      <c r="H122" s="115">
        <v>11</v>
      </c>
    </row>
    <row r="123" spans="1:8" x14ac:dyDescent="0.25">
      <c r="A123" s="118">
        <v>2019.9166666666667</v>
      </c>
      <c r="B123" s="115">
        <v>62</v>
      </c>
      <c r="C123" s="378">
        <v>66.166700000000006</v>
      </c>
      <c r="D123" s="377">
        <f t="shared" si="4"/>
        <v>68.333299999999994</v>
      </c>
      <c r="E123" s="377">
        <v>65.583299999999994</v>
      </c>
      <c r="F123" s="115" t="e">
        <f>VLOOKUP(A123,'Age et effectifs HF'!A$29:D$48,4,FALSE)</f>
        <v>#N/A</v>
      </c>
      <c r="G123" s="114">
        <f t="shared" si="2"/>
        <v>43800</v>
      </c>
      <c r="H123" s="115">
        <v>12</v>
      </c>
    </row>
    <row r="124" spans="1:8" x14ac:dyDescent="0.25">
      <c r="A124" s="118">
        <v>2020</v>
      </c>
      <c r="B124" s="115">
        <v>62</v>
      </c>
      <c r="C124" s="378">
        <v>66.166700000000006</v>
      </c>
      <c r="D124" s="377">
        <f t="shared" si="4"/>
        <v>68.333299999999994</v>
      </c>
      <c r="E124" s="377">
        <v>65.583299999999994</v>
      </c>
      <c r="F124" s="115">
        <f>VLOOKUP(A124,'Age et effectifs HF'!A$29:D$48,4,FALSE)</f>
        <v>65.900000000000006</v>
      </c>
      <c r="G124" s="114">
        <f t="shared" si="2"/>
        <v>43831</v>
      </c>
      <c r="H124" s="115">
        <v>1</v>
      </c>
    </row>
    <row r="125" spans="1:8" x14ac:dyDescent="0.25">
      <c r="A125" s="118">
        <v>2020.0833333333335</v>
      </c>
      <c r="B125" s="115">
        <v>62</v>
      </c>
      <c r="C125" s="378">
        <v>66.166700000000006</v>
      </c>
      <c r="D125" s="377">
        <f t="shared" si="4"/>
        <v>68.333299999999994</v>
      </c>
      <c r="E125" s="377">
        <v>65.583299999999994</v>
      </c>
      <c r="F125" s="115" t="e">
        <f>VLOOKUP(A125,'Age et effectifs HF'!A$29:D$48,4,FALSE)</f>
        <v>#N/A</v>
      </c>
      <c r="G125" s="114">
        <f t="shared" si="2"/>
        <v>43862</v>
      </c>
      <c r="H125" s="115">
        <v>2</v>
      </c>
    </row>
    <row r="126" spans="1:8" x14ac:dyDescent="0.25">
      <c r="A126" s="118">
        <v>2020.1666666666667</v>
      </c>
      <c r="B126" s="115">
        <v>62</v>
      </c>
      <c r="C126" s="378">
        <v>66.166700000000006</v>
      </c>
      <c r="D126" s="377">
        <f t="shared" si="4"/>
        <v>68.333299999999994</v>
      </c>
      <c r="E126" s="377">
        <v>65.583299999999994</v>
      </c>
      <c r="F126" s="115" t="e">
        <f>VLOOKUP(A126,'Age et effectifs HF'!A$29:D$48,4,FALSE)</f>
        <v>#N/A</v>
      </c>
      <c r="G126" s="114">
        <f t="shared" si="2"/>
        <v>43891</v>
      </c>
      <c r="H126" s="115">
        <v>3</v>
      </c>
    </row>
    <row r="127" spans="1:8" x14ac:dyDescent="0.25">
      <c r="A127" s="118">
        <v>2020.25</v>
      </c>
      <c r="B127" s="115">
        <v>62</v>
      </c>
      <c r="C127" s="116" t="e">
        <v>#N/A</v>
      </c>
      <c r="D127" s="377">
        <f t="shared" si="4"/>
        <v>68.333299999999994</v>
      </c>
      <c r="E127" s="377">
        <v>65.583299999999994</v>
      </c>
      <c r="F127" s="115" t="e">
        <f>VLOOKUP(A127,'Age et effectifs HF'!A$29:D$48,4,FALSE)</f>
        <v>#N/A</v>
      </c>
      <c r="G127" s="114">
        <f t="shared" si="2"/>
        <v>43922</v>
      </c>
      <c r="H127" s="115">
        <v>4</v>
      </c>
    </row>
    <row r="128" spans="1:8" x14ac:dyDescent="0.25">
      <c r="A128" s="118">
        <v>2020.3333333333335</v>
      </c>
      <c r="B128" s="115">
        <v>62</v>
      </c>
      <c r="C128" s="116" t="e">
        <v>#N/A</v>
      </c>
      <c r="D128" s="377">
        <f t="shared" si="4"/>
        <v>68.333299999999994</v>
      </c>
      <c r="E128" s="377">
        <v>65.583299999999994</v>
      </c>
      <c r="F128" s="115" t="e">
        <f>VLOOKUP(A128,'Age et effectifs HF'!A$29:D$48,4,FALSE)</f>
        <v>#N/A</v>
      </c>
      <c r="G128" s="114">
        <f t="shared" si="2"/>
        <v>43952</v>
      </c>
      <c r="H128" s="115">
        <v>5</v>
      </c>
    </row>
    <row r="129" spans="1:8" x14ac:dyDescent="0.25">
      <c r="A129" s="118">
        <v>2020.4166666666667</v>
      </c>
      <c r="B129" s="115">
        <v>62</v>
      </c>
      <c r="C129" s="116" t="e">
        <v>#N/A</v>
      </c>
      <c r="D129" s="115" t="e">
        <f t="shared" si="4"/>
        <v>#N/A</v>
      </c>
      <c r="E129" s="377">
        <v>65.583299999999994</v>
      </c>
      <c r="F129" s="115" t="e">
        <f>VLOOKUP(A129,'Age et effectifs HF'!A$29:D$48,4,FALSE)</f>
        <v>#N/A</v>
      </c>
      <c r="G129" s="114">
        <f t="shared" si="2"/>
        <v>43983</v>
      </c>
      <c r="H129" s="115">
        <v>6</v>
      </c>
    </row>
    <row r="130" spans="1:8" x14ac:dyDescent="0.25">
      <c r="A130" s="118">
        <v>2020.5</v>
      </c>
      <c r="B130" s="115">
        <v>62</v>
      </c>
      <c r="C130" s="116" t="e">
        <v>#N/A</v>
      </c>
      <c r="D130" s="115" t="e">
        <f t="shared" si="4"/>
        <v>#N/A</v>
      </c>
      <c r="E130" s="115" t="e">
        <v>#N/A</v>
      </c>
      <c r="F130" s="115" t="e">
        <f>VLOOKUP(A130,'Age et effectifs HF'!A$29:D$48,4,FALSE)</f>
        <v>#N/A</v>
      </c>
      <c r="G130" s="114">
        <f t="shared" si="2"/>
        <v>44013</v>
      </c>
      <c r="H130" s="115">
        <v>7</v>
      </c>
    </row>
    <row r="131" spans="1:8" x14ac:dyDescent="0.25">
      <c r="A131" s="118">
        <v>2020.5833333333335</v>
      </c>
      <c r="B131" s="115">
        <v>62</v>
      </c>
      <c r="C131" s="378">
        <v>66.583299999999994</v>
      </c>
      <c r="D131" s="115" t="e">
        <f t="shared" si="4"/>
        <v>#N/A</v>
      </c>
      <c r="E131" s="115" t="e">
        <v>#N/A</v>
      </c>
      <c r="F131" s="115" t="e">
        <f>VLOOKUP(A131,'Age et effectifs HF'!A$29:D$48,4,FALSE)</f>
        <v>#N/A</v>
      </c>
      <c r="G131" s="114">
        <f t="shared" si="2"/>
        <v>44044</v>
      </c>
      <c r="H131" s="115">
        <v>8</v>
      </c>
    </row>
    <row r="132" spans="1:8" x14ac:dyDescent="0.25">
      <c r="A132" s="118">
        <v>2020.6666666666667</v>
      </c>
      <c r="B132" s="115">
        <v>62</v>
      </c>
      <c r="C132" s="378">
        <v>66.583299999999994</v>
      </c>
      <c r="D132" s="115" t="e">
        <f t="shared" si="4"/>
        <v>#N/A</v>
      </c>
      <c r="E132" s="115" t="e">
        <v>#N/A</v>
      </c>
      <c r="F132" s="115" t="e">
        <f>VLOOKUP(A132,'Age et effectifs HF'!A$29:D$48,4,FALSE)</f>
        <v>#N/A</v>
      </c>
      <c r="G132" s="114">
        <f t="shared" ref="G132:G195" si="5">DATE(A132,H132,1)</f>
        <v>44075</v>
      </c>
      <c r="H132" s="115">
        <v>9</v>
      </c>
    </row>
    <row r="133" spans="1:8" x14ac:dyDescent="0.25">
      <c r="A133" s="118">
        <v>2020.75</v>
      </c>
      <c r="B133" s="115">
        <v>62</v>
      </c>
      <c r="C133" s="378">
        <v>66.583299999999994</v>
      </c>
      <c r="D133" s="115">
        <f t="shared" si="4"/>
        <v>68.75</v>
      </c>
      <c r="E133" s="115" t="e">
        <v>#N/A</v>
      </c>
      <c r="F133" s="115" t="e">
        <f>VLOOKUP(A133,'Age et effectifs HF'!A$29:D$48,4,FALSE)</f>
        <v>#N/A</v>
      </c>
      <c r="G133" s="114">
        <f t="shared" si="5"/>
        <v>44105</v>
      </c>
      <c r="H133" s="115">
        <v>10</v>
      </c>
    </row>
    <row r="134" spans="1:8" x14ac:dyDescent="0.25">
      <c r="A134" s="118">
        <v>2020.8333333333335</v>
      </c>
      <c r="B134" s="115">
        <v>62</v>
      </c>
      <c r="C134" s="378">
        <v>66.583299999999994</v>
      </c>
      <c r="D134" s="115">
        <f t="shared" si="4"/>
        <v>68.75</v>
      </c>
      <c r="E134" s="115" t="e">
        <v>#N/A</v>
      </c>
      <c r="F134" s="115" t="e">
        <f>VLOOKUP(A134,'Age et effectifs HF'!A$29:D$48,4,FALSE)</f>
        <v>#N/A</v>
      </c>
      <c r="G134" s="114">
        <f t="shared" si="5"/>
        <v>44136</v>
      </c>
      <c r="H134" s="115">
        <v>11</v>
      </c>
    </row>
    <row r="135" spans="1:8" x14ac:dyDescent="0.25">
      <c r="A135" s="118">
        <v>2020.9166666666667</v>
      </c>
      <c r="B135" s="115">
        <v>62</v>
      </c>
      <c r="C135" s="378">
        <v>66.583299999999994</v>
      </c>
      <c r="D135" s="115">
        <f t="shared" si="4"/>
        <v>68.75</v>
      </c>
      <c r="E135" s="115" t="e">
        <v>#N/A</v>
      </c>
      <c r="F135" s="115" t="e">
        <f>VLOOKUP(A135,'Age et effectifs HF'!A$29:D$48,4,FALSE)</f>
        <v>#N/A</v>
      </c>
      <c r="G135" s="114">
        <f t="shared" si="5"/>
        <v>44166</v>
      </c>
      <c r="H135" s="115">
        <v>12</v>
      </c>
    </row>
    <row r="136" spans="1:8" x14ac:dyDescent="0.25">
      <c r="A136" s="118">
        <v>2021</v>
      </c>
      <c r="B136" s="115">
        <v>62</v>
      </c>
      <c r="C136" s="378">
        <v>66.583299999999994</v>
      </c>
      <c r="D136" s="115">
        <f t="shared" ref="D136:D167" si="6">C100+3</f>
        <v>68.75</v>
      </c>
      <c r="E136" s="115" t="e">
        <v>#N/A</v>
      </c>
      <c r="F136" s="115">
        <f>VLOOKUP(A136,'Age et effectifs HF'!A$29:D$48,4,FALSE)</f>
        <v>65.78</v>
      </c>
      <c r="G136" s="114">
        <f t="shared" si="5"/>
        <v>44197</v>
      </c>
      <c r="H136" s="115">
        <v>1</v>
      </c>
    </row>
    <row r="137" spans="1:8" x14ac:dyDescent="0.25">
      <c r="A137" s="118">
        <v>2021.0833333333335</v>
      </c>
      <c r="B137" s="115">
        <v>62</v>
      </c>
      <c r="C137" s="378">
        <v>66.583299999999994</v>
      </c>
      <c r="D137" s="115">
        <f t="shared" si="6"/>
        <v>68.75</v>
      </c>
      <c r="E137" s="115" t="e">
        <v>#N/A</v>
      </c>
      <c r="F137" s="115" t="e">
        <f>VLOOKUP(A137,'Age et effectifs HF'!A$29:D$48,4,FALSE)</f>
        <v>#N/A</v>
      </c>
      <c r="G137" s="114">
        <f t="shared" si="5"/>
        <v>44228</v>
      </c>
      <c r="H137" s="115">
        <v>2</v>
      </c>
    </row>
    <row r="138" spans="1:8" x14ac:dyDescent="0.25">
      <c r="A138" s="118">
        <v>2021.1666666666667</v>
      </c>
      <c r="B138" s="115">
        <v>62</v>
      </c>
      <c r="C138" s="378">
        <v>66.583299999999994</v>
      </c>
      <c r="D138" s="115">
        <f t="shared" si="6"/>
        <v>68.75</v>
      </c>
      <c r="E138" s="115" t="e">
        <v>#N/A</v>
      </c>
      <c r="F138" s="115" t="e">
        <f>VLOOKUP(A138,'Age et effectifs HF'!A$29:D$48,4,FALSE)</f>
        <v>#N/A</v>
      </c>
      <c r="G138" s="114">
        <f t="shared" si="5"/>
        <v>44256</v>
      </c>
      <c r="H138" s="115">
        <v>3</v>
      </c>
    </row>
    <row r="139" spans="1:8" x14ac:dyDescent="0.25">
      <c r="A139" s="118">
        <v>2021.25</v>
      </c>
      <c r="B139" s="115">
        <v>62</v>
      </c>
      <c r="C139" s="378">
        <v>66.583299999999994</v>
      </c>
      <c r="D139" s="115">
        <f t="shared" si="6"/>
        <v>68.75</v>
      </c>
      <c r="E139" s="115">
        <v>66.25</v>
      </c>
      <c r="F139" s="115" t="e">
        <f>VLOOKUP(A139,'Age et effectifs HF'!A$29:D$48,4,FALSE)</f>
        <v>#N/A</v>
      </c>
      <c r="G139" s="114">
        <f t="shared" si="5"/>
        <v>44287</v>
      </c>
      <c r="H139" s="115">
        <v>4</v>
      </c>
    </row>
    <row r="140" spans="1:8" x14ac:dyDescent="0.25">
      <c r="A140" s="118">
        <v>2021.3333333333335</v>
      </c>
      <c r="B140" s="115">
        <v>62</v>
      </c>
      <c r="C140" s="378">
        <v>66.583299999999994</v>
      </c>
      <c r="D140" s="115">
        <f t="shared" si="6"/>
        <v>68.75</v>
      </c>
      <c r="E140" s="115">
        <v>66.25</v>
      </c>
      <c r="F140" s="115" t="e">
        <f>VLOOKUP(A140,'Age et effectifs HF'!A$29:D$48,4,FALSE)</f>
        <v>#N/A</v>
      </c>
      <c r="G140" s="114">
        <f t="shared" si="5"/>
        <v>44317</v>
      </c>
      <c r="H140" s="115">
        <v>5</v>
      </c>
    </row>
    <row r="141" spans="1:8" x14ac:dyDescent="0.25">
      <c r="A141" s="118">
        <v>2021.4166666666667</v>
      </c>
      <c r="B141" s="115">
        <v>62</v>
      </c>
      <c r="C141" s="378">
        <v>66.583299999999994</v>
      </c>
      <c r="D141" s="115">
        <f t="shared" si="6"/>
        <v>68.75</v>
      </c>
      <c r="E141" s="115">
        <v>66.25</v>
      </c>
      <c r="F141" s="115" t="e">
        <f>VLOOKUP(A141,'Age et effectifs HF'!A$29:D$48,4,FALSE)</f>
        <v>#N/A</v>
      </c>
      <c r="G141" s="114">
        <f t="shared" si="5"/>
        <v>44348</v>
      </c>
      <c r="H141" s="115">
        <v>6</v>
      </c>
    </row>
    <row r="142" spans="1:8" x14ac:dyDescent="0.25">
      <c r="A142" s="118">
        <v>2021.5</v>
      </c>
      <c r="B142" s="115">
        <v>62</v>
      </c>
      <c r="C142" s="378">
        <v>66.583299999999994</v>
      </c>
      <c r="D142" s="115">
        <f t="shared" si="6"/>
        <v>68.75</v>
      </c>
      <c r="E142" s="115">
        <v>66.25</v>
      </c>
      <c r="F142" s="115" t="e">
        <f>VLOOKUP(A142,'Age et effectifs HF'!A$29:D$48,4,FALSE)</f>
        <v>#N/A</v>
      </c>
      <c r="G142" s="114">
        <f t="shared" si="5"/>
        <v>44378</v>
      </c>
      <c r="H142" s="115">
        <v>7</v>
      </c>
    </row>
    <row r="143" spans="1:8" x14ac:dyDescent="0.25">
      <c r="A143" s="118">
        <v>2021.5833333333335</v>
      </c>
      <c r="B143" s="115">
        <v>62</v>
      </c>
      <c r="C143" s="116" t="e">
        <v>#N/A</v>
      </c>
      <c r="D143" s="115">
        <f t="shared" si="6"/>
        <v>68.75</v>
      </c>
      <c r="E143" s="115">
        <v>66.25</v>
      </c>
      <c r="F143" s="115" t="e">
        <f>VLOOKUP(A143,'Age et effectifs HF'!A$29:D$48,4,FALSE)</f>
        <v>#N/A</v>
      </c>
      <c r="G143" s="114">
        <f t="shared" si="5"/>
        <v>44409</v>
      </c>
      <c r="H143" s="115">
        <v>8</v>
      </c>
    </row>
    <row r="144" spans="1:8" x14ac:dyDescent="0.25">
      <c r="A144" s="118">
        <v>2021.6666666666667</v>
      </c>
      <c r="B144" s="115">
        <v>62</v>
      </c>
      <c r="C144" s="116" t="e">
        <v>#N/A</v>
      </c>
      <c r="D144" s="115">
        <f t="shared" si="6"/>
        <v>68.75</v>
      </c>
      <c r="E144" s="115">
        <v>66.25</v>
      </c>
      <c r="F144" s="115" t="e">
        <f>VLOOKUP(A144,'Age et effectifs HF'!A$29:D$48,4,FALSE)</f>
        <v>#N/A</v>
      </c>
      <c r="G144" s="114">
        <f t="shared" si="5"/>
        <v>44440</v>
      </c>
      <c r="H144" s="115">
        <v>9</v>
      </c>
    </row>
    <row r="145" spans="1:8" x14ac:dyDescent="0.25">
      <c r="A145" s="118">
        <v>2021.75</v>
      </c>
      <c r="B145" s="115">
        <v>62</v>
      </c>
      <c r="C145" s="116" t="e">
        <v>#N/A</v>
      </c>
      <c r="D145" s="115">
        <f t="shared" si="6"/>
        <v>68.75</v>
      </c>
      <c r="E145" s="115">
        <v>66.25</v>
      </c>
      <c r="F145" s="115" t="e">
        <f>VLOOKUP(A145,'Age et effectifs HF'!A$29:D$48,4,FALSE)</f>
        <v>#N/A</v>
      </c>
      <c r="G145" s="114">
        <f t="shared" si="5"/>
        <v>44470</v>
      </c>
      <c r="H145" s="115">
        <v>10</v>
      </c>
    </row>
    <row r="146" spans="1:8" x14ac:dyDescent="0.25">
      <c r="A146" s="118">
        <v>2021.8333333333335</v>
      </c>
      <c r="B146" s="115">
        <v>62</v>
      </c>
      <c r="C146" s="116" t="e">
        <v>#N/A</v>
      </c>
      <c r="D146" s="115" t="e">
        <f t="shared" si="6"/>
        <v>#N/A</v>
      </c>
      <c r="E146" s="115">
        <v>66.25</v>
      </c>
      <c r="F146" s="115" t="e">
        <f>VLOOKUP(A146,'Age et effectifs HF'!A$29:D$48,4,FALSE)</f>
        <v>#N/A</v>
      </c>
      <c r="G146" s="114">
        <f t="shared" si="5"/>
        <v>44501</v>
      </c>
      <c r="H146" s="115">
        <v>11</v>
      </c>
    </row>
    <row r="147" spans="1:8" x14ac:dyDescent="0.25">
      <c r="A147" s="118">
        <v>2021.9166666666667</v>
      </c>
      <c r="B147" s="115">
        <v>62</v>
      </c>
      <c r="C147" s="116" t="e">
        <v>#N/A</v>
      </c>
      <c r="D147" s="115" t="e">
        <f t="shared" si="6"/>
        <v>#N/A</v>
      </c>
      <c r="E147" s="115">
        <v>66.25</v>
      </c>
      <c r="F147" s="115" t="e">
        <f>VLOOKUP(A147,'Age et effectifs HF'!A$29:D$48,4,FALSE)</f>
        <v>#N/A</v>
      </c>
      <c r="G147" s="114">
        <f t="shared" si="5"/>
        <v>44531</v>
      </c>
      <c r="H147" s="115">
        <v>12</v>
      </c>
    </row>
    <row r="148" spans="1:8" x14ac:dyDescent="0.25">
      <c r="A148" s="118">
        <v>2022</v>
      </c>
      <c r="B148" s="115">
        <v>62</v>
      </c>
      <c r="C148" s="116">
        <v>67</v>
      </c>
      <c r="D148" s="115" t="e">
        <f t="shared" si="6"/>
        <v>#N/A</v>
      </c>
      <c r="E148" s="115">
        <v>66.25</v>
      </c>
      <c r="F148" s="115">
        <f>VLOOKUP(A148,'Age et effectifs HF'!A$29:D$48,4,FALSE)</f>
        <v>65.61</v>
      </c>
      <c r="G148" s="114">
        <f t="shared" si="5"/>
        <v>44562</v>
      </c>
      <c r="H148" s="115">
        <v>1</v>
      </c>
    </row>
    <row r="149" spans="1:8" x14ac:dyDescent="0.25">
      <c r="A149" s="118">
        <v>2022.0833333333335</v>
      </c>
      <c r="B149" s="115">
        <v>62</v>
      </c>
      <c r="C149" s="116">
        <v>67</v>
      </c>
      <c r="D149" s="115" t="e">
        <f t="shared" si="6"/>
        <v>#N/A</v>
      </c>
      <c r="E149" s="115">
        <v>66.25</v>
      </c>
      <c r="F149" s="115" t="e">
        <f>VLOOKUP(A149,'Age et effectifs HF'!A$29:D$48,4,FALSE)</f>
        <v>#N/A</v>
      </c>
      <c r="G149" s="114">
        <f t="shared" si="5"/>
        <v>44593</v>
      </c>
      <c r="H149" s="115">
        <v>2</v>
      </c>
    </row>
    <row r="150" spans="1:8" x14ac:dyDescent="0.25">
      <c r="A150" s="118">
        <v>2022.1666666666667</v>
      </c>
      <c r="B150" s="115">
        <v>62</v>
      </c>
      <c r="C150" s="116">
        <v>67</v>
      </c>
      <c r="D150" s="377">
        <f t="shared" si="6"/>
        <v>69.166700000000006</v>
      </c>
      <c r="E150" s="115">
        <v>66.25</v>
      </c>
      <c r="F150" s="115" t="e">
        <f>VLOOKUP(A150,'Age et effectifs HF'!A$29:D$48,4,FALSE)</f>
        <v>#N/A</v>
      </c>
      <c r="G150" s="114">
        <f t="shared" si="5"/>
        <v>44621</v>
      </c>
      <c r="H150" s="115">
        <v>3</v>
      </c>
    </row>
    <row r="151" spans="1:8" x14ac:dyDescent="0.25">
      <c r="A151" s="118">
        <v>2022.25</v>
      </c>
      <c r="B151" s="115">
        <v>62</v>
      </c>
      <c r="C151" s="116">
        <v>67</v>
      </c>
      <c r="D151" s="377">
        <f t="shared" si="6"/>
        <v>69.166700000000006</v>
      </c>
      <c r="E151" s="115" t="e">
        <v>#N/A</v>
      </c>
      <c r="F151" s="115" t="e">
        <f>VLOOKUP(A151,'Age et effectifs HF'!A$29:D$48,4,FALSE)</f>
        <v>#N/A</v>
      </c>
      <c r="G151" s="114">
        <f t="shared" si="5"/>
        <v>44652</v>
      </c>
      <c r="H151" s="115">
        <v>4</v>
      </c>
    </row>
    <row r="152" spans="1:8" x14ac:dyDescent="0.25">
      <c r="A152" s="118">
        <v>2022.3333333333335</v>
      </c>
      <c r="B152" s="115">
        <v>62</v>
      </c>
      <c r="C152" s="116">
        <v>67</v>
      </c>
      <c r="D152" s="377">
        <f t="shared" si="6"/>
        <v>69.166700000000006</v>
      </c>
      <c r="E152" s="115" t="e">
        <v>#N/A</v>
      </c>
      <c r="F152" s="115" t="e">
        <f>VLOOKUP(A152,'Age et effectifs HF'!A$29:D$48,4,FALSE)</f>
        <v>#N/A</v>
      </c>
      <c r="G152" s="114">
        <f t="shared" si="5"/>
        <v>44682</v>
      </c>
      <c r="H152" s="115">
        <v>5</v>
      </c>
    </row>
    <row r="153" spans="1:8" x14ac:dyDescent="0.25">
      <c r="A153" s="118">
        <v>2022.4166666666667</v>
      </c>
      <c r="B153" s="115">
        <v>62</v>
      </c>
      <c r="C153" s="116">
        <v>67</v>
      </c>
      <c r="D153" s="377">
        <f t="shared" si="6"/>
        <v>69.166700000000006</v>
      </c>
      <c r="E153" s="115" t="e">
        <v>#N/A</v>
      </c>
      <c r="F153" s="115" t="e">
        <f>VLOOKUP(A153,'Age et effectifs HF'!A$29:D$48,4,FALSE)</f>
        <v>#N/A</v>
      </c>
      <c r="G153" s="114">
        <f t="shared" si="5"/>
        <v>44713</v>
      </c>
      <c r="H153" s="115">
        <v>6</v>
      </c>
    </row>
    <row r="154" spans="1:8" x14ac:dyDescent="0.25">
      <c r="A154" s="117">
        <f t="shared" ref="A154:A185" si="7">A142+1</f>
        <v>2022.5</v>
      </c>
      <c r="B154" s="115">
        <v>62</v>
      </c>
      <c r="C154" s="116">
        <v>67</v>
      </c>
      <c r="D154" s="377">
        <f t="shared" si="6"/>
        <v>69.166700000000006</v>
      </c>
      <c r="E154" s="115">
        <v>66.5</v>
      </c>
      <c r="F154" s="115" t="e">
        <f>VLOOKUP(A154,'Age et effectifs HF'!A$29:D$48,4,FALSE)</f>
        <v>#N/A</v>
      </c>
      <c r="G154" s="114">
        <f t="shared" si="5"/>
        <v>44743</v>
      </c>
      <c r="H154" s="115">
        <v>7</v>
      </c>
    </row>
    <row r="155" spans="1:8" x14ac:dyDescent="0.25">
      <c r="A155" s="117">
        <f t="shared" si="7"/>
        <v>2022.5833333333335</v>
      </c>
      <c r="B155" s="115">
        <v>62</v>
      </c>
      <c r="C155" s="116">
        <v>67</v>
      </c>
      <c r="D155" s="377">
        <f t="shared" si="6"/>
        <v>69.166700000000006</v>
      </c>
      <c r="E155" s="115">
        <v>66.5</v>
      </c>
      <c r="F155" s="115" t="e">
        <f>VLOOKUP(A155,'Age et effectifs HF'!A$29:D$48,4,FALSE)</f>
        <v>#N/A</v>
      </c>
      <c r="G155" s="114">
        <f t="shared" si="5"/>
        <v>44774</v>
      </c>
      <c r="H155" s="115">
        <v>8</v>
      </c>
    </row>
    <row r="156" spans="1:8" x14ac:dyDescent="0.25">
      <c r="A156" s="117">
        <f t="shared" si="7"/>
        <v>2022.6666666666667</v>
      </c>
      <c r="B156" s="115">
        <v>62</v>
      </c>
      <c r="C156" s="116">
        <v>67</v>
      </c>
      <c r="D156" s="377">
        <f t="shared" si="6"/>
        <v>69.166700000000006</v>
      </c>
      <c r="E156" s="115">
        <v>66.5</v>
      </c>
      <c r="F156" s="115" t="e">
        <f>VLOOKUP(A156,'Age et effectifs HF'!A$29:D$48,4,FALSE)</f>
        <v>#N/A</v>
      </c>
      <c r="G156" s="114">
        <f t="shared" si="5"/>
        <v>44805</v>
      </c>
      <c r="H156" s="115">
        <v>9</v>
      </c>
    </row>
    <row r="157" spans="1:8" x14ac:dyDescent="0.25">
      <c r="A157" s="117">
        <f t="shared" si="7"/>
        <v>2022.75</v>
      </c>
      <c r="B157" s="115">
        <v>62</v>
      </c>
      <c r="C157" s="116">
        <v>67</v>
      </c>
      <c r="D157" s="377">
        <f t="shared" si="6"/>
        <v>69.166700000000006</v>
      </c>
      <c r="E157" s="115">
        <v>66.5</v>
      </c>
      <c r="F157" s="115" t="e">
        <f>VLOOKUP(A157,'Age et effectifs HF'!A$29:D$48,4,FALSE)</f>
        <v>#N/A</v>
      </c>
      <c r="G157" s="114">
        <f t="shared" si="5"/>
        <v>44835</v>
      </c>
      <c r="H157" s="115">
        <v>10</v>
      </c>
    </row>
    <row r="158" spans="1:8" x14ac:dyDescent="0.25">
      <c r="A158" s="117">
        <f t="shared" si="7"/>
        <v>2022.8333333333335</v>
      </c>
      <c r="B158" s="115">
        <v>62</v>
      </c>
      <c r="C158" s="116">
        <v>67</v>
      </c>
      <c r="D158" s="377">
        <f t="shared" si="6"/>
        <v>69.166700000000006</v>
      </c>
      <c r="E158" s="115">
        <v>66.5</v>
      </c>
      <c r="F158" s="115" t="e">
        <f>VLOOKUP(A158,'Age et effectifs HF'!A$29:D$48,4,FALSE)</f>
        <v>#N/A</v>
      </c>
      <c r="G158" s="114">
        <f t="shared" si="5"/>
        <v>44866</v>
      </c>
      <c r="H158" s="115">
        <v>11</v>
      </c>
    </row>
    <row r="159" spans="1:8" x14ac:dyDescent="0.25">
      <c r="A159" s="117">
        <f t="shared" si="7"/>
        <v>2022.9166666666667</v>
      </c>
      <c r="B159" s="115">
        <v>62</v>
      </c>
      <c r="C159" s="116">
        <v>67</v>
      </c>
      <c r="D159" s="377">
        <f t="shared" si="6"/>
        <v>69.166700000000006</v>
      </c>
      <c r="E159" s="115">
        <v>66.5</v>
      </c>
      <c r="F159" s="115" t="e">
        <f>VLOOKUP(A159,'Age et effectifs HF'!A$29:D$48,4,FALSE)</f>
        <v>#N/A</v>
      </c>
      <c r="G159" s="114">
        <f t="shared" si="5"/>
        <v>44896</v>
      </c>
      <c r="H159" s="115">
        <v>12</v>
      </c>
    </row>
    <row r="160" spans="1:8" x14ac:dyDescent="0.25">
      <c r="A160" s="117">
        <f t="shared" si="7"/>
        <v>2023</v>
      </c>
      <c r="B160" s="115">
        <v>62</v>
      </c>
      <c r="C160" s="116">
        <v>67</v>
      </c>
      <c r="D160" s="377">
        <f t="shared" si="6"/>
        <v>69.166700000000006</v>
      </c>
      <c r="E160" s="115">
        <v>66.5</v>
      </c>
      <c r="F160" s="115">
        <f>VLOOKUP(A160,'Age et effectifs HF'!A$29:D$48,4,FALSE)</f>
        <v>65.8</v>
      </c>
      <c r="G160" s="114">
        <f t="shared" si="5"/>
        <v>44927</v>
      </c>
      <c r="H160" s="115">
        <v>1</v>
      </c>
    </row>
    <row r="161" spans="1:8" x14ac:dyDescent="0.25">
      <c r="A161" s="117">
        <f t="shared" si="7"/>
        <v>2023.0833333333335</v>
      </c>
      <c r="B161" s="115">
        <v>62</v>
      </c>
      <c r="C161" s="116">
        <v>67</v>
      </c>
      <c r="D161" s="377">
        <f t="shared" si="6"/>
        <v>69.166700000000006</v>
      </c>
      <c r="E161" s="115">
        <v>66.5</v>
      </c>
      <c r="F161" s="115" t="e">
        <f>VLOOKUP(A161,'Age et effectifs HF'!A$29:D$48,4,FALSE)</f>
        <v>#N/A</v>
      </c>
      <c r="G161" s="114">
        <f t="shared" si="5"/>
        <v>44958</v>
      </c>
      <c r="H161" s="115">
        <v>2</v>
      </c>
    </row>
    <row r="162" spans="1:8" x14ac:dyDescent="0.25">
      <c r="A162" s="117">
        <f t="shared" si="7"/>
        <v>2023.1666666666667</v>
      </c>
      <c r="B162" s="115">
        <v>62</v>
      </c>
      <c r="C162" s="116">
        <v>67</v>
      </c>
      <c r="D162" s="377">
        <f t="shared" si="6"/>
        <v>69.166700000000006</v>
      </c>
      <c r="E162" s="115">
        <v>66.5</v>
      </c>
      <c r="F162" s="115" t="e">
        <f>VLOOKUP(A162,'Age et effectifs HF'!A$29:D$48,4,FALSE)</f>
        <v>#N/A</v>
      </c>
      <c r="G162" s="114">
        <f t="shared" si="5"/>
        <v>44986</v>
      </c>
      <c r="H162" s="115">
        <v>3</v>
      </c>
    </row>
    <row r="163" spans="1:8" x14ac:dyDescent="0.25">
      <c r="A163" s="117">
        <f t="shared" si="7"/>
        <v>2023.25</v>
      </c>
      <c r="B163" s="115">
        <v>62</v>
      </c>
      <c r="C163" s="116">
        <v>67</v>
      </c>
      <c r="D163" s="115" t="e">
        <f t="shared" si="6"/>
        <v>#N/A</v>
      </c>
      <c r="E163" s="115">
        <v>66.5</v>
      </c>
      <c r="F163" s="115" t="e">
        <f>VLOOKUP(A163,'Age et effectifs HF'!A$29:D$48,4,FALSE)</f>
        <v>#N/A</v>
      </c>
      <c r="G163" s="114">
        <f t="shared" si="5"/>
        <v>45017</v>
      </c>
      <c r="H163" s="115">
        <v>4</v>
      </c>
    </row>
    <row r="164" spans="1:8" x14ac:dyDescent="0.25">
      <c r="A164" s="117">
        <f t="shared" si="7"/>
        <v>2023.3333333333335</v>
      </c>
      <c r="B164" s="115">
        <v>62</v>
      </c>
      <c r="C164" s="116">
        <v>67</v>
      </c>
      <c r="D164" s="115" t="e">
        <f t="shared" si="6"/>
        <v>#N/A</v>
      </c>
      <c r="E164" s="115">
        <v>66.5</v>
      </c>
      <c r="F164" s="115" t="e">
        <f>VLOOKUP(A164,'Age et effectifs HF'!A$29:D$48,4,FALSE)</f>
        <v>#N/A</v>
      </c>
      <c r="G164" s="114">
        <f t="shared" si="5"/>
        <v>45047</v>
      </c>
      <c r="H164" s="115">
        <v>5</v>
      </c>
    </row>
    <row r="165" spans="1:8" x14ac:dyDescent="0.25">
      <c r="A165" s="117">
        <f t="shared" si="7"/>
        <v>2023.4166666666667</v>
      </c>
      <c r="B165" s="115">
        <v>62</v>
      </c>
      <c r="C165" s="116">
        <v>67</v>
      </c>
      <c r="D165" s="115" t="e">
        <f t="shared" si="6"/>
        <v>#N/A</v>
      </c>
      <c r="E165" s="115">
        <v>66.5</v>
      </c>
      <c r="F165" s="115" t="e">
        <f>VLOOKUP(A165,'Age et effectifs HF'!A$29:D$48,4,FALSE)</f>
        <v>#N/A</v>
      </c>
      <c r="G165" s="114">
        <f t="shared" si="5"/>
        <v>45078</v>
      </c>
      <c r="H165" s="115">
        <v>6</v>
      </c>
    </row>
    <row r="166" spans="1:8" x14ac:dyDescent="0.25">
      <c r="A166" s="117">
        <f t="shared" si="7"/>
        <v>2023.5</v>
      </c>
      <c r="B166" s="115">
        <v>62</v>
      </c>
      <c r="C166" s="116">
        <v>67</v>
      </c>
      <c r="D166" s="115" t="e">
        <f t="shared" si="6"/>
        <v>#N/A</v>
      </c>
      <c r="E166" s="115" t="e">
        <v>#N/A</v>
      </c>
      <c r="F166" s="115" t="e">
        <f>VLOOKUP(A166,'Age et effectifs HF'!A$29:D$48,4,FALSE)</f>
        <v>#N/A</v>
      </c>
      <c r="G166" s="114">
        <f t="shared" si="5"/>
        <v>45108</v>
      </c>
      <c r="H166" s="115">
        <v>7</v>
      </c>
    </row>
    <row r="167" spans="1:8" x14ac:dyDescent="0.25">
      <c r="A167" s="117">
        <f t="shared" si="7"/>
        <v>2023.5833333333335</v>
      </c>
      <c r="B167" s="115">
        <v>62</v>
      </c>
      <c r="C167" s="116">
        <v>67</v>
      </c>
      <c r="D167" s="377">
        <f t="shared" si="6"/>
        <v>69.583299999999994</v>
      </c>
      <c r="E167" s="115" t="e">
        <v>#N/A</v>
      </c>
      <c r="F167" s="115" t="e">
        <f>VLOOKUP(A167,'Age et effectifs HF'!A$29:D$48,4,FALSE)</f>
        <v>#N/A</v>
      </c>
      <c r="G167" s="114">
        <f t="shared" si="5"/>
        <v>45139</v>
      </c>
      <c r="H167" s="115">
        <v>8</v>
      </c>
    </row>
    <row r="168" spans="1:8" x14ac:dyDescent="0.25">
      <c r="A168" s="117">
        <f t="shared" si="7"/>
        <v>2023.6666666666667</v>
      </c>
      <c r="B168" s="115">
        <v>62</v>
      </c>
      <c r="C168" s="116">
        <v>67</v>
      </c>
      <c r="D168" s="377">
        <f t="shared" ref="D168:D199" si="8">C132+3</f>
        <v>69.583299999999994</v>
      </c>
      <c r="E168" s="115" t="e">
        <v>#N/A</v>
      </c>
      <c r="F168" s="115" t="e">
        <f>VLOOKUP(A168,'Age et effectifs HF'!A$29:D$48,4,FALSE)</f>
        <v>#N/A</v>
      </c>
      <c r="G168" s="114">
        <f t="shared" si="5"/>
        <v>45170</v>
      </c>
      <c r="H168" s="115">
        <v>9</v>
      </c>
    </row>
    <row r="169" spans="1:8" x14ac:dyDescent="0.25">
      <c r="A169" s="117">
        <f t="shared" si="7"/>
        <v>2023.75</v>
      </c>
      <c r="B169" s="115">
        <v>62</v>
      </c>
      <c r="C169" s="116">
        <v>67</v>
      </c>
      <c r="D169" s="377">
        <f t="shared" si="8"/>
        <v>69.583299999999994</v>
      </c>
      <c r="E169" s="115">
        <v>66.75</v>
      </c>
      <c r="F169" s="115" t="e">
        <f>VLOOKUP(A169,'Age et effectifs HF'!A$29:D$48,4,FALSE)</f>
        <v>#N/A</v>
      </c>
      <c r="G169" s="114">
        <f t="shared" si="5"/>
        <v>45200</v>
      </c>
      <c r="H169" s="115">
        <v>10</v>
      </c>
    </row>
    <row r="170" spans="1:8" x14ac:dyDescent="0.25">
      <c r="A170" s="117">
        <f t="shared" si="7"/>
        <v>2023.8333333333335</v>
      </c>
      <c r="B170" s="115">
        <v>62</v>
      </c>
      <c r="C170" s="116">
        <v>67</v>
      </c>
      <c r="D170" s="377">
        <f t="shared" si="8"/>
        <v>69.583299999999994</v>
      </c>
      <c r="E170" s="115">
        <v>66.75</v>
      </c>
      <c r="F170" s="115" t="e">
        <f>VLOOKUP(A170,'Age et effectifs HF'!A$29:D$48,4,FALSE)</f>
        <v>#N/A</v>
      </c>
      <c r="G170" s="114">
        <f t="shared" si="5"/>
        <v>45231</v>
      </c>
      <c r="H170" s="115">
        <v>11</v>
      </c>
    </row>
    <row r="171" spans="1:8" x14ac:dyDescent="0.25">
      <c r="A171" s="117">
        <f t="shared" si="7"/>
        <v>2023.9166666666667</v>
      </c>
      <c r="B171" s="115">
        <v>62</v>
      </c>
      <c r="C171" s="116">
        <v>67</v>
      </c>
      <c r="D171" s="377">
        <f t="shared" si="8"/>
        <v>69.583299999999994</v>
      </c>
      <c r="E171" s="115">
        <v>66.75</v>
      </c>
      <c r="F171" s="115" t="e">
        <f>VLOOKUP(A171,'Age et effectifs HF'!A$29:D$48,4,FALSE)</f>
        <v>#N/A</v>
      </c>
      <c r="G171" s="114">
        <f t="shared" si="5"/>
        <v>45261</v>
      </c>
      <c r="H171" s="115">
        <v>12</v>
      </c>
    </row>
    <row r="172" spans="1:8" x14ac:dyDescent="0.25">
      <c r="A172" s="117">
        <f t="shared" si="7"/>
        <v>2024</v>
      </c>
      <c r="B172" s="115">
        <v>62</v>
      </c>
      <c r="C172" s="116">
        <v>67</v>
      </c>
      <c r="D172" s="377">
        <f t="shared" si="8"/>
        <v>69.583299999999994</v>
      </c>
      <c r="E172" s="115">
        <v>66.75</v>
      </c>
      <c r="F172" s="115">
        <f>VLOOKUP(A172,'Age et effectifs HF'!A$29:D$48,4,FALSE)</f>
        <v>65.92</v>
      </c>
      <c r="G172" s="114">
        <f t="shared" si="5"/>
        <v>45292</v>
      </c>
      <c r="H172" s="115">
        <v>1</v>
      </c>
    </row>
    <row r="173" spans="1:8" x14ac:dyDescent="0.25">
      <c r="A173" s="117">
        <f t="shared" si="7"/>
        <v>2024.0833333333335</v>
      </c>
      <c r="B173" s="115">
        <v>62</v>
      </c>
      <c r="C173" s="116">
        <v>67</v>
      </c>
      <c r="D173" s="377">
        <f t="shared" si="8"/>
        <v>69.583299999999994</v>
      </c>
      <c r="E173" s="115">
        <v>66.75</v>
      </c>
      <c r="F173" s="115" t="e">
        <f>VLOOKUP(A173,'Age et effectifs HF'!A$29:D$48,4,FALSE)</f>
        <v>#N/A</v>
      </c>
      <c r="G173" s="114">
        <f t="shared" si="5"/>
        <v>45323</v>
      </c>
      <c r="H173" s="115">
        <v>2</v>
      </c>
    </row>
    <row r="174" spans="1:8" x14ac:dyDescent="0.25">
      <c r="A174" s="117">
        <f t="shared" si="7"/>
        <v>2024.1666666666667</v>
      </c>
      <c r="B174" s="115">
        <v>62</v>
      </c>
      <c r="C174" s="116">
        <v>67</v>
      </c>
      <c r="D174" s="377">
        <f t="shared" si="8"/>
        <v>69.583299999999994</v>
      </c>
      <c r="E174" s="115">
        <v>66.75</v>
      </c>
      <c r="F174" s="115" t="e">
        <f>VLOOKUP(A174,'Age et effectifs HF'!A$29:D$48,4,FALSE)</f>
        <v>#N/A</v>
      </c>
      <c r="G174" s="114">
        <f t="shared" si="5"/>
        <v>45352</v>
      </c>
      <c r="H174" s="115">
        <v>3</v>
      </c>
    </row>
    <row r="175" spans="1:8" x14ac:dyDescent="0.25">
      <c r="A175" s="117">
        <f t="shared" si="7"/>
        <v>2024.25</v>
      </c>
      <c r="B175" s="115">
        <v>62</v>
      </c>
      <c r="C175" s="116">
        <v>67</v>
      </c>
      <c r="D175" s="377">
        <f t="shared" si="8"/>
        <v>69.583299999999994</v>
      </c>
      <c r="E175" s="115">
        <v>66.75</v>
      </c>
      <c r="F175" s="115" t="e">
        <f>VLOOKUP(A175,'Age et effectifs HF'!A$29:D$48,4,FALSE)</f>
        <v>#N/A</v>
      </c>
      <c r="G175" s="114">
        <f t="shared" si="5"/>
        <v>45383</v>
      </c>
      <c r="H175" s="115">
        <v>4</v>
      </c>
    </row>
    <row r="176" spans="1:8" x14ac:dyDescent="0.25">
      <c r="A176" s="117">
        <f t="shared" si="7"/>
        <v>2024.3333333333335</v>
      </c>
      <c r="B176" s="115">
        <v>62</v>
      </c>
      <c r="C176" s="116">
        <v>67</v>
      </c>
      <c r="D176" s="377">
        <f t="shared" si="8"/>
        <v>69.583299999999994</v>
      </c>
      <c r="E176" s="115">
        <v>66.75</v>
      </c>
      <c r="F176" s="115" t="e">
        <f>VLOOKUP(A176,'Age et effectifs HF'!A$29:D$48,4,FALSE)</f>
        <v>#N/A</v>
      </c>
      <c r="G176" s="114">
        <f t="shared" si="5"/>
        <v>45413</v>
      </c>
      <c r="H176" s="115">
        <v>5</v>
      </c>
    </row>
    <row r="177" spans="1:8" x14ac:dyDescent="0.25">
      <c r="A177" s="117">
        <f t="shared" si="7"/>
        <v>2024.4166666666667</v>
      </c>
      <c r="B177" s="115">
        <v>62</v>
      </c>
      <c r="C177" s="116">
        <v>67</v>
      </c>
      <c r="D177" s="377">
        <f t="shared" si="8"/>
        <v>69.583299999999994</v>
      </c>
      <c r="E177" s="115">
        <v>66.75</v>
      </c>
      <c r="F177" s="115" t="e">
        <f>VLOOKUP(A177,'Age et effectifs HF'!A$29:D$48,4,FALSE)</f>
        <v>#N/A</v>
      </c>
      <c r="G177" s="114">
        <f t="shared" si="5"/>
        <v>45444</v>
      </c>
      <c r="H177" s="115">
        <v>6</v>
      </c>
    </row>
    <row r="178" spans="1:8" x14ac:dyDescent="0.25">
      <c r="A178" s="117">
        <f t="shared" si="7"/>
        <v>2024.5</v>
      </c>
      <c r="B178" s="115">
        <v>62</v>
      </c>
      <c r="C178" s="116">
        <v>67</v>
      </c>
      <c r="D178" s="377">
        <f t="shared" si="8"/>
        <v>69.583299999999994</v>
      </c>
      <c r="E178" s="115">
        <v>66.75</v>
      </c>
      <c r="F178" s="115" t="e">
        <f>VLOOKUP(A178,'Age et effectifs HF'!A$29:D$48,4,FALSE)</f>
        <v>#N/A</v>
      </c>
      <c r="G178" s="114">
        <f t="shared" si="5"/>
        <v>45474</v>
      </c>
      <c r="H178" s="115">
        <v>7</v>
      </c>
    </row>
    <row r="179" spans="1:8" x14ac:dyDescent="0.25">
      <c r="A179" s="117">
        <f t="shared" si="7"/>
        <v>2024.5833333333335</v>
      </c>
      <c r="B179" s="115">
        <v>62</v>
      </c>
      <c r="C179" s="116">
        <v>67</v>
      </c>
      <c r="D179" s="115" t="e">
        <f t="shared" si="8"/>
        <v>#N/A</v>
      </c>
      <c r="E179" s="115">
        <v>66.75</v>
      </c>
      <c r="F179" s="115" t="e">
        <f>VLOOKUP(A179,'Age et effectifs HF'!A$29:D$48,4,FALSE)</f>
        <v>#N/A</v>
      </c>
      <c r="G179" s="114">
        <f t="shared" si="5"/>
        <v>45505</v>
      </c>
      <c r="H179" s="115">
        <v>8</v>
      </c>
    </row>
    <row r="180" spans="1:8" x14ac:dyDescent="0.25">
      <c r="A180" s="117">
        <f t="shared" si="7"/>
        <v>2024.6666666666667</v>
      </c>
      <c r="B180" s="115">
        <v>62</v>
      </c>
      <c r="C180" s="116">
        <v>67</v>
      </c>
      <c r="D180" s="115" t="e">
        <f t="shared" si="8"/>
        <v>#N/A</v>
      </c>
      <c r="E180" s="115">
        <v>66.75</v>
      </c>
      <c r="F180" s="115" t="e">
        <f>VLOOKUP(A180,'Age et effectifs HF'!A$29:D$48,4,FALSE)</f>
        <v>#N/A</v>
      </c>
      <c r="G180" s="114">
        <f t="shared" si="5"/>
        <v>45536</v>
      </c>
      <c r="H180" s="115">
        <v>9</v>
      </c>
    </row>
    <row r="181" spans="1:8" x14ac:dyDescent="0.25">
      <c r="A181" s="117">
        <f t="shared" si="7"/>
        <v>2024.75</v>
      </c>
      <c r="B181" s="115">
        <v>62</v>
      </c>
      <c r="C181" s="116">
        <v>67</v>
      </c>
      <c r="D181" s="115" t="e">
        <f t="shared" si="8"/>
        <v>#N/A</v>
      </c>
      <c r="E181" s="115" t="e">
        <v>#N/A</v>
      </c>
      <c r="F181" s="115" t="e">
        <f>VLOOKUP(A181,'Age et effectifs HF'!A$29:D$48,4,FALSE)</f>
        <v>#N/A</v>
      </c>
      <c r="G181" s="114">
        <f t="shared" si="5"/>
        <v>45566</v>
      </c>
      <c r="H181" s="115">
        <v>10</v>
      </c>
    </row>
    <row r="182" spans="1:8" x14ac:dyDescent="0.25">
      <c r="A182" s="117">
        <f t="shared" si="7"/>
        <v>2024.8333333333335</v>
      </c>
      <c r="B182" s="115">
        <v>62</v>
      </c>
      <c r="C182" s="116">
        <v>67</v>
      </c>
      <c r="D182" s="115" t="e">
        <f t="shared" si="8"/>
        <v>#N/A</v>
      </c>
      <c r="E182" s="115" t="e">
        <v>#N/A</v>
      </c>
      <c r="F182" s="115" t="e">
        <f>VLOOKUP(A182,'Age et effectifs HF'!A$29:D$48,4,FALSE)</f>
        <v>#N/A</v>
      </c>
      <c r="G182" s="114">
        <f t="shared" si="5"/>
        <v>45597</v>
      </c>
      <c r="H182" s="115">
        <v>11</v>
      </c>
    </row>
    <row r="183" spans="1:8" x14ac:dyDescent="0.25">
      <c r="A183" s="117">
        <f t="shared" si="7"/>
        <v>2024.9166666666667</v>
      </c>
      <c r="B183" s="115">
        <v>62</v>
      </c>
      <c r="C183" s="116">
        <v>67</v>
      </c>
      <c r="D183" s="115" t="e">
        <f t="shared" si="8"/>
        <v>#N/A</v>
      </c>
      <c r="E183" s="115" t="e">
        <v>#N/A</v>
      </c>
      <c r="F183" s="115" t="e">
        <f>VLOOKUP(A183,'Age et effectifs HF'!A$29:D$48,4,FALSE)</f>
        <v>#N/A</v>
      </c>
      <c r="G183" s="114">
        <f t="shared" si="5"/>
        <v>45627</v>
      </c>
      <c r="H183" s="115">
        <v>12</v>
      </c>
    </row>
    <row r="184" spans="1:8" x14ac:dyDescent="0.25">
      <c r="A184" s="117">
        <f t="shared" si="7"/>
        <v>2025</v>
      </c>
      <c r="B184" s="115">
        <v>62</v>
      </c>
      <c r="C184" s="116">
        <v>67</v>
      </c>
      <c r="D184" s="115">
        <f t="shared" si="8"/>
        <v>70</v>
      </c>
      <c r="E184" s="115">
        <v>67</v>
      </c>
      <c r="F184" s="115">
        <f>VLOOKUP(A184,'Age et effectifs HF'!A$29:D$48,4,FALSE)</f>
        <v>65.989999999999995</v>
      </c>
      <c r="G184" s="114">
        <f t="shared" si="5"/>
        <v>45658</v>
      </c>
      <c r="H184" s="115">
        <v>1</v>
      </c>
    </row>
    <row r="185" spans="1:8" x14ac:dyDescent="0.25">
      <c r="A185" s="117">
        <f t="shared" si="7"/>
        <v>2025.0833333333335</v>
      </c>
      <c r="B185" s="115">
        <v>62</v>
      </c>
      <c r="C185" s="116">
        <v>67</v>
      </c>
      <c r="D185" s="115">
        <f t="shared" si="8"/>
        <v>70</v>
      </c>
      <c r="E185" s="115">
        <v>67</v>
      </c>
      <c r="F185" s="115" t="e">
        <f>VLOOKUP(A185,'Age et effectifs HF'!A$29:D$48,4,FALSE)</f>
        <v>#N/A</v>
      </c>
      <c r="G185" s="114">
        <f t="shared" si="5"/>
        <v>45689</v>
      </c>
      <c r="H185" s="115">
        <v>2</v>
      </c>
    </row>
    <row r="186" spans="1:8" x14ac:dyDescent="0.25">
      <c r="A186" s="117">
        <f t="shared" ref="A186:A217" si="9">A174+1</f>
        <v>2025.1666666666667</v>
      </c>
      <c r="B186" s="115">
        <v>62</v>
      </c>
      <c r="C186" s="116">
        <v>67</v>
      </c>
      <c r="D186" s="115">
        <f t="shared" si="8"/>
        <v>70</v>
      </c>
      <c r="E186" s="115">
        <v>67</v>
      </c>
      <c r="F186" s="115" t="e">
        <f>VLOOKUP(A186,'Age et effectifs HF'!A$29:D$48,4,FALSE)</f>
        <v>#N/A</v>
      </c>
      <c r="G186" s="114">
        <f t="shared" si="5"/>
        <v>45717</v>
      </c>
      <c r="H186" s="115">
        <v>3</v>
      </c>
    </row>
    <row r="187" spans="1:8" x14ac:dyDescent="0.25">
      <c r="A187" s="117">
        <f t="shared" si="9"/>
        <v>2025.25</v>
      </c>
      <c r="B187" s="115">
        <v>62</v>
      </c>
      <c r="C187" s="116">
        <v>67</v>
      </c>
      <c r="D187" s="115">
        <f t="shared" si="8"/>
        <v>70</v>
      </c>
      <c r="E187" s="115">
        <v>67</v>
      </c>
      <c r="F187" s="115" t="e">
        <f>VLOOKUP(A187,'Age et effectifs HF'!A$29:D$48,4,FALSE)</f>
        <v>#N/A</v>
      </c>
      <c r="G187" s="114">
        <f t="shared" si="5"/>
        <v>45748</v>
      </c>
      <c r="H187" s="115">
        <v>4</v>
      </c>
    </row>
    <row r="188" spans="1:8" x14ac:dyDescent="0.25">
      <c r="A188" s="117">
        <f t="shared" si="9"/>
        <v>2025.3333333333335</v>
      </c>
      <c r="B188" s="115">
        <v>62</v>
      </c>
      <c r="C188" s="116">
        <v>67</v>
      </c>
      <c r="D188" s="115">
        <f t="shared" si="8"/>
        <v>70</v>
      </c>
      <c r="E188" s="115">
        <v>67</v>
      </c>
      <c r="F188" s="115" t="e">
        <f>VLOOKUP(A188,'Age et effectifs HF'!A$29:D$48,4,FALSE)</f>
        <v>#N/A</v>
      </c>
      <c r="G188" s="114">
        <f t="shared" si="5"/>
        <v>45778</v>
      </c>
      <c r="H188" s="115">
        <v>5</v>
      </c>
    </row>
    <row r="189" spans="1:8" x14ac:dyDescent="0.25">
      <c r="A189" s="117">
        <f t="shared" si="9"/>
        <v>2025.4166666666667</v>
      </c>
      <c r="B189" s="115">
        <v>62</v>
      </c>
      <c r="C189" s="116">
        <v>67</v>
      </c>
      <c r="D189" s="115">
        <f t="shared" si="8"/>
        <v>70</v>
      </c>
      <c r="E189" s="115">
        <v>67</v>
      </c>
      <c r="F189" s="115" t="e">
        <f>VLOOKUP(A189,'Age et effectifs HF'!A$29:D$48,4,FALSE)</f>
        <v>#N/A</v>
      </c>
      <c r="G189" s="114">
        <f t="shared" si="5"/>
        <v>45809</v>
      </c>
      <c r="H189" s="115">
        <v>6</v>
      </c>
    </row>
    <row r="190" spans="1:8" x14ac:dyDescent="0.25">
      <c r="A190" s="117">
        <f t="shared" si="9"/>
        <v>2025.5</v>
      </c>
      <c r="B190" s="115">
        <v>62</v>
      </c>
      <c r="C190" s="116">
        <v>67</v>
      </c>
      <c r="D190" s="115">
        <f t="shared" si="8"/>
        <v>70</v>
      </c>
      <c r="E190" s="115">
        <v>67</v>
      </c>
      <c r="F190" s="115" t="e">
        <f>VLOOKUP(A190,'Age et effectifs HF'!A$29:D$48,4,FALSE)</f>
        <v>#N/A</v>
      </c>
      <c r="G190" s="114">
        <f t="shared" si="5"/>
        <v>45839</v>
      </c>
      <c r="H190" s="115">
        <v>7</v>
      </c>
    </row>
    <row r="191" spans="1:8" x14ac:dyDescent="0.25">
      <c r="A191" s="117">
        <f t="shared" si="9"/>
        <v>2025.5833333333335</v>
      </c>
      <c r="B191" s="115">
        <v>62</v>
      </c>
      <c r="C191" s="116">
        <v>67</v>
      </c>
      <c r="D191" s="115">
        <f t="shared" si="8"/>
        <v>70</v>
      </c>
      <c r="E191" s="115">
        <v>67</v>
      </c>
      <c r="F191" s="115" t="e">
        <f>VLOOKUP(A191,'Age et effectifs HF'!A$29:D$48,4,FALSE)</f>
        <v>#N/A</v>
      </c>
      <c r="G191" s="114">
        <f t="shared" si="5"/>
        <v>45870</v>
      </c>
      <c r="H191" s="115">
        <v>8</v>
      </c>
    </row>
    <row r="192" spans="1:8" x14ac:dyDescent="0.25">
      <c r="A192" s="117">
        <f t="shared" si="9"/>
        <v>2025.6666666666667</v>
      </c>
      <c r="B192" s="115">
        <v>62</v>
      </c>
      <c r="C192" s="116">
        <v>67</v>
      </c>
      <c r="D192" s="115">
        <f t="shared" si="8"/>
        <v>70</v>
      </c>
      <c r="E192" s="115">
        <v>67</v>
      </c>
      <c r="F192" s="115" t="e">
        <f>VLOOKUP(A192,'Age et effectifs HF'!A$29:D$48,4,FALSE)</f>
        <v>#N/A</v>
      </c>
      <c r="G192" s="114">
        <f t="shared" si="5"/>
        <v>45901</v>
      </c>
      <c r="H192" s="115">
        <v>9</v>
      </c>
    </row>
    <row r="193" spans="1:8" x14ac:dyDescent="0.25">
      <c r="A193" s="117">
        <f t="shared" si="9"/>
        <v>2025.75</v>
      </c>
      <c r="B193" s="115">
        <v>62</v>
      </c>
      <c r="C193" s="116">
        <v>67</v>
      </c>
      <c r="D193" s="115">
        <f t="shared" si="8"/>
        <v>70</v>
      </c>
      <c r="E193" s="115">
        <v>67</v>
      </c>
      <c r="F193" s="115" t="e">
        <f>VLOOKUP(A193,'Age et effectifs HF'!A$29:D$48,4,FALSE)</f>
        <v>#N/A</v>
      </c>
      <c r="G193" s="114">
        <f t="shared" si="5"/>
        <v>45931</v>
      </c>
      <c r="H193" s="115">
        <v>10</v>
      </c>
    </row>
    <row r="194" spans="1:8" x14ac:dyDescent="0.25">
      <c r="A194" s="117">
        <f t="shared" si="9"/>
        <v>2025.8333333333335</v>
      </c>
      <c r="B194" s="115">
        <v>62</v>
      </c>
      <c r="C194" s="116">
        <v>67</v>
      </c>
      <c r="D194" s="115">
        <f t="shared" si="8"/>
        <v>70</v>
      </c>
      <c r="E194" s="115">
        <v>67</v>
      </c>
      <c r="F194" s="115" t="e">
        <f>VLOOKUP(A194,'Age et effectifs HF'!A$29:D$48,4,FALSE)</f>
        <v>#N/A</v>
      </c>
      <c r="G194" s="114">
        <f t="shared" si="5"/>
        <v>45962</v>
      </c>
      <c r="H194" s="115">
        <v>11</v>
      </c>
    </row>
    <row r="195" spans="1:8" x14ac:dyDescent="0.25">
      <c r="A195" s="117">
        <f t="shared" si="9"/>
        <v>2025.9166666666667</v>
      </c>
      <c r="B195" s="115">
        <v>62</v>
      </c>
      <c r="C195" s="116">
        <v>67</v>
      </c>
      <c r="D195" s="115">
        <f t="shared" si="8"/>
        <v>70</v>
      </c>
      <c r="E195" s="115">
        <v>67</v>
      </c>
      <c r="F195" s="115" t="e">
        <f>VLOOKUP(A195,'Age et effectifs HF'!A$29:D$48,4,FALSE)</f>
        <v>#N/A</v>
      </c>
      <c r="G195" s="114">
        <f t="shared" si="5"/>
        <v>45992</v>
      </c>
      <c r="H195" s="115">
        <v>12</v>
      </c>
    </row>
    <row r="196" spans="1:8" x14ac:dyDescent="0.25">
      <c r="A196" s="117">
        <f t="shared" si="9"/>
        <v>2026</v>
      </c>
      <c r="B196" s="115">
        <v>62</v>
      </c>
      <c r="C196" s="116">
        <v>67</v>
      </c>
      <c r="D196" s="115">
        <f t="shared" si="8"/>
        <v>70</v>
      </c>
      <c r="E196" s="115">
        <v>67</v>
      </c>
      <c r="F196" s="115">
        <f>VLOOKUP(A196,'Age et effectifs HF'!A$29:D$48,4,FALSE)</f>
        <v>66.06</v>
      </c>
      <c r="G196" s="114">
        <f t="shared" ref="G196:G231" si="10">DATE(A196,H196,1)</f>
        <v>46023</v>
      </c>
      <c r="H196" s="115">
        <v>1</v>
      </c>
    </row>
    <row r="197" spans="1:8" x14ac:dyDescent="0.25">
      <c r="A197" s="117">
        <f t="shared" si="9"/>
        <v>2026.0833333333335</v>
      </c>
      <c r="B197" s="115">
        <v>62</v>
      </c>
      <c r="C197" s="116">
        <v>67</v>
      </c>
      <c r="D197" s="115">
        <f t="shared" si="8"/>
        <v>70</v>
      </c>
      <c r="E197" s="115">
        <v>67</v>
      </c>
      <c r="F197" s="115" t="e">
        <f>VLOOKUP(A197,'Age et effectifs HF'!A$29:D$48,4,FALSE)</f>
        <v>#N/A</v>
      </c>
      <c r="G197" s="114">
        <f t="shared" si="10"/>
        <v>46054</v>
      </c>
      <c r="H197" s="115">
        <v>2</v>
      </c>
    </row>
    <row r="198" spans="1:8" x14ac:dyDescent="0.25">
      <c r="A198" s="117">
        <f t="shared" si="9"/>
        <v>2026.1666666666667</v>
      </c>
      <c r="B198" s="115">
        <v>62</v>
      </c>
      <c r="C198" s="116">
        <v>67</v>
      </c>
      <c r="D198" s="115">
        <f t="shared" si="8"/>
        <v>70</v>
      </c>
      <c r="E198" s="115">
        <v>67</v>
      </c>
      <c r="F198" s="115" t="e">
        <f>VLOOKUP(A198,'Age et effectifs HF'!A$29:D$48,4,FALSE)</f>
        <v>#N/A</v>
      </c>
      <c r="G198" s="114">
        <f t="shared" si="10"/>
        <v>46082</v>
      </c>
      <c r="H198" s="115">
        <v>3</v>
      </c>
    </row>
    <row r="199" spans="1:8" x14ac:dyDescent="0.25">
      <c r="A199" s="117">
        <f t="shared" si="9"/>
        <v>2026.25</v>
      </c>
      <c r="B199" s="115">
        <v>62</v>
      </c>
      <c r="C199" s="116">
        <v>67</v>
      </c>
      <c r="D199" s="115">
        <f t="shared" si="8"/>
        <v>70</v>
      </c>
      <c r="E199" s="115">
        <v>67</v>
      </c>
      <c r="F199" s="115" t="e">
        <f>VLOOKUP(A199,'Age et effectifs HF'!A$29:D$48,4,FALSE)</f>
        <v>#N/A</v>
      </c>
      <c r="G199" s="114">
        <f t="shared" si="10"/>
        <v>46113</v>
      </c>
      <c r="H199" s="115">
        <v>4</v>
      </c>
    </row>
    <row r="200" spans="1:8" x14ac:dyDescent="0.25">
      <c r="A200" s="117">
        <f t="shared" si="9"/>
        <v>2026.3333333333335</v>
      </c>
      <c r="B200" s="115">
        <v>62</v>
      </c>
      <c r="C200" s="116">
        <v>67</v>
      </c>
      <c r="D200" s="115">
        <f t="shared" ref="D200:D231" si="11">C164+3</f>
        <v>70</v>
      </c>
      <c r="E200" s="115">
        <v>67</v>
      </c>
      <c r="F200" s="115" t="e">
        <f>VLOOKUP(A200,'Age et effectifs HF'!A$29:D$48,4,FALSE)</f>
        <v>#N/A</v>
      </c>
      <c r="G200" s="114">
        <f t="shared" si="10"/>
        <v>46143</v>
      </c>
      <c r="H200" s="115">
        <v>5</v>
      </c>
    </row>
    <row r="201" spans="1:8" x14ac:dyDescent="0.25">
      <c r="A201" s="117">
        <f t="shared" si="9"/>
        <v>2026.4166666666667</v>
      </c>
      <c r="B201" s="115">
        <v>62</v>
      </c>
      <c r="C201" s="116">
        <v>67</v>
      </c>
      <c r="D201" s="115">
        <f t="shared" si="11"/>
        <v>70</v>
      </c>
      <c r="E201" s="115">
        <v>67</v>
      </c>
      <c r="F201" s="115" t="e">
        <f>VLOOKUP(A201,'Age et effectifs HF'!A$29:D$48,4,FALSE)</f>
        <v>#N/A</v>
      </c>
      <c r="G201" s="114">
        <f t="shared" si="10"/>
        <v>46174</v>
      </c>
      <c r="H201" s="115">
        <v>6</v>
      </c>
    </row>
    <row r="202" spans="1:8" x14ac:dyDescent="0.25">
      <c r="A202" s="117">
        <f t="shared" si="9"/>
        <v>2026.5</v>
      </c>
      <c r="B202" s="115">
        <v>62</v>
      </c>
      <c r="C202" s="116">
        <v>67</v>
      </c>
      <c r="D202" s="115">
        <f t="shared" si="11"/>
        <v>70</v>
      </c>
      <c r="E202" s="115">
        <v>67</v>
      </c>
      <c r="F202" s="115" t="e">
        <f>VLOOKUP(A202,'Age et effectifs HF'!A$29:D$48,4,FALSE)</f>
        <v>#N/A</v>
      </c>
      <c r="G202" s="114">
        <f t="shared" si="10"/>
        <v>46204</v>
      </c>
      <c r="H202" s="115">
        <v>7</v>
      </c>
    </row>
    <row r="203" spans="1:8" x14ac:dyDescent="0.25">
      <c r="A203" s="117">
        <f t="shared" si="9"/>
        <v>2026.5833333333335</v>
      </c>
      <c r="B203" s="115">
        <v>62</v>
      </c>
      <c r="C203" s="116">
        <v>67</v>
      </c>
      <c r="D203" s="115">
        <f t="shared" si="11"/>
        <v>70</v>
      </c>
      <c r="E203" s="115">
        <v>67</v>
      </c>
      <c r="F203" s="115" t="e">
        <f>VLOOKUP(A203,'Age et effectifs HF'!A$29:D$48,4,FALSE)</f>
        <v>#N/A</v>
      </c>
      <c r="G203" s="114">
        <f t="shared" si="10"/>
        <v>46235</v>
      </c>
      <c r="H203" s="115">
        <v>8</v>
      </c>
    </row>
    <row r="204" spans="1:8" x14ac:dyDescent="0.25">
      <c r="A204" s="117">
        <f t="shared" si="9"/>
        <v>2026.6666666666667</v>
      </c>
      <c r="B204" s="115">
        <v>62</v>
      </c>
      <c r="C204" s="116">
        <v>67</v>
      </c>
      <c r="D204" s="115">
        <f t="shared" si="11"/>
        <v>70</v>
      </c>
      <c r="E204" s="115">
        <v>67</v>
      </c>
      <c r="F204" s="115" t="e">
        <f>VLOOKUP(A204,'Age et effectifs HF'!A$29:D$48,4,FALSE)</f>
        <v>#N/A</v>
      </c>
      <c r="G204" s="114">
        <f t="shared" si="10"/>
        <v>46266</v>
      </c>
      <c r="H204" s="115">
        <v>9</v>
      </c>
    </row>
    <row r="205" spans="1:8" x14ac:dyDescent="0.25">
      <c r="A205" s="117">
        <f t="shared" si="9"/>
        <v>2026.75</v>
      </c>
      <c r="B205" s="115">
        <v>62</v>
      </c>
      <c r="C205" s="116">
        <v>67</v>
      </c>
      <c r="D205" s="115">
        <f t="shared" si="11"/>
        <v>70</v>
      </c>
      <c r="E205" s="115">
        <v>67</v>
      </c>
      <c r="F205" s="115" t="e">
        <f>VLOOKUP(A205,'Age et effectifs HF'!A$29:D$48,4,FALSE)</f>
        <v>#N/A</v>
      </c>
      <c r="G205" s="114">
        <f t="shared" si="10"/>
        <v>46296</v>
      </c>
      <c r="H205" s="115">
        <v>10</v>
      </c>
    </row>
    <row r="206" spans="1:8" x14ac:dyDescent="0.25">
      <c r="A206" s="117">
        <f t="shared" si="9"/>
        <v>2026.8333333333335</v>
      </c>
      <c r="B206" s="115">
        <v>62</v>
      </c>
      <c r="C206" s="116">
        <v>67</v>
      </c>
      <c r="D206" s="115">
        <f t="shared" si="11"/>
        <v>70</v>
      </c>
      <c r="E206" s="115">
        <v>67</v>
      </c>
      <c r="F206" s="115" t="e">
        <f>VLOOKUP(A206,'Age et effectifs HF'!A$29:D$48,4,FALSE)</f>
        <v>#N/A</v>
      </c>
      <c r="G206" s="114">
        <f t="shared" si="10"/>
        <v>46327</v>
      </c>
      <c r="H206" s="115">
        <v>11</v>
      </c>
    </row>
    <row r="207" spans="1:8" x14ac:dyDescent="0.25">
      <c r="A207" s="117">
        <f t="shared" si="9"/>
        <v>2026.9166666666667</v>
      </c>
      <c r="B207" s="115">
        <v>62</v>
      </c>
      <c r="C207" s="116">
        <v>67</v>
      </c>
      <c r="D207" s="115">
        <f t="shared" si="11"/>
        <v>70</v>
      </c>
      <c r="E207" s="115">
        <v>67</v>
      </c>
      <c r="F207" s="115" t="e">
        <f>VLOOKUP(A207,'Age et effectifs HF'!A$29:D$48,4,FALSE)</f>
        <v>#N/A</v>
      </c>
      <c r="G207" s="114">
        <f t="shared" si="10"/>
        <v>46357</v>
      </c>
      <c r="H207" s="115">
        <v>12</v>
      </c>
    </row>
    <row r="208" spans="1:8" x14ac:dyDescent="0.25">
      <c r="A208" s="117">
        <f t="shared" si="9"/>
        <v>2027</v>
      </c>
      <c r="B208" s="115">
        <v>62</v>
      </c>
      <c r="C208" s="116">
        <v>67</v>
      </c>
      <c r="D208" s="115">
        <f t="shared" si="11"/>
        <v>70</v>
      </c>
      <c r="E208" s="115">
        <v>67</v>
      </c>
      <c r="F208" s="115">
        <f>VLOOKUP(A208,'Age et effectifs HF'!A$29:D$48,4,FALSE)</f>
        <v>66.03</v>
      </c>
      <c r="G208" s="114">
        <f t="shared" si="10"/>
        <v>46388</v>
      </c>
      <c r="H208" s="115">
        <v>1</v>
      </c>
    </row>
    <row r="209" spans="1:8" x14ac:dyDescent="0.25">
      <c r="A209" s="117">
        <f t="shared" si="9"/>
        <v>2027.0833333333335</v>
      </c>
      <c r="B209" s="115">
        <v>62</v>
      </c>
      <c r="C209" s="116">
        <v>67</v>
      </c>
      <c r="D209" s="115">
        <f t="shared" si="11"/>
        <v>70</v>
      </c>
      <c r="E209" s="115">
        <v>67</v>
      </c>
      <c r="F209" s="115" t="e">
        <f>VLOOKUP(A209,'Age et effectifs HF'!A$29:D$48,4,FALSE)</f>
        <v>#N/A</v>
      </c>
      <c r="G209" s="114">
        <f t="shared" si="10"/>
        <v>46419</v>
      </c>
      <c r="H209" s="115">
        <v>2</v>
      </c>
    </row>
    <row r="210" spans="1:8" x14ac:dyDescent="0.25">
      <c r="A210" s="117">
        <f t="shared" si="9"/>
        <v>2027.1666666666667</v>
      </c>
      <c r="B210" s="115">
        <v>62</v>
      </c>
      <c r="C210" s="116">
        <v>67</v>
      </c>
      <c r="D210" s="115">
        <f t="shared" si="11"/>
        <v>70</v>
      </c>
      <c r="E210" s="115">
        <v>67</v>
      </c>
      <c r="F210" s="115" t="e">
        <f>VLOOKUP(A210,'Age et effectifs HF'!A$29:D$48,4,FALSE)</f>
        <v>#N/A</v>
      </c>
      <c r="G210" s="114">
        <f t="shared" si="10"/>
        <v>46447</v>
      </c>
      <c r="H210" s="115">
        <v>3</v>
      </c>
    </row>
    <row r="211" spans="1:8" x14ac:dyDescent="0.25">
      <c r="A211" s="117">
        <f t="shared" si="9"/>
        <v>2027.25</v>
      </c>
      <c r="B211" s="115">
        <v>62</v>
      </c>
      <c r="C211" s="116">
        <v>67</v>
      </c>
      <c r="D211" s="115">
        <f t="shared" si="11"/>
        <v>70</v>
      </c>
      <c r="E211" s="115">
        <v>67</v>
      </c>
      <c r="F211" s="115" t="e">
        <f>VLOOKUP(A211,'Age et effectifs HF'!A$29:D$48,4,FALSE)</f>
        <v>#N/A</v>
      </c>
      <c r="G211" s="114">
        <f t="shared" si="10"/>
        <v>46478</v>
      </c>
      <c r="H211" s="115">
        <v>4</v>
      </c>
    </row>
    <row r="212" spans="1:8" x14ac:dyDescent="0.25">
      <c r="A212" s="117">
        <f t="shared" si="9"/>
        <v>2027.3333333333335</v>
      </c>
      <c r="B212" s="115">
        <v>62</v>
      </c>
      <c r="C212" s="116">
        <v>67</v>
      </c>
      <c r="D212" s="115">
        <f t="shared" si="11"/>
        <v>70</v>
      </c>
      <c r="E212" s="115">
        <v>67</v>
      </c>
      <c r="F212" s="115" t="e">
        <f>VLOOKUP(A212,'Age et effectifs HF'!A$29:D$48,4,FALSE)</f>
        <v>#N/A</v>
      </c>
      <c r="G212" s="114">
        <f t="shared" si="10"/>
        <v>46508</v>
      </c>
      <c r="H212" s="115">
        <v>5</v>
      </c>
    </row>
    <row r="213" spans="1:8" x14ac:dyDescent="0.25">
      <c r="A213" s="117">
        <f t="shared" si="9"/>
        <v>2027.4166666666667</v>
      </c>
      <c r="B213" s="115">
        <v>62</v>
      </c>
      <c r="C213" s="116">
        <v>67</v>
      </c>
      <c r="D213" s="115">
        <f t="shared" si="11"/>
        <v>70</v>
      </c>
      <c r="E213" s="115">
        <v>67</v>
      </c>
      <c r="F213" s="115" t="e">
        <f>VLOOKUP(A213,'Age et effectifs HF'!A$29:D$48,4,FALSE)</f>
        <v>#N/A</v>
      </c>
      <c r="G213" s="114">
        <f t="shared" si="10"/>
        <v>46539</v>
      </c>
      <c r="H213" s="115">
        <v>6</v>
      </c>
    </row>
    <row r="214" spans="1:8" x14ac:dyDescent="0.25">
      <c r="A214" s="117">
        <f t="shared" si="9"/>
        <v>2027.5</v>
      </c>
      <c r="B214" s="115">
        <v>62</v>
      </c>
      <c r="C214" s="116">
        <v>67</v>
      </c>
      <c r="D214" s="115">
        <f t="shared" si="11"/>
        <v>70</v>
      </c>
      <c r="E214" s="115">
        <v>67</v>
      </c>
      <c r="F214" s="115" t="e">
        <f>VLOOKUP(A214,'Age et effectifs HF'!A$29:D$48,4,FALSE)</f>
        <v>#N/A</v>
      </c>
      <c r="G214" s="114">
        <f t="shared" si="10"/>
        <v>46569</v>
      </c>
      <c r="H214" s="115">
        <v>7</v>
      </c>
    </row>
    <row r="215" spans="1:8" x14ac:dyDescent="0.25">
      <c r="A215" s="117">
        <f t="shared" si="9"/>
        <v>2027.5833333333335</v>
      </c>
      <c r="B215" s="115">
        <v>62</v>
      </c>
      <c r="C215" s="116">
        <v>67</v>
      </c>
      <c r="D215" s="115">
        <f t="shared" si="11"/>
        <v>70</v>
      </c>
      <c r="E215" s="115">
        <v>67</v>
      </c>
      <c r="F215" s="115" t="e">
        <f>VLOOKUP(A215,'Age et effectifs HF'!A$29:D$48,4,FALSE)</f>
        <v>#N/A</v>
      </c>
      <c r="G215" s="114">
        <f t="shared" si="10"/>
        <v>46600</v>
      </c>
      <c r="H215" s="115">
        <v>8</v>
      </c>
    </row>
    <row r="216" spans="1:8" x14ac:dyDescent="0.25">
      <c r="A216" s="117">
        <f t="shared" si="9"/>
        <v>2027.6666666666667</v>
      </c>
      <c r="B216" s="115">
        <v>62</v>
      </c>
      <c r="C216" s="116">
        <v>67</v>
      </c>
      <c r="D216" s="115">
        <f t="shared" si="11"/>
        <v>70</v>
      </c>
      <c r="E216" s="115">
        <v>67</v>
      </c>
      <c r="F216" s="115" t="e">
        <f>VLOOKUP(A216,'Age et effectifs HF'!A$29:D$48,4,FALSE)</f>
        <v>#N/A</v>
      </c>
      <c r="G216" s="114">
        <f t="shared" si="10"/>
        <v>46631</v>
      </c>
      <c r="H216" s="115">
        <v>9</v>
      </c>
    </row>
    <row r="217" spans="1:8" x14ac:dyDescent="0.25">
      <c r="A217" s="117">
        <f t="shared" si="9"/>
        <v>2027.75</v>
      </c>
      <c r="B217" s="115">
        <v>62</v>
      </c>
      <c r="C217" s="116">
        <v>67</v>
      </c>
      <c r="D217" s="115">
        <f t="shared" si="11"/>
        <v>70</v>
      </c>
      <c r="E217" s="115">
        <v>67</v>
      </c>
      <c r="F217" s="115" t="e">
        <f>VLOOKUP(A217,'Age et effectifs HF'!A$29:D$48,4,FALSE)</f>
        <v>#N/A</v>
      </c>
      <c r="G217" s="114">
        <f t="shared" si="10"/>
        <v>46661</v>
      </c>
      <c r="H217" s="115">
        <v>10</v>
      </c>
    </row>
    <row r="218" spans="1:8" x14ac:dyDescent="0.25">
      <c r="A218" s="117">
        <f t="shared" ref="A218:A232" si="12">A206+1</f>
        <v>2027.8333333333335</v>
      </c>
      <c r="B218" s="115">
        <v>62</v>
      </c>
      <c r="C218" s="116">
        <v>67</v>
      </c>
      <c r="D218" s="115">
        <f t="shared" si="11"/>
        <v>70</v>
      </c>
      <c r="E218" s="115">
        <v>67</v>
      </c>
      <c r="F218" s="115" t="e">
        <f>VLOOKUP(A218,'Age et effectifs HF'!A$29:D$48,4,FALSE)</f>
        <v>#N/A</v>
      </c>
      <c r="G218" s="114">
        <f t="shared" si="10"/>
        <v>46692</v>
      </c>
      <c r="H218" s="115">
        <v>11</v>
      </c>
    </row>
    <row r="219" spans="1:8" x14ac:dyDescent="0.25">
      <c r="A219" s="117">
        <f t="shared" si="12"/>
        <v>2027.9166666666667</v>
      </c>
      <c r="B219" s="115">
        <v>62</v>
      </c>
      <c r="C219" s="116">
        <v>67</v>
      </c>
      <c r="D219" s="115">
        <f t="shared" si="11"/>
        <v>70</v>
      </c>
      <c r="E219" s="115">
        <v>67</v>
      </c>
      <c r="F219" s="115" t="e">
        <f>VLOOKUP(A219,'Age et effectifs HF'!A$29:D$48,4,FALSE)</f>
        <v>#N/A</v>
      </c>
      <c r="G219" s="114">
        <f t="shared" si="10"/>
        <v>46722</v>
      </c>
      <c r="H219" s="115">
        <v>12</v>
      </c>
    </row>
    <row r="220" spans="1:8" x14ac:dyDescent="0.25">
      <c r="A220" s="117">
        <f t="shared" si="12"/>
        <v>2028</v>
      </c>
      <c r="B220" s="115">
        <v>62</v>
      </c>
      <c r="C220" s="116">
        <v>67</v>
      </c>
      <c r="D220" s="115">
        <f t="shared" si="11"/>
        <v>70</v>
      </c>
      <c r="E220" s="115">
        <v>67</v>
      </c>
      <c r="F220" s="115">
        <f>VLOOKUP(A220,'Age et effectifs HF'!A$29:D$48,4,FALSE)</f>
        <v>66.05</v>
      </c>
      <c r="G220" s="114">
        <f t="shared" si="10"/>
        <v>46753</v>
      </c>
      <c r="H220" s="115">
        <v>1</v>
      </c>
    </row>
    <row r="221" spans="1:8" x14ac:dyDescent="0.25">
      <c r="A221" s="117">
        <f t="shared" si="12"/>
        <v>2028.0833333333335</v>
      </c>
      <c r="B221" s="115">
        <v>62</v>
      </c>
      <c r="C221" s="116">
        <v>67</v>
      </c>
      <c r="D221" s="115">
        <f t="shared" si="11"/>
        <v>70</v>
      </c>
      <c r="E221" s="115">
        <v>67</v>
      </c>
      <c r="F221" s="115" t="e">
        <f>VLOOKUP(A221,'Age et effectifs HF'!A$29:D$48,4,FALSE)</f>
        <v>#N/A</v>
      </c>
      <c r="G221" s="114">
        <f t="shared" si="10"/>
        <v>46784</v>
      </c>
      <c r="H221" s="115">
        <v>2</v>
      </c>
    </row>
    <row r="222" spans="1:8" x14ac:dyDescent="0.25">
      <c r="A222" s="117">
        <f t="shared" si="12"/>
        <v>2028.1666666666667</v>
      </c>
      <c r="B222" s="115">
        <v>62</v>
      </c>
      <c r="C222" s="116">
        <v>67</v>
      </c>
      <c r="D222" s="115">
        <f t="shared" si="11"/>
        <v>70</v>
      </c>
      <c r="E222" s="115">
        <v>67</v>
      </c>
      <c r="F222" s="115" t="e">
        <f>VLOOKUP(A222,'Age et effectifs HF'!A$29:D$48,4,FALSE)</f>
        <v>#N/A</v>
      </c>
      <c r="G222" s="114">
        <f t="shared" si="10"/>
        <v>46813</v>
      </c>
      <c r="H222" s="115">
        <v>3</v>
      </c>
    </row>
    <row r="223" spans="1:8" x14ac:dyDescent="0.25">
      <c r="A223" s="117">
        <f t="shared" si="12"/>
        <v>2028.25</v>
      </c>
      <c r="B223" s="115">
        <v>62</v>
      </c>
      <c r="C223" s="116">
        <v>67</v>
      </c>
      <c r="D223" s="115">
        <f t="shared" si="11"/>
        <v>70</v>
      </c>
      <c r="E223" s="115">
        <v>67</v>
      </c>
      <c r="F223" s="115" t="e">
        <f>VLOOKUP(A223,'Age et effectifs HF'!A$29:D$48,4,FALSE)</f>
        <v>#N/A</v>
      </c>
      <c r="G223" s="114">
        <f t="shared" si="10"/>
        <v>46844</v>
      </c>
      <c r="H223" s="115">
        <v>4</v>
      </c>
    </row>
    <row r="224" spans="1:8" x14ac:dyDescent="0.25">
      <c r="A224" s="117">
        <f t="shared" si="12"/>
        <v>2028.3333333333335</v>
      </c>
      <c r="B224" s="115">
        <v>62</v>
      </c>
      <c r="C224" s="116">
        <v>67</v>
      </c>
      <c r="D224" s="115">
        <f t="shared" si="11"/>
        <v>70</v>
      </c>
      <c r="E224" s="115">
        <v>67</v>
      </c>
      <c r="F224" s="115" t="e">
        <f>VLOOKUP(A224,'Age et effectifs HF'!A$29:D$48,4,FALSE)</f>
        <v>#N/A</v>
      </c>
      <c r="G224" s="114">
        <f t="shared" si="10"/>
        <v>46874</v>
      </c>
      <c r="H224" s="115">
        <v>5</v>
      </c>
    </row>
    <row r="225" spans="1:8" x14ac:dyDescent="0.25">
      <c r="A225" s="117">
        <f t="shared" si="12"/>
        <v>2028.4166666666667</v>
      </c>
      <c r="B225" s="115">
        <v>62</v>
      </c>
      <c r="C225" s="116">
        <v>67</v>
      </c>
      <c r="D225" s="115">
        <f t="shared" si="11"/>
        <v>70</v>
      </c>
      <c r="E225" s="115">
        <v>67</v>
      </c>
      <c r="F225" s="115" t="e">
        <f>VLOOKUP(A225,'Age et effectifs HF'!A$29:D$48,4,FALSE)</f>
        <v>#N/A</v>
      </c>
      <c r="G225" s="114">
        <f t="shared" si="10"/>
        <v>46905</v>
      </c>
      <c r="H225" s="115">
        <v>6</v>
      </c>
    </row>
    <row r="226" spans="1:8" x14ac:dyDescent="0.25">
      <c r="A226" s="117">
        <f t="shared" si="12"/>
        <v>2028.5</v>
      </c>
      <c r="B226" s="115">
        <v>62</v>
      </c>
      <c r="C226" s="116">
        <v>67</v>
      </c>
      <c r="D226" s="115">
        <f t="shared" si="11"/>
        <v>70</v>
      </c>
      <c r="E226" s="115">
        <v>67</v>
      </c>
      <c r="F226" s="115" t="e">
        <f>VLOOKUP(A226,'Age et effectifs HF'!A$29:D$48,4,FALSE)</f>
        <v>#N/A</v>
      </c>
      <c r="G226" s="114">
        <f t="shared" si="10"/>
        <v>46935</v>
      </c>
      <c r="H226" s="115">
        <v>7</v>
      </c>
    </row>
    <row r="227" spans="1:8" x14ac:dyDescent="0.25">
      <c r="A227" s="117">
        <f t="shared" si="12"/>
        <v>2028.5833333333335</v>
      </c>
      <c r="B227" s="115">
        <v>62</v>
      </c>
      <c r="C227" s="116">
        <v>67</v>
      </c>
      <c r="D227" s="115">
        <f t="shared" si="11"/>
        <v>70</v>
      </c>
      <c r="E227" s="115">
        <v>67</v>
      </c>
      <c r="F227" s="115" t="e">
        <f>VLOOKUP(A227,'Age et effectifs HF'!A$29:D$48,4,FALSE)</f>
        <v>#N/A</v>
      </c>
      <c r="G227" s="114">
        <f t="shared" si="10"/>
        <v>46966</v>
      </c>
      <c r="H227" s="115">
        <v>8</v>
      </c>
    </row>
    <row r="228" spans="1:8" x14ac:dyDescent="0.25">
      <c r="A228" s="117">
        <f t="shared" si="12"/>
        <v>2028.6666666666667</v>
      </c>
      <c r="B228" s="115">
        <v>62</v>
      </c>
      <c r="C228" s="116">
        <v>67</v>
      </c>
      <c r="D228" s="115">
        <f t="shared" si="11"/>
        <v>70</v>
      </c>
      <c r="E228" s="115">
        <v>67</v>
      </c>
      <c r="F228" s="115" t="e">
        <f>VLOOKUP(A228,'Age et effectifs HF'!A$29:D$48,4,FALSE)</f>
        <v>#N/A</v>
      </c>
      <c r="G228" s="114">
        <f t="shared" si="10"/>
        <v>46997</v>
      </c>
      <c r="H228" s="115">
        <v>9</v>
      </c>
    </row>
    <row r="229" spans="1:8" x14ac:dyDescent="0.25">
      <c r="A229" s="117">
        <f t="shared" si="12"/>
        <v>2028.75</v>
      </c>
      <c r="B229" s="115">
        <v>62</v>
      </c>
      <c r="C229" s="116">
        <v>67</v>
      </c>
      <c r="D229" s="115">
        <f t="shared" si="11"/>
        <v>70</v>
      </c>
      <c r="E229" s="115">
        <v>67</v>
      </c>
      <c r="F229" s="115" t="e">
        <f>VLOOKUP(A229,'Age et effectifs HF'!A$29:D$48,4,FALSE)</f>
        <v>#N/A</v>
      </c>
      <c r="G229" s="114">
        <f t="shared" si="10"/>
        <v>47027</v>
      </c>
      <c r="H229" s="115">
        <v>10</v>
      </c>
    </row>
    <row r="230" spans="1:8" x14ac:dyDescent="0.25">
      <c r="A230" s="117">
        <f t="shared" si="12"/>
        <v>2028.8333333333335</v>
      </c>
      <c r="B230" s="115">
        <v>62</v>
      </c>
      <c r="C230" s="116">
        <v>67</v>
      </c>
      <c r="D230" s="115">
        <f t="shared" si="11"/>
        <v>70</v>
      </c>
      <c r="E230" s="115">
        <v>67</v>
      </c>
      <c r="F230" s="115" t="e">
        <f>VLOOKUP(A230,'Age et effectifs HF'!A$29:D$48,4,FALSE)</f>
        <v>#N/A</v>
      </c>
      <c r="G230" s="114">
        <f t="shared" si="10"/>
        <v>47058</v>
      </c>
      <c r="H230" s="115">
        <v>11</v>
      </c>
    </row>
    <row r="231" spans="1:8" x14ac:dyDescent="0.25">
      <c r="A231" s="117">
        <f t="shared" si="12"/>
        <v>2028.9166666666667</v>
      </c>
      <c r="B231" s="115">
        <v>62</v>
      </c>
      <c r="C231" s="116">
        <v>67</v>
      </c>
      <c r="D231" s="115">
        <f t="shared" si="11"/>
        <v>70</v>
      </c>
      <c r="E231" s="115">
        <v>67</v>
      </c>
      <c r="F231" s="115" t="e">
        <f>VLOOKUP(A231,'Age et effectifs HF'!A$29:D$48,4,FALSE)</f>
        <v>#N/A</v>
      </c>
      <c r="G231" s="114">
        <f t="shared" si="10"/>
        <v>47088</v>
      </c>
      <c r="H231" s="115">
        <v>12</v>
      </c>
    </row>
    <row r="232" spans="1:8" x14ac:dyDescent="0.25">
      <c r="A232" s="117">
        <f t="shared" si="12"/>
        <v>2029</v>
      </c>
      <c r="B232" s="115">
        <v>62</v>
      </c>
      <c r="C232" s="116">
        <v>67</v>
      </c>
      <c r="D232" s="115">
        <f t="shared" ref="D232" si="13">C196+3</f>
        <v>70</v>
      </c>
      <c r="E232" s="115">
        <v>67</v>
      </c>
      <c r="F232" s="115">
        <f>VLOOKUP(A232,'Age et effectifs HF'!A$29:D$48,4,FALSE)</f>
        <v>66.08</v>
      </c>
      <c r="G232" s="114">
        <f t="shared" ref="G232" si="14">DATE(A232,H232,1)</f>
        <v>47119</v>
      </c>
      <c r="H232" s="115">
        <v>1</v>
      </c>
    </row>
  </sheetData>
  <mergeCells count="1">
    <mergeCell ref="B2:E2"/>
  </mergeCells>
  <pageMargins left="0.25" right="0.25"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5"/>
  <sheetViews>
    <sheetView topLeftCell="A56" zoomScaleNormal="100" workbookViewId="0">
      <selection activeCell="G2" sqref="G2"/>
    </sheetView>
  </sheetViews>
  <sheetFormatPr baseColWidth="10" defaultColWidth="11.42578125" defaultRowHeight="15" x14ac:dyDescent="0.25"/>
  <cols>
    <col min="1" max="1" width="11.85546875" style="96" customWidth="1"/>
    <col min="2" max="16" width="11.42578125" style="96"/>
    <col min="17" max="17" width="19.140625" style="96" customWidth="1"/>
    <col min="18" max="16384" width="11.42578125" style="96"/>
  </cols>
  <sheetData>
    <row r="1" spans="1:7" ht="40.5" customHeight="1" x14ac:dyDescent="0.25">
      <c r="A1" s="95" t="s">
        <v>56</v>
      </c>
      <c r="B1" s="87"/>
      <c r="C1" s="87"/>
      <c r="D1" s="87"/>
    </row>
    <row r="2" spans="1:7" ht="60.75" customHeight="1" x14ac:dyDescent="0.25">
      <c r="A2" s="88" t="s">
        <v>0</v>
      </c>
      <c r="B2" s="89" t="s">
        <v>28</v>
      </c>
      <c r="C2" s="89" t="s">
        <v>70</v>
      </c>
      <c r="D2" s="89" t="s">
        <v>24</v>
      </c>
      <c r="E2" s="140" t="s">
        <v>65</v>
      </c>
      <c r="G2" s="138" t="s">
        <v>56</v>
      </c>
    </row>
    <row r="3" spans="1:7" ht="21" x14ac:dyDescent="0.35">
      <c r="A3" s="192">
        <v>2010</v>
      </c>
      <c r="B3" s="197">
        <f>O29/O$40*100</f>
        <v>104.20269802836388</v>
      </c>
      <c r="C3" s="197">
        <f>Q29/Q$40*100</f>
        <v>140.63714063714065</v>
      </c>
      <c r="D3" s="197">
        <f t="shared" ref="D3" si="0">C3/B3*100</f>
        <v>134.96497048364267</v>
      </c>
      <c r="E3" s="193"/>
      <c r="G3" s="139"/>
    </row>
    <row r="4" spans="1:7" x14ac:dyDescent="0.25">
      <c r="A4" s="169">
        <v>2011</v>
      </c>
      <c r="B4" s="198">
        <f t="shared" ref="B4:B22" si="1">O30/O$40*100</f>
        <v>103.30335524040125</v>
      </c>
      <c r="C4" s="198">
        <f t="shared" ref="C4:C22" si="2">Q30/Q$40*100</f>
        <v>142.89044289044287</v>
      </c>
      <c r="D4" s="198">
        <f t="shared" ref="D4:D22" si="3">C4/B4*100</f>
        <v>138.32120220869589</v>
      </c>
      <c r="E4" s="194">
        <f t="shared" ref="E4:E22" si="4">(C4/C3-1)*100</f>
        <v>1.6022099447513538</v>
      </c>
    </row>
    <row r="5" spans="1:7" x14ac:dyDescent="0.25">
      <c r="A5" s="169">
        <v>2012</v>
      </c>
      <c r="B5" s="198">
        <f t="shared" si="1"/>
        <v>99.187132480110691</v>
      </c>
      <c r="C5" s="198">
        <f t="shared" si="2"/>
        <v>134.34343434343435</v>
      </c>
      <c r="D5" s="198">
        <f t="shared" si="3"/>
        <v>135.44441802506319</v>
      </c>
      <c r="E5" s="194">
        <f t="shared" si="4"/>
        <v>-5.9815116911364647</v>
      </c>
    </row>
    <row r="6" spans="1:7" x14ac:dyDescent="0.25">
      <c r="A6" s="169">
        <v>2013</v>
      </c>
      <c r="B6" s="198">
        <f t="shared" si="1"/>
        <v>94.119681771013489</v>
      </c>
      <c r="C6" s="198">
        <f t="shared" si="2"/>
        <v>125.56332556332556</v>
      </c>
      <c r="D6" s="198">
        <f t="shared" si="3"/>
        <v>133.40814928466526</v>
      </c>
      <c r="E6" s="194">
        <f t="shared" si="4"/>
        <v>-6.5355696934644385</v>
      </c>
    </row>
    <row r="7" spans="1:7" x14ac:dyDescent="0.25">
      <c r="A7" s="169">
        <v>2014</v>
      </c>
      <c r="B7" s="198">
        <f t="shared" si="1"/>
        <v>89.363542026980284</v>
      </c>
      <c r="C7" s="198">
        <f t="shared" si="2"/>
        <v>124.16472416472418</v>
      </c>
      <c r="D7" s="198">
        <f t="shared" si="3"/>
        <v>138.94337819245891</v>
      </c>
      <c r="E7" s="194">
        <f t="shared" si="4"/>
        <v>-1.1138613861386037</v>
      </c>
    </row>
    <row r="8" spans="1:7" x14ac:dyDescent="0.25">
      <c r="A8" s="169">
        <v>2015</v>
      </c>
      <c r="B8" s="198">
        <f t="shared" si="1"/>
        <v>85.17813905223106</v>
      </c>
      <c r="C8" s="198">
        <f t="shared" si="2"/>
        <v>120.35742035742037</v>
      </c>
      <c r="D8" s="198">
        <f t="shared" si="3"/>
        <v>141.30083340235626</v>
      </c>
      <c r="E8" s="194">
        <f t="shared" si="4"/>
        <v>-3.0663329161451869</v>
      </c>
    </row>
    <row r="9" spans="1:7" x14ac:dyDescent="0.25">
      <c r="A9" s="169">
        <v>2016</v>
      </c>
      <c r="B9" s="198">
        <f t="shared" si="1"/>
        <v>83.275683154617781</v>
      </c>
      <c r="C9" s="198">
        <f t="shared" si="2"/>
        <v>107.69230769230769</v>
      </c>
      <c r="D9" s="198">
        <f t="shared" si="3"/>
        <v>129.32023324546688</v>
      </c>
      <c r="E9" s="194">
        <f t="shared" si="4"/>
        <v>-10.522918011620408</v>
      </c>
    </row>
    <row r="10" spans="1:7" x14ac:dyDescent="0.25">
      <c r="A10" s="169">
        <v>2017</v>
      </c>
      <c r="B10" s="198">
        <f t="shared" si="1"/>
        <v>82.220684884123145</v>
      </c>
      <c r="C10" s="198">
        <f t="shared" si="2"/>
        <v>106.21600621600622</v>
      </c>
      <c r="D10" s="198">
        <f t="shared" si="3"/>
        <v>129.18404458160452</v>
      </c>
      <c r="E10" s="194">
        <f t="shared" si="4"/>
        <v>-1.370851370851367</v>
      </c>
    </row>
    <row r="11" spans="1:7" x14ac:dyDescent="0.25">
      <c r="A11" s="169">
        <v>2018</v>
      </c>
      <c r="B11" s="198">
        <f t="shared" si="1"/>
        <v>83.846419923901763</v>
      </c>
      <c r="C11" s="198">
        <f t="shared" si="2"/>
        <v>105.98290598290599</v>
      </c>
      <c r="D11" s="198">
        <f t="shared" si="3"/>
        <v>126.4012298665764</v>
      </c>
      <c r="E11" s="194">
        <f t="shared" si="4"/>
        <v>-0.21945866861741159</v>
      </c>
    </row>
    <row r="12" spans="1:7" x14ac:dyDescent="0.25">
      <c r="A12" s="169">
        <f>A11+1</f>
        <v>2019</v>
      </c>
      <c r="B12" s="198">
        <f t="shared" si="1"/>
        <v>87.011414735385685</v>
      </c>
      <c r="C12" s="198">
        <f t="shared" si="2"/>
        <v>96.114996114996103</v>
      </c>
      <c r="D12" s="198">
        <f t="shared" si="3"/>
        <v>110.46251392107085</v>
      </c>
      <c r="E12" s="194">
        <f t="shared" si="4"/>
        <v>-9.3108504398827119</v>
      </c>
    </row>
    <row r="13" spans="1:7" x14ac:dyDescent="0.25">
      <c r="A13" s="169">
        <f t="shared" ref="A13:A22" si="5">A12+1</f>
        <v>2020</v>
      </c>
      <c r="B13" s="198">
        <f t="shared" si="1"/>
        <v>93.825665859564168</v>
      </c>
      <c r="C13" s="198">
        <f t="shared" si="2"/>
        <v>92.229992229992234</v>
      </c>
      <c r="D13" s="198">
        <f t="shared" si="3"/>
        <v>98.299320750933646</v>
      </c>
      <c r="E13" s="194">
        <f t="shared" si="4"/>
        <v>-4.0420371867420979</v>
      </c>
    </row>
    <row r="14" spans="1:7" x14ac:dyDescent="0.25">
      <c r="A14" s="170">
        <f t="shared" si="5"/>
        <v>2021</v>
      </c>
      <c r="B14" s="199">
        <f t="shared" si="1"/>
        <v>100</v>
      </c>
      <c r="C14" s="199">
        <f t="shared" si="2"/>
        <v>100</v>
      </c>
      <c r="D14" s="199">
        <f t="shared" si="3"/>
        <v>100</v>
      </c>
      <c r="E14" s="195">
        <f t="shared" si="4"/>
        <v>8.4245998315080062</v>
      </c>
    </row>
    <row r="15" spans="1:7" x14ac:dyDescent="0.25">
      <c r="A15" s="169">
        <f t="shared" si="5"/>
        <v>2022</v>
      </c>
      <c r="B15" s="197">
        <f t="shared" si="1"/>
        <v>108.30162573503979</v>
      </c>
      <c r="C15" s="197">
        <f t="shared" si="2"/>
        <v>92.929292929292927</v>
      </c>
      <c r="D15" s="197">
        <f t="shared" si="3"/>
        <v>85.805999954834178</v>
      </c>
      <c r="E15" s="196">
        <f t="shared" si="4"/>
        <v>-7.0707070707070718</v>
      </c>
    </row>
    <row r="16" spans="1:7" x14ac:dyDescent="0.25">
      <c r="A16" s="169">
        <f t="shared" si="5"/>
        <v>2023</v>
      </c>
      <c r="B16" s="198">
        <f t="shared" si="1"/>
        <v>115.99792459356624</v>
      </c>
      <c r="C16" s="198">
        <f t="shared" si="2"/>
        <v>107.3038073038073</v>
      </c>
      <c r="D16" s="198">
        <f t="shared" si="3"/>
        <v>92.504937204504827</v>
      </c>
      <c r="E16" s="194">
        <f t="shared" si="4"/>
        <v>15.468227424749159</v>
      </c>
    </row>
    <row r="17" spans="1:20" x14ac:dyDescent="0.25">
      <c r="A17" s="169">
        <f t="shared" si="5"/>
        <v>2024</v>
      </c>
      <c r="B17" s="198">
        <f t="shared" si="1"/>
        <v>122.53545485991006</v>
      </c>
      <c r="C17" s="198">
        <f t="shared" si="2"/>
        <v>112.97591297591299</v>
      </c>
      <c r="D17" s="198">
        <f t="shared" si="3"/>
        <v>92.198550293116284</v>
      </c>
      <c r="E17" s="194">
        <f t="shared" si="4"/>
        <v>5.2860246198407124</v>
      </c>
    </row>
    <row r="18" spans="1:20" x14ac:dyDescent="0.25">
      <c r="A18" s="169">
        <f t="shared" si="5"/>
        <v>2025</v>
      </c>
      <c r="B18" s="198">
        <f t="shared" si="1"/>
        <v>129.81667243168454</v>
      </c>
      <c r="C18" s="198">
        <f t="shared" si="2"/>
        <v>122.2999222999223</v>
      </c>
      <c r="D18" s="198">
        <f t="shared" si="3"/>
        <v>94.209718989894853</v>
      </c>
      <c r="E18" s="194">
        <f t="shared" si="4"/>
        <v>8.2530949105914519</v>
      </c>
    </row>
    <row r="19" spans="1:20" x14ac:dyDescent="0.25">
      <c r="A19" s="169">
        <f t="shared" si="5"/>
        <v>2026</v>
      </c>
      <c r="B19" s="198">
        <f t="shared" si="1"/>
        <v>136.97682462815635</v>
      </c>
      <c r="C19" s="198">
        <f t="shared" si="2"/>
        <v>138.22843822843822</v>
      </c>
      <c r="D19" s="198">
        <f t="shared" si="3"/>
        <v>100.91374114101386</v>
      </c>
      <c r="E19" s="194">
        <f t="shared" si="4"/>
        <v>13.0241423125794</v>
      </c>
    </row>
    <row r="20" spans="1:20" x14ac:dyDescent="0.25">
      <c r="A20" s="169">
        <f t="shared" si="5"/>
        <v>2027</v>
      </c>
      <c r="B20" s="198">
        <f t="shared" si="1"/>
        <v>145.43410584572811</v>
      </c>
      <c r="C20" s="198">
        <f>Q46/Q$40*100</f>
        <v>140.32634032634033</v>
      </c>
      <c r="D20" s="198">
        <f t="shared" si="3"/>
        <v>96.487917679498139</v>
      </c>
      <c r="E20" s="194">
        <f t="shared" si="4"/>
        <v>1.5177065767285169</v>
      </c>
    </row>
    <row r="21" spans="1:20" x14ac:dyDescent="0.25">
      <c r="A21" s="169">
        <f t="shared" si="5"/>
        <v>2028</v>
      </c>
      <c r="B21" s="198">
        <f t="shared" si="1"/>
        <v>151.72950536146661</v>
      </c>
      <c r="C21" s="198">
        <f>Q47/Q$40*100</f>
        <v>148.56254856254856</v>
      </c>
      <c r="D21" s="198">
        <f t="shared" si="3"/>
        <v>97.912761403015594</v>
      </c>
      <c r="E21" s="194">
        <f t="shared" si="4"/>
        <v>5.8693244739756345</v>
      </c>
    </row>
    <row r="22" spans="1:20" x14ac:dyDescent="0.25">
      <c r="A22" s="170">
        <f t="shared" si="5"/>
        <v>2029</v>
      </c>
      <c r="B22" s="199">
        <f t="shared" si="1"/>
        <v>156.27810446212382</v>
      </c>
      <c r="C22" s="199">
        <f t="shared" si="2"/>
        <v>153.30225330225332</v>
      </c>
      <c r="D22" s="199">
        <f t="shared" si="3"/>
        <v>98.095797763792476</v>
      </c>
      <c r="E22" s="195">
        <f t="shared" si="4"/>
        <v>3.1903765690376673</v>
      </c>
      <c r="G22" s="94" t="s">
        <v>34</v>
      </c>
    </row>
    <row r="23" spans="1:20" x14ac:dyDescent="0.25">
      <c r="A23" s="94" t="s">
        <v>34</v>
      </c>
      <c r="G23" s="94" t="s">
        <v>43</v>
      </c>
    </row>
    <row r="24" spans="1:20" x14ac:dyDescent="0.25">
      <c r="A24" s="94" t="s">
        <v>43</v>
      </c>
    </row>
    <row r="25" spans="1:20" x14ac:dyDescent="0.25">
      <c r="A25" s="94"/>
    </row>
    <row r="26" spans="1:20" ht="40.5" customHeight="1" x14ac:dyDescent="0.25">
      <c r="A26" s="107" t="s">
        <v>39</v>
      </c>
      <c r="Q26" s="97"/>
    </row>
    <row r="27" spans="1:20" ht="33" customHeight="1" x14ac:dyDescent="0.25">
      <c r="A27" s="327" t="s">
        <v>0</v>
      </c>
      <c r="B27" s="329" t="s">
        <v>46</v>
      </c>
      <c r="C27" s="330"/>
      <c r="D27" s="330"/>
      <c r="E27" s="331" t="s">
        <v>15</v>
      </c>
      <c r="F27" s="332"/>
      <c r="G27" s="332"/>
      <c r="H27" s="332"/>
      <c r="I27" s="331" t="s">
        <v>77</v>
      </c>
      <c r="J27" s="332"/>
      <c r="K27" s="332"/>
      <c r="L27" s="333"/>
      <c r="M27" s="332" t="s">
        <v>78</v>
      </c>
      <c r="N27" s="332"/>
      <c r="O27" s="332"/>
      <c r="P27" s="333"/>
      <c r="Q27" s="325" t="s">
        <v>1</v>
      </c>
    </row>
    <row r="28" spans="1:20" x14ac:dyDescent="0.25">
      <c r="A28" s="328"/>
      <c r="B28" s="93" t="s">
        <v>25</v>
      </c>
      <c r="C28" s="93" t="s">
        <v>26</v>
      </c>
      <c r="D28" s="92" t="s">
        <v>27</v>
      </c>
      <c r="E28" s="111" t="s">
        <v>25</v>
      </c>
      <c r="F28" s="111" t="s">
        <v>26</v>
      </c>
      <c r="G28" s="112" t="s">
        <v>27</v>
      </c>
      <c r="H28" s="112" t="s">
        <v>44</v>
      </c>
      <c r="I28" s="111" t="s">
        <v>25</v>
      </c>
      <c r="J28" s="111" t="s">
        <v>26</v>
      </c>
      <c r="K28" s="112" t="s">
        <v>27</v>
      </c>
      <c r="L28" s="112" t="s">
        <v>44</v>
      </c>
      <c r="M28" s="111" t="s">
        <v>25</v>
      </c>
      <c r="N28" s="111" t="s">
        <v>26</v>
      </c>
      <c r="O28" s="112" t="s">
        <v>27</v>
      </c>
      <c r="P28" s="112" t="s">
        <v>44</v>
      </c>
      <c r="Q28" s="326"/>
    </row>
    <row r="29" spans="1:20" x14ac:dyDescent="0.25">
      <c r="A29" s="90">
        <v>2010</v>
      </c>
      <c r="B29" s="146">
        <v>63.19</v>
      </c>
      <c r="C29" s="147">
        <v>64.72</v>
      </c>
      <c r="D29" s="148">
        <v>64.3</v>
      </c>
      <c r="E29" s="159">
        <v>505</v>
      </c>
      <c r="F29" s="149">
        <v>1305</v>
      </c>
      <c r="G29" s="150">
        <v>1810</v>
      </c>
      <c r="H29" s="160">
        <f>E29/G29</f>
        <v>0.27900552486187846</v>
      </c>
      <c r="I29" s="152">
        <v>2078</v>
      </c>
      <c r="J29" s="152">
        <v>6819</v>
      </c>
      <c r="K29" s="153">
        <v>8897</v>
      </c>
      <c r="L29" s="151">
        <f>I29/K29</f>
        <v>0.2335618747892548</v>
      </c>
      <c r="M29" s="165">
        <v>1321</v>
      </c>
      <c r="N29" s="152">
        <v>4704</v>
      </c>
      <c r="O29" s="153">
        <v>6025</v>
      </c>
      <c r="P29" s="160">
        <f>M29/O29</f>
        <v>0.21925311203319503</v>
      </c>
      <c r="Q29" s="154">
        <f>G29</f>
        <v>1810</v>
      </c>
      <c r="T29" s="133"/>
    </row>
    <row r="30" spans="1:20" x14ac:dyDescent="0.25">
      <c r="A30" s="90">
        <v>2011</v>
      </c>
      <c r="B30" s="155">
        <v>62.9</v>
      </c>
      <c r="C30" s="20">
        <v>65.19</v>
      </c>
      <c r="D30" s="21">
        <v>64.53</v>
      </c>
      <c r="E30" s="161">
        <v>530</v>
      </c>
      <c r="F30" s="10">
        <v>1309</v>
      </c>
      <c r="G30" s="5">
        <v>1839</v>
      </c>
      <c r="H30" s="162">
        <f t="shared" ref="H30:H48" si="6">E30/G30</f>
        <v>0.28820010875475804</v>
      </c>
      <c r="I30" s="13">
        <v>2034</v>
      </c>
      <c r="J30" s="13">
        <v>6460</v>
      </c>
      <c r="K30" s="4">
        <v>8494</v>
      </c>
      <c r="L30" s="6">
        <f t="shared" ref="L30:L48" si="7">I30/K30</f>
        <v>0.23946315045914762</v>
      </c>
      <c r="M30" s="166">
        <v>1326</v>
      </c>
      <c r="N30" s="13">
        <v>4647</v>
      </c>
      <c r="O30" s="4">
        <v>5973</v>
      </c>
      <c r="P30" s="162">
        <f t="shared" ref="P30:P48" si="8">M30/O30</f>
        <v>0.22199899547965846</v>
      </c>
      <c r="Q30" s="156">
        <f t="shared" ref="Q30:Q48" si="9">G30</f>
        <v>1839</v>
      </c>
    </row>
    <row r="31" spans="1:20" x14ac:dyDescent="0.25">
      <c r="A31" s="90">
        <v>2012</v>
      </c>
      <c r="B31" s="155">
        <v>64.61</v>
      </c>
      <c r="C31" s="20">
        <v>65.62</v>
      </c>
      <c r="D31" s="21">
        <v>65.349999999999994</v>
      </c>
      <c r="E31" s="161">
        <v>467</v>
      </c>
      <c r="F31" s="10">
        <v>1262</v>
      </c>
      <c r="G31" s="5">
        <v>1729</v>
      </c>
      <c r="H31" s="162">
        <f t="shared" si="6"/>
        <v>0.2700983227299017</v>
      </c>
      <c r="I31" s="13">
        <v>1988</v>
      </c>
      <c r="J31" s="13">
        <v>6116</v>
      </c>
      <c r="K31" s="4">
        <v>8104</v>
      </c>
      <c r="L31" s="6">
        <f t="shared" si="7"/>
        <v>0.24531095755182625</v>
      </c>
      <c r="M31" s="166">
        <v>1271</v>
      </c>
      <c r="N31" s="13">
        <v>4464</v>
      </c>
      <c r="O31" s="4">
        <v>5735</v>
      </c>
      <c r="P31" s="162">
        <f t="shared" si="8"/>
        <v>0.22162162162162163</v>
      </c>
      <c r="Q31" s="156">
        <f t="shared" si="9"/>
        <v>1729</v>
      </c>
    </row>
    <row r="32" spans="1:20" x14ac:dyDescent="0.25">
      <c r="A32" s="90">
        <v>2013</v>
      </c>
      <c r="B32" s="155">
        <v>64.489999999999995</v>
      </c>
      <c r="C32" s="20">
        <v>65.83</v>
      </c>
      <c r="D32" s="21">
        <v>65.47</v>
      </c>
      <c r="E32" s="161">
        <v>437</v>
      </c>
      <c r="F32" s="10">
        <v>1179</v>
      </c>
      <c r="G32" s="5">
        <v>1616</v>
      </c>
      <c r="H32" s="162">
        <f t="shared" si="6"/>
        <v>0.27042079207920794</v>
      </c>
      <c r="I32" s="13">
        <v>1961</v>
      </c>
      <c r="J32" s="13">
        <v>5862</v>
      </c>
      <c r="K32" s="4">
        <v>7823</v>
      </c>
      <c r="L32" s="6">
        <f t="shared" si="7"/>
        <v>0.25067109804422855</v>
      </c>
      <c r="M32" s="166">
        <v>1258</v>
      </c>
      <c r="N32" s="13">
        <v>4184</v>
      </c>
      <c r="O32" s="4">
        <v>5442</v>
      </c>
      <c r="P32" s="162">
        <f t="shared" si="8"/>
        <v>0.23116501286291805</v>
      </c>
      <c r="Q32" s="156">
        <f t="shared" si="9"/>
        <v>1616</v>
      </c>
    </row>
    <row r="33" spans="1:20" x14ac:dyDescent="0.25">
      <c r="A33" s="90">
        <v>2014</v>
      </c>
      <c r="B33" s="155">
        <v>64.89</v>
      </c>
      <c r="C33" s="20">
        <v>66.16</v>
      </c>
      <c r="D33" s="21">
        <v>65.819999999999993</v>
      </c>
      <c r="E33" s="161">
        <v>435</v>
      </c>
      <c r="F33" s="10">
        <v>1163</v>
      </c>
      <c r="G33" s="5">
        <v>1598</v>
      </c>
      <c r="H33" s="162">
        <f t="shared" si="6"/>
        <v>0.27221526908635796</v>
      </c>
      <c r="I33" s="13">
        <v>1938</v>
      </c>
      <c r="J33" s="13">
        <v>5588</v>
      </c>
      <c r="K33" s="4">
        <v>7526</v>
      </c>
      <c r="L33" s="6">
        <f t="shared" si="7"/>
        <v>0.25750730799893701</v>
      </c>
      <c r="M33" s="166">
        <v>1240</v>
      </c>
      <c r="N33" s="13">
        <v>3927</v>
      </c>
      <c r="O33" s="4">
        <v>5167</v>
      </c>
      <c r="P33" s="162">
        <f t="shared" si="8"/>
        <v>0.23998451712792723</v>
      </c>
      <c r="Q33" s="156">
        <f t="shared" si="9"/>
        <v>1598</v>
      </c>
    </row>
    <row r="34" spans="1:20" x14ac:dyDescent="0.25">
      <c r="A34" s="90">
        <v>2015</v>
      </c>
      <c r="B34" s="155">
        <v>64.930000000000007</v>
      </c>
      <c r="C34" s="20">
        <v>66.16</v>
      </c>
      <c r="D34" s="21">
        <v>65.819999999999993</v>
      </c>
      <c r="E34" s="161">
        <v>430</v>
      </c>
      <c r="F34" s="10">
        <v>1119</v>
      </c>
      <c r="G34" s="5">
        <v>1549</v>
      </c>
      <c r="H34" s="162">
        <f t="shared" si="6"/>
        <v>0.27759845061329891</v>
      </c>
      <c r="I34" s="13">
        <v>1916</v>
      </c>
      <c r="J34" s="13">
        <v>5368</v>
      </c>
      <c r="K34" s="4">
        <v>7284</v>
      </c>
      <c r="L34" s="6">
        <f t="shared" si="7"/>
        <v>0.26304228445908839</v>
      </c>
      <c r="M34" s="166">
        <v>1194</v>
      </c>
      <c r="N34" s="13">
        <v>3731</v>
      </c>
      <c r="O34" s="5">
        <v>4925</v>
      </c>
      <c r="P34" s="162">
        <f t="shared" si="8"/>
        <v>0.24243654822335026</v>
      </c>
      <c r="Q34" s="156">
        <f t="shared" si="9"/>
        <v>1549</v>
      </c>
    </row>
    <row r="35" spans="1:20" x14ac:dyDescent="0.25">
      <c r="A35" s="90">
        <v>2016</v>
      </c>
      <c r="B35" s="155">
        <v>65.239999999999995</v>
      </c>
      <c r="C35" s="20">
        <v>66.36</v>
      </c>
      <c r="D35" s="21">
        <v>66.05</v>
      </c>
      <c r="E35" s="161">
        <v>395</v>
      </c>
      <c r="F35" s="10">
        <v>991</v>
      </c>
      <c r="G35" s="5">
        <v>1386</v>
      </c>
      <c r="H35" s="162">
        <f t="shared" si="6"/>
        <v>0.28499278499278502</v>
      </c>
      <c r="I35" s="13">
        <v>1906</v>
      </c>
      <c r="J35" s="13">
        <v>5375</v>
      </c>
      <c r="K35" s="4">
        <v>7281</v>
      </c>
      <c r="L35" s="6">
        <f t="shared" si="7"/>
        <v>0.26177722840269196</v>
      </c>
      <c r="M35" s="166">
        <v>1212</v>
      </c>
      <c r="N35" s="13">
        <v>3603</v>
      </c>
      <c r="O35" s="5">
        <v>4815</v>
      </c>
      <c r="P35" s="162">
        <f t="shared" si="8"/>
        <v>0.25171339563862927</v>
      </c>
      <c r="Q35" s="156">
        <f t="shared" si="9"/>
        <v>1386</v>
      </c>
    </row>
    <row r="36" spans="1:20" x14ac:dyDescent="0.25">
      <c r="A36" s="90">
        <v>2017</v>
      </c>
      <c r="B36" s="155">
        <v>64.94</v>
      </c>
      <c r="C36" s="20">
        <v>66.319999999999993</v>
      </c>
      <c r="D36" s="21">
        <v>65.900000000000006</v>
      </c>
      <c r="E36" s="161">
        <v>420</v>
      </c>
      <c r="F36" s="10">
        <v>947</v>
      </c>
      <c r="G36" s="5">
        <v>1367</v>
      </c>
      <c r="H36" s="162">
        <f t="shared" si="6"/>
        <v>0.30724213606437456</v>
      </c>
      <c r="I36" s="13">
        <v>1931</v>
      </c>
      <c r="J36" s="13">
        <v>5381</v>
      </c>
      <c r="K36" s="4">
        <v>7312</v>
      </c>
      <c r="L36" s="6">
        <f t="shared" si="7"/>
        <v>0.26408643326039388</v>
      </c>
      <c r="M36" s="166">
        <v>1200</v>
      </c>
      <c r="N36" s="13">
        <v>3554</v>
      </c>
      <c r="O36" s="5">
        <v>4754</v>
      </c>
      <c r="P36" s="162">
        <f t="shared" si="8"/>
        <v>0.25241901556583929</v>
      </c>
      <c r="Q36" s="156">
        <f t="shared" si="9"/>
        <v>1367</v>
      </c>
    </row>
    <row r="37" spans="1:20" x14ac:dyDescent="0.25">
      <c r="A37" s="90">
        <v>2018</v>
      </c>
      <c r="B37" s="155">
        <v>65.319999999999993</v>
      </c>
      <c r="C37" s="20">
        <v>66.23</v>
      </c>
      <c r="D37" s="21">
        <v>65.959999999999994</v>
      </c>
      <c r="E37" s="161">
        <v>405</v>
      </c>
      <c r="F37" s="10">
        <v>959</v>
      </c>
      <c r="G37" s="5">
        <v>1364</v>
      </c>
      <c r="H37" s="162">
        <f t="shared" si="6"/>
        <v>0.29692082111436952</v>
      </c>
      <c r="I37" s="13">
        <v>2047</v>
      </c>
      <c r="J37" s="13">
        <v>5537</v>
      </c>
      <c r="K37" s="4">
        <v>7584</v>
      </c>
      <c r="L37" s="6">
        <f t="shared" si="7"/>
        <v>0.26991033755274263</v>
      </c>
      <c r="M37" s="166">
        <v>1201</v>
      </c>
      <c r="N37" s="13">
        <v>3647</v>
      </c>
      <c r="O37" s="5">
        <v>4848</v>
      </c>
      <c r="P37" s="162">
        <f t="shared" si="8"/>
        <v>0.24773102310231024</v>
      </c>
      <c r="Q37" s="156">
        <f t="shared" si="9"/>
        <v>1364</v>
      </c>
    </row>
    <row r="38" spans="1:20" x14ac:dyDescent="0.25">
      <c r="A38" s="90">
        <f>A37+1</f>
        <v>2019</v>
      </c>
      <c r="B38" s="155">
        <v>65.14</v>
      </c>
      <c r="C38" s="20">
        <v>66.33</v>
      </c>
      <c r="D38" s="21">
        <v>65.98</v>
      </c>
      <c r="E38" s="161">
        <v>369</v>
      </c>
      <c r="F38" s="10">
        <v>868</v>
      </c>
      <c r="G38" s="5">
        <v>1237</v>
      </c>
      <c r="H38" s="162">
        <f t="shared" si="6"/>
        <v>0.29830234438156833</v>
      </c>
      <c r="I38" s="13">
        <v>2185</v>
      </c>
      <c r="J38" s="13">
        <v>5815</v>
      </c>
      <c r="K38" s="4">
        <v>8000</v>
      </c>
      <c r="L38" s="6">
        <f t="shared" si="7"/>
        <v>0.27312500000000001</v>
      </c>
      <c r="M38" s="166">
        <v>1268</v>
      </c>
      <c r="N38" s="13">
        <v>3763</v>
      </c>
      <c r="O38" s="5">
        <v>5031</v>
      </c>
      <c r="P38" s="162">
        <f t="shared" si="8"/>
        <v>0.25203736831643808</v>
      </c>
      <c r="Q38" s="156">
        <f t="shared" si="9"/>
        <v>1237</v>
      </c>
    </row>
    <row r="39" spans="1:20" x14ac:dyDescent="0.25">
      <c r="A39" s="90">
        <f t="shared" ref="A39:A48" si="10">A38+1</f>
        <v>2020</v>
      </c>
      <c r="B39" s="155">
        <v>65.22</v>
      </c>
      <c r="C39" s="20">
        <v>66.180000000000007</v>
      </c>
      <c r="D39" s="21">
        <v>65.900000000000006</v>
      </c>
      <c r="E39" s="161">
        <v>357</v>
      </c>
      <c r="F39" s="10">
        <v>830</v>
      </c>
      <c r="G39" s="5">
        <v>1187</v>
      </c>
      <c r="H39" s="162">
        <f t="shared" si="6"/>
        <v>0.30075821398483571</v>
      </c>
      <c r="I39" s="13">
        <v>2375</v>
      </c>
      <c r="J39" s="13">
        <v>6085</v>
      </c>
      <c r="K39" s="4">
        <v>8460</v>
      </c>
      <c r="L39" s="6">
        <f t="shared" si="7"/>
        <v>0.28073286052009455</v>
      </c>
      <c r="M39" s="166">
        <v>1428</v>
      </c>
      <c r="N39" s="13">
        <v>3997</v>
      </c>
      <c r="O39" s="5">
        <v>5425</v>
      </c>
      <c r="P39" s="162">
        <f t="shared" si="8"/>
        <v>0.26322580645161292</v>
      </c>
      <c r="Q39" s="156">
        <f t="shared" si="9"/>
        <v>1187</v>
      </c>
    </row>
    <row r="40" spans="1:20" x14ac:dyDescent="0.25">
      <c r="A40" s="91">
        <f t="shared" si="10"/>
        <v>2021</v>
      </c>
      <c r="B40" s="157">
        <v>64.959999999999994</v>
      </c>
      <c r="C40" s="28">
        <v>66.16</v>
      </c>
      <c r="D40" s="29">
        <v>65.78</v>
      </c>
      <c r="E40" s="163">
        <v>420</v>
      </c>
      <c r="F40" s="11">
        <v>867</v>
      </c>
      <c r="G40" s="12">
        <v>1287</v>
      </c>
      <c r="H40" s="164">
        <f t="shared" si="6"/>
        <v>0.32634032634032634</v>
      </c>
      <c r="I40" s="14">
        <v>2595</v>
      </c>
      <c r="J40" s="14">
        <v>6371</v>
      </c>
      <c r="K40" s="30">
        <v>8966</v>
      </c>
      <c r="L40" s="7">
        <f t="shared" si="7"/>
        <v>0.28942672317644436</v>
      </c>
      <c r="M40" s="167">
        <v>1527</v>
      </c>
      <c r="N40" s="14">
        <v>4255</v>
      </c>
      <c r="O40" s="12">
        <v>5782</v>
      </c>
      <c r="P40" s="164">
        <f t="shared" si="8"/>
        <v>0.26409546869595296</v>
      </c>
      <c r="Q40" s="158">
        <f t="shared" si="9"/>
        <v>1287</v>
      </c>
    </row>
    <row r="41" spans="1:20" x14ac:dyDescent="0.25">
      <c r="A41" s="90">
        <f t="shared" si="10"/>
        <v>2022</v>
      </c>
      <c r="B41" s="155">
        <v>64.930000000000007</v>
      </c>
      <c r="C41" s="20">
        <v>65.930000000000007</v>
      </c>
      <c r="D41" s="21">
        <v>65.61</v>
      </c>
      <c r="E41" s="161">
        <v>390</v>
      </c>
      <c r="F41" s="10">
        <v>806</v>
      </c>
      <c r="G41" s="5">
        <v>1196</v>
      </c>
      <c r="H41" s="162">
        <f t="shared" si="6"/>
        <v>0.32608695652173914</v>
      </c>
      <c r="I41" s="13">
        <v>2868</v>
      </c>
      <c r="J41" s="13">
        <v>6736</v>
      </c>
      <c r="K41" s="4">
        <v>9604</v>
      </c>
      <c r="L41" s="6">
        <f t="shared" si="7"/>
        <v>0.29862557267805079</v>
      </c>
      <c r="M41" s="166">
        <v>1692</v>
      </c>
      <c r="N41" s="13">
        <v>4571</v>
      </c>
      <c r="O41" s="5">
        <v>6262</v>
      </c>
      <c r="P41" s="162">
        <f t="shared" si="8"/>
        <v>0.27020121366975408</v>
      </c>
      <c r="Q41" s="156">
        <f t="shared" si="9"/>
        <v>1196</v>
      </c>
      <c r="T41" s="133"/>
    </row>
    <row r="42" spans="1:20" x14ac:dyDescent="0.25">
      <c r="A42" s="90">
        <f t="shared" si="10"/>
        <v>2023</v>
      </c>
      <c r="B42" s="155">
        <v>65.16</v>
      </c>
      <c r="C42" s="20">
        <v>66.13</v>
      </c>
      <c r="D42" s="21">
        <v>65.8</v>
      </c>
      <c r="E42" s="161">
        <v>463</v>
      </c>
      <c r="F42" s="10">
        <v>918</v>
      </c>
      <c r="G42" s="5">
        <v>1381</v>
      </c>
      <c r="H42" s="162">
        <f t="shared" si="6"/>
        <v>0.33526430123099205</v>
      </c>
      <c r="I42" s="13">
        <v>3111</v>
      </c>
      <c r="J42" s="13">
        <v>7115</v>
      </c>
      <c r="K42" s="4">
        <v>10226</v>
      </c>
      <c r="L42" s="6">
        <f t="shared" si="7"/>
        <v>0.30422452571875613</v>
      </c>
      <c r="M42" s="166">
        <v>1866</v>
      </c>
      <c r="N42" s="13">
        <v>4841</v>
      </c>
      <c r="O42" s="5">
        <v>6707</v>
      </c>
      <c r="P42" s="162">
        <f t="shared" si="8"/>
        <v>0.27821678842999853</v>
      </c>
      <c r="Q42" s="156">
        <f t="shared" si="9"/>
        <v>1381</v>
      </c>
    </row>
    <row r="43" spans="1:20" x14ac:dyDescent="0.25">
      <c r="A43" s="90">
        <f t="shared" si="10"/>
        <v>2024</v>
      </c>
      <c r="B43" s="155">
        <v>65.2</v>
      </c>
      <c r="C43" s="20">
        <v>66.28</v>
      </c>
      <c r="D43" s="21">
        <v>65.92</v>
      </c>
      <c r="E43" s="161">
        <v>495</v>
      </c>
      <c r="F43" s="10">
        <v>959</v>
      </c>
      <c r="G43" s="5">
        <v>1454</v>
      </c>
      <c r="H43" s="162">
        <f t="shared" si="6"/>
        <v>0.34044016506189823</v>
      </c>
      <c r="I43" s="13">
        <v>3455</v>
      </c>
      <c r="J43" s="13">
        <v>7519</v>
      </c>
      <c r="K43" s="4">
        <v>10975</v>
      </c>
      <c r="L43" s="6">
        <f t="shared" si="7"/>
        <v>0.31480637813211843</v>
      </c>
      <c r="M43" s="166">
        <v>2037</v>
      </c>
      <c r="N43" s="13">
        <v>5047</v>
      </c>
      <c r="O43" s="5">
        <v>7085</v>
      </c>
      <c r="P43" s="162">
        <f t="shared" si="8"/>
        <v>0.2875088214537756</v>
      </c>
      <c r="Q43" s="156">
        <f t="shared" si="9"/>
        <v>1454</v>
      </c>
    </row>
    <row r="44" spans="1:20" x14ac:dyDescent="0.25">
      <c r="A44" s="90">
        <f t="shared" si="10"/>
        <v>2025</v>
      </c>
      <c r="B44" s="155">
        <v>65.22</v>
      </c>
      <c r="C44" s="20">
        <v>66.39</v>
      </c>
      <c r="D44" s="21">
        <v>65.989999999999995</v>
      </c>
      <c r="E44" s="161">
        <v>537</v>
      </c>
      <c r="F44" s="10">
        <v>1038</v>
      </c>
      <c r="G44" s="5">
        <v>1574</v>
      </c>
      <c r="H44" s="162">
        <f t="shared" si="6"/>
        <v>0.34116899618805591</v>
      </c>
      <c r="I44" s="13">
        <v>3835</v>
      </c>
      <c r="J44" s="13">
        <v>7879</v>
      </c>
      <c r="K44" s="4">
        <v>11714</v>
      </c>
      <c r="L44" s="6">
        <f t="shared" si="7"/>
        <v>0.32738603380570258</v>
      </c>
      <c r="M44" s="166">
        <v>2208</v>
      </c>
      <c r="N44" s="13">
        <v>5299</v>
      </c>
      <c r="O44" s="5">
        <v>7506</v>
      </c>
      <c r="P44" s="162">
        <f t="shared" si="8"/>
        <v>0.29416466826538767</v>
      </c>
      <c r="Q44" s="156">
        <f t="shared" si="9"/>
        <v>1574</v>
      </c>
    </row>
    <row r="45" spans="1:20" x14ac:dyDescent="0.25">
      <c r="A45" s="90">
        <f t="shared" si="10"/>
        <v>2026</v>
      </c>
      <c r="B45" s="155">
        <v>65.27</v>
      </c>
      <c r="C45" s="20">
        <v>66.48</v>
      </c>
      <c r="D45" s="21">
        <v>66.06</v>
      </c>
      <c r="E45" s="161">
        <v>625</v>
      </c>
      <c r="F45" s="10">
        <v>1154</v>
      </c>
      <c r="G45" s="5">
        <v>1779</v>
      </c>
      <c r="H45" s="162">
        <f t="shared" si="6"/>
        <v>0.35132096683530073</v>
      </c>
      <c r="I45" s="13">
        <v>4062</v>
      </c>
      <c r="J45" s="13">
        <v>8160</v>
      </c>
      <c r="K45" s="4">
        <v>12223</v>
      </c>
      <c r="L45" s="6">
        <f t="shared" si="7"/>
        <v>0.33232430663503232</v>
      </c>
      <c r="M45" s="166">
        <v>2419</v>
      </c>
      <c r="N45" s="13">
        <v>5501</v>
      </c>
      <c r="O45" s="5">
        <v>7920</v>
      </c>
      <c r="P45" s="162">
        <f t="shared" si="8"/>
        <v>0.30542929292929294</v>
      </c>
      <c r="Q45" s="156">
        <f t="shared" si="9"/>
        <v>1779</v>
      </c>
    </row>
    <row r="46" spans="1:20" x14ac:dyDescent="0.25">
      <c r="A46" s="90">
        <f t="shared" si="10"/>
        <v>2027</v>
      </c>
      <c r="B46" s="155">
        <v>65.17</v>
      </c>
      <c r="C46" s="20">
        <v>66.489999999999995</v>
      </c>
      <c r="D46" s="21">
        <v>66.03</v>
      </c>
      <c r="E46" s="161">
        <v>638</v>
      </c>
      <c r="F46" s="10">
        <v>1168</v>
      </c>
      <c r="G46" s="5">
        <v>1806</v>
      </c>
      <c r="H46" s="162">
        <f t="shared" si="6"/>
        <v>0.35326688815060908</v>
      </c>
      <c r="I46" s="13">
        <v>4310</v>
      </c>
      <c r="J46" s="13">
        <v>8355</v>
      </c>
      <c r="K46" s="4">
        <v>12666</v>
      </c>
      <c r="L46" s="6">
        <f t="shared" si="7"/>
        <v>0.34028106742460129</v>
      </c>
      <c r="M46" s="166">
        <v>2689</v>
      </c>
      <c r="N46" s="13">
        <v>5719</v>
      </c>
      <c r="O46" s="5">
        <v>8409</v>
      </c>
      <c r="P46" s="162">
        <f t="shared" si="8"/>
        <v>0.31977643001545963</v>
      </c>
      <c r="Q46" s="156">
        <f t="shared" si="9"/>
        <v>1806</v>
      </c>
      <c r="S46" s="96">
        <v>1353</v>
      </c>
    </row>
    <row r="47" spans="1:20" x14ac:dyDescent="0.25">
      <c r="A47" s="90">
        <f t="shared" si="10"/>
        <v>2028</v>
      </c>
      <c r="B47" s="155">
        <v>65.260000000000005</v>
      </c>
      <c r="C47" s="20">
        <v>66.5</v>
      </c>
      <c r="D47" s="21">
        <v>66.05</v>
      </c>
      <c r="E47" s="161">
        <v>694</v>
      </c>
      <c r="F47" s="10">
        <v>1218</v>
      </c>
      <c r="G47" s="5">
        <v>1912</v>
      </c>
      <c r="H47" s="162">
        <f t="shared" si="6"/>
        <v>0.36297071129707115</v>
      </c>
      <c r="I47" s="13">
        <v>4453</v>
      </c>
      <c r="J47" s="13">
        <v>8506</v>
      </c>
      <c r="K47" s="4">
        <v>12959</v>
      </c>
      <c r="L47" s="6">
        <f t="shared" si="7"/>
        <v>0.34362219307045294</v>
      </c>
      <c r="M47" s="166">
        <v>2844</v>
      </c>
      <c r="N47" s="13">
        <v>5929</v>
      </c>
      <c r="O47" s="5">
        <v>8773</v>
      </c>
      <c r="P47" s="162">
        <f t="shared" si="8"/>
        <v>0.32417645047304228</v>
      </c>
      <c r="Q47" s="156">
        <f t="shared" si="9"/>
        <v>1912</v>
      </c>
      <c r="S47" s="96">
        <f>SUM(G40:G47)/8</f>
        <v>1548.625</v>
      </c>
    </row>
    <row r="48" spans="1:20" x14ac:dyDescent="0.25">
      <c r="A48" s="90">
        <f t="shared" si="10"/>
        <v>2029</v>
      </c>
      <c r="B48" s="157">
        <v>65.31</v>
      </c>
      <c r="C48" s="28">
        <v>66.53</v>
      </c>
      <c r="D48" s="29">
        <v>66.08</v>
      </c>
      <c r="E48" s="163">
        <v>726</v>
      </c>
      <c r="F48" s="11">
        <v>1247</v>
      </c>
      <c r="G48" s="12">
        <v>1973</v>
      </c>
      <c r="H48" s="164">
        <f t="shared" si="6"/>
        <v>0.36796756208819059</v>
      </c>
      <c r="I48" s="14">
        <v>4629</v>
      </c>
      <c r="J48" s="14">
        <v>8554</v>
      </c>
      <c r="K48" s="30">
        <v>13183</v>
      </c>
      <c r="L48" s="7">
        <f t="shared" si="7"/>
        <v>0.35113403625881817</v>
      </c>
      <c r="M48" s="167">
        <v>2998</v>
      </c>
      <c r="N48" s="14">
        <v>6038</v>
      </c>
      <c r="O48" s="12">
        <v>9036</v>
      </c>
      <c r="P48" s="164">
        <f t="shared" si="8"/>
        <v>0.33178397521027003</v>
      </c>
      <c r="Q48" s="158">
        <f t="shared" si="9"/>
        <v>1973</v>
      </c>
    </row>
    <row r="49" spans="1:20" ht="30" x14ac:dyDescent="0.25">
      <c r="A49" s="168" t="s">
        <v>23</v>
      </c>
      <c r="B49" s="172"/>
      <c r="C49" s="173"/>
      <c r="D49" s="174"/>
      <c r="E49" s="172"/>
      <c r="F49" s="173"/>
      <c r="G49" s="183"/>
      <c r="H49" s="174"/>
      <c r="I49" s="172"/>
      <c r="J49" s="173"/>
      <c r="K49" s="183"/>
      <c r="L49" s="174"/>
      <c r="M49" s="172"/>
      <c r="N49" s="173"/>
      <c r="O49" s="173"/>
      <c r="P49" s="174"/>
      <c r="Q49" s="186"/>
      <c r="S49" s="105"/>
      <c r="T49" s="106"/>
    </row>
    <row r="50" spans="1:20" x14ac:dyDescent="0.25">
      <c r="A50" s="169" t="s">
        <v>57</v>
      </c>
      <c r="B50" s="175">
        <f t="shared" ref="B50:D50" si="11">(B40-B29)/B29</f>
        <v>2.8010761196391773E-2</v>
      </c>
      <c r="C50" s="56">
        <f t="shared" si="11"/>
        <v>2.2249690976514181E-2</v>
      </c>
      <c r="D50" s="176">
        <f t="shared" si="11"/>
        <v>2.3017107309486844E-2</v>
      </c>
      <c r="E50" s="175">
        <f>(E40-E29)/E29</f>
        <v>-0.16831683168316833</v>
      </c>
      <c r="F50" s="56">
        <f t="shared" ref="F50:G50" si="12">(F40-F29)/F29</f>
        <v>-0.335632183908046</v>
      </c>
      <c r="G50" s="57">
        <f t="shared" si="12"/>
        <v>-0.28895027624309394</v>
      </c>
      <c r="H50" s="176"/>
      <c r="I50" s="175">
        <f>(I40-I29)/I29</f>
        <v>0.24879692011549567</v>
      </c>
      <c r="J50" s="56">
        <f t="shared" ref="J50:K50" si="13">(J40-J29)/J29</f>
        <v>-6.5698782812729145E-2</v>
      </c>
      <c r="K50" s="57">
        <f t="shared" si="13"/>
        <v>7.7554231763515792E-3</v>
      </c>
      <c r="L50" s="176"/>
      <c r="M50" s="175">
        <f>(M40-M29)/M29</f>
        <v>0.15594246782740348</v>
      </c>
      <c r="N50" s="56">
        <f t="shared" ref="N50:O50" si="14">(N40-N29)/N29</f>
        <v>-9.5450680272108845E-2</v>
      </c>
      <c r="O50" s="57">
        <f t="shared" si="14"/>
        <v>-4.0331950207468881E-2</v>
      </c>
      <c r="P50" s="176"/>
      <c r="Q50" s="187">
        <f>(Q39-Q29)/Q29</f>
        <v>-0.3441988950276243</v>
      </c>
      <c r="S50" s="105"/>
      <c r="T50" s="106"/>
    </row>
    <row r="51" spans="1:20" x14ac:dyDescent="0.25">
      <c r="A51" s="169" t="s">
        <v>59</v>
      </c>
      <c r="B51" s="175">
        <f t="shared" ref="B51:D51" si="15">(B48-B40)/B40</f>
        <v>5.3879310344828908E-3</v>
      </c>
      <c r="C51" s="56">
        <f t="shared" si="15"/>
        <v>5.5925030229746764E-3</v>
      </c>
      <c r="D51" s="176">
        <f t="shared" si="15"/>
        <v>4.5606567345697346E-3</v>
      </c>
      <c r="E51" s="175">
        <f>(E48-E40)/E40</f>
        <v>0.72857142857142854</v>
      </c>
      <c r="F51" s="56">
        <f t="shared" ref="F51:G51" si="16">(F48-F40)/F40</f>
        <v>0.43829296424452135</v>
      </c>
      <c r="G51" s="57">
        <f t="shared" si="16"/>
        <v>0.533022533022533</v>
      </c>
      <c r="H51" s="176"/>
      <c r="I51" s="175">
        <f>(I48-I40)/I40</f>
        <v>0.78381502890173416</v>
      </c>
      <c r="J51" s="56">
        <f t="shared" ref="J51:K51" si="17">(J48-J40)/J40</f>
        <v>0.34264636634751217</v>
      </c>
      <c r="K51" s="57">
        <f t="shared" si="17"/>
        <v>0.47033236671871514</v>
      </c>
      <c r="L51" s="176"/>
      <c r="M51" s="175">
        <f>(M48-M40)/M40</f>
        <v>0.9633267845448592</v>
      </c>
      <c r="N51" s="56">
        <f t="shared" ref="N51:O51" si="18">(N48-N40)/N40</f>
        <v>0.41903642773207989</v>
      </c>
      <c r="O51" s="57">
        <f t="shared" si="18"/>
        <v>0.56278104462123835</v>
      </c>
      <c r="P51" s="176"/>
      <c r="Q51" s="187">
        <f>(Q48-Q39)/Q39</f>
        <v>0.66217354675652906</v>
      </c>
    </row>
    <row r="52" spans="1:20" x14ac:dyDescent="0.25">
      <c r="A52" s="170" t="s">
        <v>60</v>
      </c>
      <c r="B52" s="177">
        <f t="shared" ref="B52:D52" si="19">(B48-B29)/B29</f>
        <v>3.354961228042419E-2</v>
      </c>
      <c r="C52" s="59">
        <f t="shared" si="19"/>
        <v>2.7966625463535264E-2</v>
      </c>
      <c r="D52" s="178">
        <f t="shared" si="19"/>
        <v>2.7682737169517902E-2</v>
      </c>
      <c r="E52" s="177">
        <f>(E48-E29)/E29</f>
        <v>0.43762376237623762</v>
      </c>
      <c r="F52" s="59">
        <f t="shared" ref="F52:G52" si="20">(F48-F29)/F29</f>
        <v>-4.4444444444444446E-2</v>
      </c>
      <c r="G52" s="60">
        <f t="shared" si="20"/>
        <v>9.0055248618784528E-2</v>
      </c>
      <c r="H52" s="178"/>
      <c r="I52" s="177">
        <f>(I48-I29)/I29</f>
        <v>1.2276227141482194</v>
      </c>
      <c r="J52" s="59">
        <f t="shared" ref="J52:K52" si="21">(J48-J29)/J29</f>
        <v>0.25443613433054701</v>
      </c>
      <c r="K52" s="60">
        <f t="shared" si="21"/>
        <v>0.48173541643250534</v>
      </c>
      <c r="L52" s="178"/>
      <c r="M52" s="177">
        <f>(M48-M29)/M29</f>
        <v>1.2694928084784254</v>
      </c>
      <c r="N52" s="59">
        <f t="shared" ref="N52:O52" si="22">(N48-N29)/N29</f>
        <v>0.28358843537414968</v>
      </c>
      <c r="O52" s="60">
        <f t="shared" si="22"/>
        <v>0.49975103734439835</v>
      </c>
      <c r="P52" s="178"/>
      <c r="Q52" s="188">
        <f>(Q48-Q29)/Q29</f>
        <v>9.0055248618784528E-2</v>
      </c>
    </row>
    <row r="53" spans="1:20" ht="30" x14ac:dyDescent="0.25">
      <c r="A53" s="171" t="s">
        <v>17</v>
      </c>
      <c r="B53" s="155"/>
      <c r="C53" s="20"/>
      <c r="D53" s="179"/>
      <c r="E53" s="155"/>
      <c r="F53" s="20"/>
      <c r="G53" s="21"/>
      <c r="H53" s="179"/>
      <c r="I53" s="155"/>
      <c r="J53" s="20"/>
      <c r="K53" s="21"/>
      <c r="L53" s="179"/>
      <c r="M53" s="155"/>
      <c r="N53" s="20"/>
      <c r="O53" s="21"/>
      <c r="P53" s="179"/>
      <c r="Q53" s="189"/>
    </row>
    <row r="54" spans="1:20" x14ac:dyDescent="0.25">
      <c r="A54" s="169" t="str">
        <f t="shared" ref="A54:A56" si="23">A50</f>
        <v>2010-2021</v>
      </c>
      <c r="B54" s="155">
        <f t="shared" ref="B54:D54" si="24">B40-B29</f>
        <v>1.769999999999996</v>
      </c>
      <c r="C54" s="20">
        <f t="shared" si="24"/>
        <v>1.4399999999999977</v>
      </c>
      <c r="D54" s="180">
        <f t="shared" si="24"/>
        <v>1.480000000000004</v>
      </c>
      <c r="E54" s="161">
        <f>E40-E29</f>
        <v>-85</v>
      </c>
      <c r="F54" s="10">
        <f t="shared" ref="F54:Q54" si="25">F40-F29</f>
        <v>-438</v>
      </c>
      <c r="G54" s="5">
        <f t="shared" si="25"/>
        <v>-523</v>
      </c>
      <c r="H54" s="162">
        <f t="shared" si="25"/>
        <v>4.7334801478447874E-2</v>
      </c>
      <c r="I54" s="161">
        <f t="shared" si="25"/>
        <v>517</v>
      </c>
      <c r="J54" s="10">
        <f t="shared" si="25"/>
        <v>-448</v>
      </c>
      <c r="K54" s="5">
        <f t="shared" si="25"/>
        <v>69</v>
      </c>
      <c r="L54" s="162">
        <f t="shared" si="25"/>
        <v>5.5864848387189553E-2</v>
      </c>
      <c r="M54" s="161">
        <f t="shared" si="25"/>
        <v>206</v>
      </c>
      <c r="N54" s="10">
        <f t="shared" si="25"/>
        <v>-449</v>
      </c>
      <c r="O54" s="5">
        <f t="shared" si="25"/>
        <v>-243</v>
      </c>
      <c r="P54" s="162">
        <f t="shared" si="25"/>
        <v>4.4842356662757932E-2</v>
      </c>
      <c r="Q54" s="190">
        <f t="shared" si="25"/>
        <v>-523</v>
      </c>
    </row>
    <row r="55" spans="1:20" x14ac:dyDescent="0.25">
      <c r="A55" s="169" t="str">
        <f t="shared" si="23"/>
        <v>2021-2029</v>
      </c>
      <c r="B55" s="155">
        <f t="shared" ref="B55:C55" si="26">B48-B40</f>
        <v>0.35000000000000853</v>
      </c>
      <c r="C55" s="20">
        <f t="shared" si="26"/>
        <v>0.37000000000000455</v>
      </c>
      <c r="D55" s="180">
        <f>D48-D40</f>
        <v>0.29999999999999716</v>
      </c>
      <c r="E55" s="161">
        <f>E48-E40</f>
        <v>306</v>
      </c>
      <c r="F55" s="10">
        <f t="shared" ref="F55:Q55" si="27">F48-F40</f>
        <v>380</v>
      </c>
      <c r="G55" s="5">
        <f t="shared" si="27"/>
        <v>686</v>
      </c>
      <c r="H55" s="162">
        <f t="shared" si="27"/>
        <v>4.1627235747864255E-2</v>
      </c>
      <c r="I55" s="161">
        <f t="shared" si="27"/>
        <v>2034</v>
      </c>
      <c r="J55" s="10">
        <f t="shared" si="27"/>
        <v>2183</v>
      </c>
      <c r="K55" s="5">
        <f t="shared" si="27"/>
        <v>4217</v>
      </c>
      <c r="L55" s="162">
        <f t="shared" si="27"/>
        <v>6.1707313082373816E-2</v>
      </c>
      <c r="M55" s="161">
        <f t="shared" si="27"/>
        <v>1471</v>
      </c>
      <c r="N55" s="10">
        <f t="shared" si="27"/>
        <v>1783</v>
      </c>
      <c r="O55" s="5">
        <f t="shared" si="27"/>
        <v>3254</v>
      </c>
      <c r="P55" s="162">
        <f t="shared" si="27"/>
        <v>6.7688506514317071E-2</v>
      </c>
      <c r="Q55" s="190">
        <f t="shared" si="27"/>
        <v>686</v>
      </c>
    </row>
    <row r="56" spans="1:20" x14ac:dyDescent="0.25">
      <c r="A56" s="170" t="str">
        <f t="shared" si="23"/>
        <v>2010-2029</v>
      </c>
      <c r="B56" s="181">
        <f t="shared" ref="B56:D56" si="28">B48-B29</f>
        <v>2.1200000000000045</v>
      </c>
      <c r="C56" s="23">
        <f t="shared" si="28"/>
        <v>1.8100000000000023</v>
      </c>
      <c r="D56" s="182">
        <f t="shared" si="28"/>
        <v>1.7800000000000011</v>
      </c>
      <c r="E56" s="184">
        <f>E48-E29</f>
        <v>221</v>
      </c>
      <c r="F56" s="25">
        <f t="shared" ref="F56:Q56" si="29">F48-F29</f>
        <v>-58</v>
      </c>
      <c r="G56" s="31">
        <f t="shared" si="29"/>
        <v>163</v>
      </c>
      <c r="H56" s="185">
        <f t="shared" si="29"/>
        <v>8.896203722631213E-2</v>
      </c>
      <c r="I56" s="184">
        <f t="shared" si="29"/>
        <v>2551</v>
      </c>
      <c r="J56" s="25">
        <f t="shared" si="29"/>
        <v>1735</v>
      </c>
      <c r="K56" s="31">
        <f t="shared" si="29"/>
        <v>4286</v>
      </c>
      <c r="L56" s="185">
        <f t="shared" si="29"/>
        <v>0.11757216146956337</v>
      </c>
      <c r="M56" s="184">
        <f t="shared" si="29"/>
        <v>1677</v>
      </c>
      <c r="N56" s="25">
        <f t="shared" si="29"/>
        <v>1334</v>
      </c>
      <c r="O56" s="31">
        <f t="shared" si="29"/>
        <v>3011</v>
      </c>
      <c r="P56" s="185">
        <f t="shared" si="29"/>
        <v>0.112530863177075</v>
      </c>
      <c r="Q56" s="191">
        <f t="shared" si="29"/>
        <v>163</v>
      </c>
    </row>
    <row r="57" spans="1:20" x14ac:dyDescent="0.25">
      <c r="A57" s="94" t="s">
        <v>34</v>
      </c>
    </row>
    <row r="58" spans="1:20" x14ac:dyDescent="0.25">
      <c r="A58" s="94" t="s">
        <v>43</v>
      </c>
      <c r="B58" s="98"/>
      <c r="C58" s="98"/>
      <c r="D58" s="134"/>
      <c r="E58" s="98"/>
      <c r="F58" s="98"/>
      <c r="G58" s="98"/>
      <c r="H58" s="98"/>
      <c r="I58" s="98"/>
      <c r="J58" s="98"/>
      <c r="K58" s="98"/>
      <c r="L58" s="98"/>
      <c r="M58" s="98"/>
      <c r="N58" s="98"/>
      <c r="O58" s="98"/>
      <c r="P58" s="98"/>
      <c r="Q58" s="98"/>
    </row>
    <row r="59" spans="1:20" x14ac:dyDescent="0.25">
      <c r="E59" s="98"/>
      <c r="F59" s="98"/>
      <c r="G59" s="98"/>
      <c r="H59" s="98"/>
      <c r="I59" s="98"/>
      <c r="J59" s="98"/>
      <c r="K59" s="98"/>
      <c r="L59" s="98"/>
      <c r="M59" s="98"/>
      <c r="N59" s="98"/>
      <c r="O59" s="99"/>
      <c r="P59" s="99"/>
      <c r="Q59" s="99"/>
    </row>
    <row r="60" spans="1:20" x14ac:dyDescent="0.25">
      <c r="B60" s="100"/>
      <c r="C60" s="100"/>
      <c r="D60" s="100"/>
      <c r="E60" s="100"/>
      <c r="F60" s="100"/>
      <c r="G60" s="101"/>
      <c r="H60" s="101"/>
      <c r="I60" s="101"/>
      <c r="J60" s="101"/>
      <c r="K60" s="102"/>
      <c r="L60" s="102"/>
      <c r="M60" s="102"/>
      <c r="N60" s="102"/>
      <c r="O60" s="99"/>
      <c r="P60" s="99"/>
      <c r="Q60" s="99"/>
    </row>
    <row r="61" spans="1:20" x14ac:dyDescent="0.25">
      <c r="B61" s="100"/>
      <c r="C61" s="100"/>
      <c r="D61" s="100"/>
      <c r="E61" s="100"/>
      <c r="F61" s="100"/>
      <c r="G61" s="101"/>
      <c r="H61" s="101"/>
      <c r="I61" s="101"/>
      <c r="J61" s="101"/>
      <c r="K61" s="102"/>
      <c r="L61" s="102"/>
      <c r="M61" s="102"/>
      <c r="N61" s="102"/>
      <c r="O61" s="99"/>
      <c r="P61" s="99"/>
      <c r="Q61" s="99"/>
    </row>
    <row r="62" spans="1:20" ht="14.45" customHeight="1" x14ac:dyDescent="0.25">
      <c r="B62" s="100"/>
      <c r="C62" s="100"/>
      <c r="D62" s="100"/>
      <c r="E62" s="100"/>
      <c r="F62" s="100"/>
      <c r="G62" s="101"/>
      <c r="H62" s="101"/>
      <c r="I62" s="101"/>
      <c r="J62" s="101"/>
      <c r="K62" s="102"/>
      <c r="L62" s="102"/>
      <c r="M62" s="102"/>
      <c r="N62" s="102"/>
      <c r="O62" s="101"/>
      <c r="Q62" s="101"/>
    </row>
    <row r="63" spans="1:20" ht="14.45" customHeight="1" x14ac:dyDescent="0.25">
      <c r="B63" s="100"/>
      <c r="C63" s="100"/>
      <c r="D63" s="100"/>
      <c r="E63" s="100"/>
      <c r="F63" s="100"/>
      <c r="G63" s="101"/>
      <c r="H63" s="101"/>
      <c r="I63" s="101"/>
      <c r="J63" s="101"/>
      <c r="K63" s="102"/>
      <c r="L63" s="102"/>
      <c r="M63" s="102"/>
      <c r="N63" s="102"/>
      <c r="O63" s="101"/>
      <c r="Q63" s="101"/>
    </row>
    <row r="64" spans="1:20" x14ac:dyDescent="0.25">
      <c r="B64" s="100"/>
      <c r="C64" s="100"/>
      <c r="D64" s="100"/>
      <c r="E64" s="100"/>
      <c r="F64" s="100"/>
      <c r="G64" s="101"/>
      <c r="H64" s="101"/>
      <c r="I64" s="101"/>
      <c r="J64" s="101"/>
      <c r="K64" s="102"/>
      <c r="L64" s="102"/>
      <c r="M64" s="102"/>
      <c r="N64" s="102"/>
      <c r="O64" s="101"/>
      <c r="P64" s="101"/>
      <c r="Q64" s="101"/>
    </row>
    <row r="65" spans="2:17" x14ac:dyDescent="0.25">
      <c r="B65" s="100"/>
      <c r="C65" s="100"/>
      <c r="D65" s="100"/>
      <c r="E65" s="100"/>
      <c r="F65" s="100"/>
      <c r="G65" s="103"/>
      <c r="H65" s="103"/>
      <c r="I65" s="103"/>
      <c r="J65" s="103"/>
      <c r="K65" s="102"/>
      <c r="L65" s="102"/>
      <c r="M65" s="102"/>
      <c r="O65" s="99"/>
      <c r="P65" s="99"/>
      <c r="Q65" s="99"/>
    </row>
    <row r="66" spans="2:17" x14ac:dyDescent="0.25">
      <c r="B66" s="100"/>
      <c r="C66" s="100"/>
      <c r="D66" s="100"/>
      <c r="E66" s="100"/>
      <c r="F66" s="100"/>
      <c r="G66" s="103"/>
      <c r="H66" s="103"/>
      <c r="I66" s="103"/>
      <c r="J66" s="103"/>
      <c r="K66" s="102"/>
      <c r="L66" s="102"/>
      <c r="M66" s="102"/>
      <c r="O66" s="99"/>
      <c r="P66" s="99"/>
      <c r="Q66" s="99"/>
    </row>
    <row r="67" spans="2:17" x14ac:dyDescent="0.25">
      <c r="B67" s="100"/>
      <c r="C67" s="100"/>
      <c r="D67" s="100"/>
      <c r="E67" s="100"/>
      <c r="F67" s="100"/>
      <c r="G67" s="103"/>
      <c r="H67" s="103"/>
      <c r="I67" s="103"/>
      <c r="J67" s="103"/>
      <c r="K67" s="102"/>
      <c r="L67" s="102"/>
      <c r="M67" s="102"/>
      <c r="O67" s="99"/>
      <c r="P67" s="99"/>
      <c r="Q67" s="99"/>
    </row>
    <row r="68" spans="2:17" x14ac:dyDescent="0.25">
      <c r="B68" s="100"/>
      <c r="C68" s="100"/>
      <c r="D68" s="100"/>
      <c r="E68" s="100"/>
      <c r="F68" s="100"/>
      <c r="G68" s="103"/>
      <c r="H68" s="103"/>
      <c r="I68" s="103"/>
      <c r="J68" s="103"/>
      <c r="K68" s="102"/>
      <c r="L68" s="102"/>
      <c r="M68" s="102"/>
      <c r="O68" s="104"/>
      <c r="P68" s="104"/>
      <c r="Q68" s="99"/>
    </row>
    <row r="69" spans="2:17" x14ac:dyDescent="0.25">
      <c r="B69" s="100"/>
      <c r="C69" s="100"/>
      <c r="D69" s="100"/>
      <c r="E69" s="100"/>
      <c r="F69" s="100"/>
      <c r="G69" s="103"/>
      <c r="H69" s="103"/>
      <c r="I69" s="103"/>
      <c r="J69" s="103"/>
      <c r="K69" s="102"/>
      <c r="L69" s="102"/>
      <c r="M69" s="102"/>
      <c r="O69" s="104"/>
      <c r="P69" s="104"/>
      <c r="Q69" s="104"/>
    </row>
    <row r="70" spans="2:17" x14ac:dyDescent="0.25">
      <c r="B70" s="100"/>
      <c r="C70" s="100"/>
      <c r="D70" s="100"/>
      <c r="E70" s="100"/>
      <c r="F70" s="100"/>
      <c r="G70" s="103"/>
      <c r="H70" s="103"/>
      <c r="I70" s="103"/>
      <c r="J70" s="103"/>
      <c r="K70" s="102"/>
      <c r="L70" s="102"/>
      <c r="M70" s="102"/>
      <c r="O70" s="104"/>
      <c r="P70" s="104"/>
      <c r="Q70" s="104"/>
    </row>
    <row r="71" spans="2:17" ht="15" customHeight="1" x14ac:dyDescent="0.25">
      <c r="B71" s="100"/>
      <c r="C71" s="100"/>
      <c r="D71" s="100"/>
      <c r="E71" s="100"/>
      <c r="F71" s="100"/>
      <c r="G71" s="103"/>
      <c r="H71" s="103"/>
      <c r="I71" s="103"/>
      <c r="J71" s="103"/>
      <c r="K71" s="102"/>
      <c r="L71" s="102"/>
      <c r="M71" s="102"/>
      <c r="O71" s="104"/>
      <c r="P71" s="104"/>
      <c r="Q71" s="104"/>
    </row>
    <row r="72" spans="2:17" x14ac:dyDescent="0.25">
      <c r="B72" s="100"/>
      <c r="C72" s="100"/>
      <c r="D72" s="100"/>
      <c r="E72" s="100"/>
      <c r="F72" s="100"/>
      <c r="G72" s="103"/>
      <c r="H72" s="103"/>
      <c r="I72" s="103"/>
      <c r="J72" s="103"/>
      <c r="K72" s="102"/>
      <c r="L72" s="102"/>
      <c r="M72" s="102"/>
      <c r="O72" s="104"/>
      <c r="P72" s="104"/>
      <c r="Q72" s="104"/>
    </row>
    <row r="73" spans="2:17" x14ac:dyDescent="0.25">
      <c r="B73" s="100"/>
      <c r="C73" s="100"/>
      <c r="D73" s="100"/>
      <c r="E73" s="100"/>
      <c r="F73" s="100"/>
      <c r="G73" s="103"/>
      <c r="H73" s="103"/>
      <c r="I73" s="103"/>
      <c r="J73" s="103"/>
      <c r="K73" s="102"/>
      <c r="L73" s="102"/>
      <c r="M73" s="102"/>
      <c r="O73" s="104"/>
      <c r="P73" s="104"/>
      <c r="Q73" s="104"/>
    </row>
    <row r="74" spans="2:17" x14ac:dyDescent="0.25">
      <c r="B74" s="100"/>
      <c r="C74" s="100"/>
      <c r="D74" s="100"/>
      <c r="E74" s="100"/>
      <c r="F74" s="100"/>
      <c r="G74" s="103"/>
      <c r="H74" s="103"/>
      <c r="I74" s="103"/>
      <c r="J74" s="103"/>
      <c r="K74" s="102"/>
      <c r="L74" s="102"/>
      <c r="M74" s="102"/>
      <c r="O74" s="104"/>
      <c r="P74" s="104"/>
      <c r="Q74" s="104"/>
    </row>
    <row r="75" spans="2:17" x14ac:dyDescent="0.25">
      <c r="B75" s="100"/>
      <c r="C75" s="100"/>
      <c r="D75" s="100"/>
      <c r="E75" s="100"/>
      <c r="F75" s="100"/>
      <c r="G75" s="103"/>
      <c r="H75" s="103"/>
      <c r="I75" s="103"/>
      <c r="J75" s="103"/>
      <c r="K75" s="102"/>
      <c r="L75" s="102"/>
      <c r="M75" s="102"/>
      <c r="O75" s="104"/>
      <c r="P75" s="104"/>
      <c r="Q75" s="104"/>
    </row>
    <row r="76" spans="2:17" x14ac:dyDescent="0.25">
      <c r="B76" s="100"/>
      <c r="C76" s="100"/>
      <c r="D76" s="100"/>
      <c r="E76" s="100"/>
      <c r="F76" s="100"/>
      <c r="G76" s="103"/>
      <c r="H76" s="103"/>
      <c r="I76" s="103"/>
      <c r="J76" s="103"/>
      <c r="K76" s="102"/>
      <c r="L76" s="102"/>
      <c r="M76" s="102"/>
      <c r="O76" s="104"/>
      <c r="P76" s="104"/>
      <c r="Q76" s="104"/>
    </row>
    <row r="77" spans="2:17" x14ac:dyDescent="0.25">
      <c r="B77" s="100"/>
      <c r="C77" s="100"/>
      <c r="D77" s="100"/>
      <c r="E77" s="100"/>
      <c r="F77" s="100"/>
      <c r="G77" s="103"/>
      <c r="H77" s="103"/>
      <c r="I77" s="103"/>
      <c r="J77" s="103"/>
      <c r="K77" s="102"/>
      <c r="L77" s="102"/>
      <c r="M77" s="102"/>
      <c r="O77" s="104"/>
      <c r="P77" s="104"/>
      <c r="Q77" s="104"/>
    </row>
    <row r="78" spans="2:17" x14ac:dyDescent="0.25">
      <c r="O78" s="104"/>
      <c r="P78" s="104"/>
      <c r="Q78" s="104"/>
    </row>
    <row r="84" spans="2:12" x14ac:dyDescent="0.25">
      <c r="B84" s="94" t="s">
        <v>34</v>
      </c>
      <c r="L84" s="94" t="s">
        <v>34</v>
      </c>
    </row>
    <row r="85" spans="2:12" x14ac:dyDescent="0.25">
      <c r="B85" s="94" t="s">
        <v>43</v>
      </c>
      <c r="L85" s="94" t="s">
        <v>43</v>
      </c>
    </row>
  </sheetData>
  <mergeCells count="6">
    <mergeCell ref="Q27:Q28"/>
    <mergeCell ref="A27:A28"/>
    <mergeCell ref="B27:D27"/>
    <mergeCell ref="E27:H27"/>
    <mergeCell ref="I27:L27"/>
    <mergeCell ref="M27:P27"/>
  </mergeCells>
  <pageMargins left="0" right="0" top="0" bottom="0" header="0.11811023622047244" footer="0.11811023622047244"/>
  <pageSetup paperSize="9" scale="4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4"/>
  <sheetViews>
    <sheetView topLeftCell="B64" zoomScaleNormal="100" workbookViewId="0">
      <selection activeCell="E69" sqref="E69"/>
    </sheetView>
  </sheetViews>
  <sheetFormatPr baseColWidth="10" defaultColWidth="10.42578125" defaultRowHeight="15" x14ac:dyDescent="0.25"/>
  <cols>
    <col min="1" max="1" width="13.42578125" style="37" customWidth="1"/>
    <col min="2" max="5" width="10.42578125" style="37"/>
    <col min="6" max="6" width="15.28515625" style="37" customWidth="1"/>
    <col min="7" max="13" width="10.42578125" style="37"/>
    <col min="14" max="14" width="15.28515625" style="37" customWidth="1"/>
    <col min="15" max="20" width="10.42578125" style="37"/>
    <col min="21" max="21" width="15.28515625" style="37" customWidth="1"/>
    <col min="22" max="24" width="10.42578125" style="37"/>
    <col min="25" max="25" width="14.28515625" style="37" customWidth="1"/>
    <col min="26" max="28" width="10.42578125" style="37"/>
    <col min="29" max="29" width="11" style="37" bestFit="1" customWidth="1"/>
    <col min="30" max="16384" width="10.42578125" style="37"/>
  </cols>
  <sheetData>
    <row r="1" spans="1:1" ht="21" x14ac:dyDescent="0.25">
      <c r="A1" s="138" t="s">
        <v>36</v>
      </c>
    </row>
    <row r="25" spans="1:27" x14ac:dyDescent="0.25">
      <c r="A25" s="39" t="s">
        <v>34</v>
      </c>
    </row>
    <row r="26" spans="1:27" x14ac:dyDescent="0.25">
      <c r="A26" s="94" t="s">
        <v>43</v>
      </c>
    </row>
    <row r="28" spans="1:27" s="80" customFormat="1" ht="30" customHeight="1" x14ac:dyDescent="0.25">
      <c r="A28" s="68" t="s">
        <v>36</v>
      </c>
      <c r="Q28" s="16"/>
      <c r="R28" s="16"/>
      <c r="S28" s="16"/>
      <c r="T28" s="16"/>
      <c r="Z28" s="81"/>
      <c r="AA28" s="16"/>
    </row>
    <row r="29" spans="1:27" s="82" customFormat="1" ht="15" customHeight="1" x14ac:dyDescent="0.25">
      <c r="A29" s="334" t="s">
        <v>0</v>
      </c>
      <c r="B29" s="338" t="s">
        <v>40</v>
      </c>
      <c r="C29" s="339"/>
      <c r="D29" s="339"/>
      <c r="E29" s="339"/>
      <c r="F29" s="339"/>
      <c r="G29" s="339"/>
      <c r="H29" s="339"/>
      <c r="I29" s="339"/>
      <c r="J29" s="338" t="s">
        <v>41</v>
      </c>
      <c r="K29" s="339"/>
      <c r="L29" s="339"/>
      <c r="M29" s="339"/>
      <c r="N29" s="339"/>
      <c r="O29" s="339"/>
      <c r="P29" s="342"/>
      <c r="Q29" s="338" t="s">
        <v>42</v>
      </c>
      <c r="R29" s="339"/>
      <c r="S29" s="339"/>
      <c r="T29" s="339"/>
      <c r="U29" s="339"/>
      <c r="V29" s="339"/>
      <c r="W29" s="342"/>
      <c r="X29" s="16"/>
      <c r="Y29" s="340" t="s">
        <v>67</v>
      </c>
      <c r="AA29" s="37"/>
    </row>
    <row r="30" spans="1:27" s="82" customFormat="1" ht="51" x14ac:dyDescent="0.25">
      <c r="A30" s="335"/>
      <c r="B30" s="121" t="s">
        <v>6</v>
      </c>
      <c r="C30" s="122" t="s">
        <v>2</v>
      </c>
      <c r="D30" s="122" t="s">
        <v>4</v>
      </c>
      <c r="E30" s="122" t="s">
        <v>8</v>
      </c>
      <c r="F30" s="122" t="s">
        <v>3</v>
      </c>
      <c r="G30" s="122" t="s">
        <v>5</v>
      </c>
      <c r="H30" s="122" t="s">
        <v>11</v>
      </c>
      <c r="I30" s="125" t="s">
        <v>12</v>
      </c>
      <c r="J30" s="121" t="s">
        <v>6</v>
      </c>
      <c r="K30" s="122" t="s">
        <v>2</v>
      </c>
      <c r="L30" s="122" t="s">
        <v>4</v>
      </c>
      <c r="M30" s="122" t="s">
        <v>8</v>
      </c>
      <c r="N30" s="122" t="s">
        <v>3</v>
      </c>
      <c r="O30" s="122" t="s">
        <v>5</v>
      </c>
      <c r="P30" s="122" t="s">
        <v>11</v>
      </c>
      <c r="Q30" s="121" t="s">
        <v>6</v>
      </c>
      <c r="R30" s="122" t="s">
        <v>2</v>
      </c>
      <c r="S30" s="122" t="s">
        <v>4</v>
      </c>
      <c r="T30" s="122" t="s">
        <v>8</v>
      </c>
      <c r="U30" s="122" t="s">
        <v>3</v>
      </c>
      <c r="V30" s="122" t="s">
        <v>5</v>
      </c>
      <c r="W30" s="122" t="s">
        <v>11</v>
      </c>
      <c r="X30" s="37"/>
      <c r="Y30" s="341"/>
      <c r="AA30" s="81"/>
    </row>
    <row r="31" spans="1:27" s="82" customFormat="1" x14ac:dyDescent="0.25">
      <c r="A31" s="200">
        <v>2010</v>
      </c>
      <c r="B31" s="159">
        <v>281</v>
      </c>
      <c r="C31" s="149">
        <v>117</v>
      </c>
      <c r="D31" s="149">
        <v>520</v>
      </c>
      <c r="E31" s="149">
        <v>42</v>
      </c>
      <c r="F31" s="149">
        <v>134</v>
      </c>
      <c r="G31" s="149">
        <v>716</v>
      </c>
      <c r="H31" s="201">
        <v>1810</v>
      </c>
      <c r="I31" s="202">
        <f>H31-E31</f>
        <v>1768</v>
      </c>
      <c r="J31" s="159">
        <v>256</v>
      </c>
      <c r="K31" s="149">
        <v>108</v>
      </c>
      <c r="L31" s="149">
        <v>490</v>
      </c>
      <c r="M31" s="149">
        <v>38</v>
      </c>
      <c r="N31" s="149">
        <v>118</v>
      </c>
      <c r="O31" s="149">
        <v>663</v>
      </c>
      <c r="P31" s="202">
        <v>1673</v>
      </c>
      <c r="Q31" s="149">
        <v>25</v>
      </c>
      <c r="R31" s="149">
        <v>9</v>
      </c>
      <c r="S31" s="149">
        <v>30</v>
      </c>
      <c r="T31" s="149">
        <v>4</v>
      </c>
      <c r="U31" s="149">
        <v>16</v>
      </c>
      <c r="V31" s="149">
        <v>53</v>
      </c>
      <c r="W31" s="202">
        <v>137</v>
      </c>
      <c r="X31" s="83"/>
      <c r="Y31" s="218"/>
      <c r="AA31" s="37"/>
    </row>
    <row r="32" spans="1:27" s="82" customFormat="1" x14ac:dyDescent="0.25">
      <c r="A32" s="41">
        <v>2011</v>
      </c>
      <c r="B32" s="161">
        <v>309</v>
      </c>
      <c r="C32" s="10">
        <v>104</v>
      </c>
      <c r="D32" s="10">
        <v>540</v>
      </c>
      <c r="E32" s="10">
        <v>41</v>
      </c>
      <c r="F32" s="10">
        <v>127</v>
      </c>
      <c r="G32" s="10">
        <v>718</v>
      </c>
      <c r="H32" s="127">
        <v>1839</v>
      </c>
      <c r="I32" s="203">
        <f t="shared" ref="I32:I50" si="0">H32-E32</f>
        <v>1798</v>
      </c>
      <c r="J32" s="161">
        <v>279</v>
      </c>
      <c r="K32" s="10">
        <v>92</v>
      </c>
      <c r="L32" s="10">
        <v>510</v>
      </c>
      <c r="M32" s="10">
        <v>38</v>
      </c>
      <c r="N32" s="10">
        <v>117</v>
      </c>
      <c r="O32" s="10">
        <v>682</v>
      </c>
      <c r="P32" s="203">
        <v>1718</v>
      </c>
      <c r="Q32" s="10">
        <v>30</v>
      </c>
      <c r="R32" s="10">
        <v>12</v>
      </c>
      <c r="S32" s="10">
        <v>30</v>
      </c>
      <c r="T32" s="10">
        <v>3</v>
      </c>
      <c r="U32" s="10">
        <v>10</v>
      </c>
      <c r="V32" s="10">
        <v>36</v>
      </c>
      <c r="W32" s="203">
        <v>121</v>
      </c>
      <c r="X32" s="83"/>
      <c r="Y32" s="219">
        <f t="shared" ref="Y32:Y50" si="1">H32/H31-1</f>
        <v>1.602209944751376E-2</v>
      </c>
      <c r="AA32" s="37"/>
    </row>
    <row r="33" spans="1:27" s="82" customFormat="1" x14ac:dyDescent="0.25">
      <c r="A33" s="41">
        <v>2012</v>
      </c>
      <c r="B33" s="161">
        <v>337</v>
      </c>
      <c r="C33" s="10">
        <v>106</v>
      </c>
      <c r="D33" s="10">
        <v>517</v>
      </c>
      <c r="E33" s="10">
        <v>44</v>
      </c>
      <c r="F33" s="10">
        <v>114</v>
      </c>
      <c r="G33" s="10">
        <v>611</v>
      </c>
      <c r="H33" s="127">
        <v>1729</v>
      </c>
      <c r="I33" s="203">
        <f t="shared" si="0"/>
        <v>1685</v>
      </c>
      <c r="J33" s="161">
        <v>306</v>
      </c>
      <c r="K33" s="10">
        <v>100</v>
      </c>
      <c r="L33" s="10">
        <v>491</v>
      </c>
      <c r="M33" s="10">
        <v>42</v>
      </c>
      <c r="N33" s="10">
        <v>107</v>
      </c>
      <c r="O33" s="10">
        <v>568</v>
      </c>
      <c r="P33" s="203">
        <v>1614</v>
      </c>
      <c r="Q33" s="10">
        <v>31</v>
      </c>
      <c r="R33" s="10">
        <v>6</v>
      </c>
      <c r="S33" s="10">
        <v>26</v>
      </c>
      <c r="T33" s="10">
        <v>2</v>
      </c>
      <c r="U33" s="10">
        <v>7</v>
      </c>
      <c r="V33" s="10">
        <v>43</v>
      </c>
      <c r="W33" s="203">
        <v>115</v>
      </c>
      <c r="X33" s="83"/>
      <c r="Y33" s="219">
        <f t="shared" si="1"/>
        <v>-5.9815116911364874E-2</v>
      </c>
      <c r="AA33" s="37"/>
    </row>
    <row r="34" spans="1:27" s="82" customFormat="1" x14ac:dyDescent="0.25">
      <c r="A34" s="41">
        <v>2013</v>
      </c>
      <c r="B34" s="161">
        <v>348</v>
      </c>
      <c r="C34" s="10">
        <v>128</v>
      </c>
      <c r="D34" s="10">
        <v>481</v>
      </c>
      <c r="E34" s="10">
        <v>38</v>
      </c>
      <c r="F34" s="10">
        <v>117</v>
      </c>
      <c r="G34" s="10">
        <v>504</v>
      </c>
      <c r="H34" s="127">
        <v>1616</v>
      </c>
      <c r="I34" s="203">
        <f t="shared" si="0"/>
        <v>1578</v>
      </c>
      <c r="J34" s="161">
        <v>321</v>
      </c>
      <c r="K34" s="10">
        <v>119</v>
      </c>
      <c r="L34" s="10">
        <v>462</v>
      </c>
      <c r="M34" s="10">
        <v>34</v>
      </c>
      <c r="N34" s="10">
        <v>113</v>
      </c>
      <c r="O34" s="10">
        <v>462</v>
      </c>
      <c r="P34" s="203">
        <v>1511</v>
      </c>
      <c r="Q34" s="10">
        <v>27</v>
      </c>
      <c r="R34" s="10">
        <v>9</v>
      </c>
      <c r="S34" s="10">
        <v>19</v>
      </c>
      <c r="T34" s="10">
        <v>4</v>
      </c>
      <c r="U34" s="10">
        <v>4</v>
      </c>
      <c r="V34" s="10">
        <v>42</v>
      </c>
      <c r="W34" s="203">
        <v>105</v>
      </c>
      <c r="X34" s="83"/>
      <c r="Y34" s="219">
        <f t="shared" si="1"/>
        <v>-6.535569693464427E-2</v>
      </c>
      <c r="AA34" s="37"/>
    </row>
    <row r="35" spans="1:27" s="82" customFormat="1" x14ac:dyDescent="0.25">
      <c r="A35" s="41">
        <v>2014</v>
      </c>
      <c r="B35" s="161">
        <v>336</v>
      </c>
      <c r="C35" s="10">
        <v>109</v>
      </c>
      <c r="D35" s="10">
        <v>505</v>
      </c>
      <c r="E35" s="10">
        <v>69</v>
      </c>
      <c r="F35" s="10">
        <v>106</v>
      </c>
      <c r="G35" s="10">
        <v>473</v>
      </c>
      <c r="H35" s="127">
        <v>1598</v>
      </c>
      <c r="I35" s="203">
        <f t="shared" si="0"/>
        <v>1529</v>
      </c>
      <c r="J35" s="161">
        <v>311</v>
      </c>
      <c r="K35" s="10">
        <v>102</v>
      </c>
      <c r="L35" s="10">
        <v>473</v>
      </c>
      <c r="M35" s="10">
        <v>64</v>
      </c>
      <c r="N35" s="10">
        <v>96</v>
      </c>
      <c r="O35" s="10">
        <v>433</v>
      </c>
      <c r="P35" s="203">
        <v>1479</v>
      </c>
      <c r="Q35" s="10">
        <v>25</v>
      </c>
      <c r="R35" s="10">
        <v>7</v>
      </c>
      <c r="S35" s="10">
        <v>32</v>
      </c>
      <c r="T35" s="10">
        <v>5</v>
      </c>
      <c r="U35" s="10">
        <v>10</v>
      </c>
      <c r="V35" s="10">
        <v>40</v>
      </c>
      <c r="W35" s="203">
        <v>119</v>
      </c>
      <c r="X35" s="83"/>
      <c r="Y35" s="219">
        <f t="shared" si="1"/>
        <v>-1.1138613861386149E-2</v>
      </c>
      <c r="AA35" s="37"/>
    </row>
    <row r="36" spans="1:27" s="82" customFormat="1" x14ac:dyDescent="0.25">
      <c r="A36" s="41">
        <v>2015</v>
      </c>
      <c r="B36" s="161">
        <v>298</v>
      </c>
      <c r="C36" s="10">
        <v>126</v>
      </c>
      <c r="D36" s="10">
        <v>532</v>
      </c>
      <c r="E36" s="10">
        <v>45</v>
      </c>
      <c r="F36" s="10">
        <v>106</v>
      </c>
      <c r="G36" s="10">
        <v>442</v>
      </c>
      <c r="H36" s="127">
        <v>1549</v>
      </c>
      <c r="I36" s="203">
        <f t="shared" si="0"/>
        <v>1504</v>
      </c>
      <c r="J36" s="161">
        <v>282</v>
      </c>
      <c r="K36" s="10">
        <v>118</v>
      </c>
      <c r="L36" s="10">
        <v>502</v>
      </c>
      <c r="M36" s="10">
        <v>42</v>
      </c>
      <c r="N36" s="10">
        <v>93</v>
      </c>
      <c r="O36" s="10">
        <v>399</v>
      </c>
      <c r="P36" s="203">
        <v>1436</v>
      </c>
      <c r="Q36" s="10">
        <v>16</v>
      </c>
      <c r="R36" s="10">
        <v>8</v>
      </c>
      <c r="S36" s="10">
        <v>30</v>
      </c>
      <c r="T36" s="10">
        <v>3</v>
      </c>
      <c r="U36" s="10">
        <v>13</v>
      </c>
      <c r="V36" s="10">
        <v>43</v>
      </c>
      <c r="W36" s="203">
        <v>113</v>
      </c>
      <c r="X36" s="83"/>
      <c r="Y36" s="219">
        <f t="shared" si="1"/>
        <v>-3.0663329161451869E-2</v>
      </c>
      <c r="AA36" s="37"/>
    </row>
    <row r="37" spans="1:27" s="82" customFormat="1" x14ac:dyDescent="0.25">
      <c r="A37" s="41">
        <v>2016</v>
      </c>
      <c r="B37" s="161">
        <v>356</v>
      </c>
      <c r="C37" s="10">
        <v>73</v>
      </c>
      <c r="D37" s="10">
        <v>438</v>
      </c>
      <c r="E37" s="10">
        <v>41</v>
      </c>
      <c r="F37" s="10">
        <v>88</v>
      </c>
      <c r="G37" s="10">
        <v>390</v>
      </c>
      <c r="H37" s="127">
        <v>1386</v>
      </c>
      <c r="I37" s="203">
        <f t="shared" si="0"/>
        <v>1345</v>
      </c>
      <c r="J37" s="161">
        <v>327</v>
      </c>
      <c r="K37" s="10">
        <v>64</v>
      </c>
      <c r="L37" s="10">
        <v>408</v>
      </c>
      <c r="M37" s="10">
        <v>35</v>
      </c>
      <c r="N37" s="10">
        <v>76</v>
      </c>
      <c r="O37" s="10">
        <v>340</v>
      </c>
      <c r="P37" s="203">
        <v>1250</v>
      </c>
      <c r="Q37" s="10">
        <v>29</v>
      </c>
      <c r="R37" s="10">
        <v>9</v>
      </c>
      <c r="S37" s="10">
        <v>30</v>
      </c>
      <c r="T37" s="10">
        <v>6</v>
      </c>
      <c r="U37" s="10">
        <v>12</v>
      </c>
      <c r="V37" s="10">
        <v>50</v>
      </c>
      <c r="W37" s="203">
        <v>136</v>
      </c>
      <c r="X37" s="83"/>
      <c r="Y37" s="219">
        <f t="shared" si="1"/>
        <v>-0.10522918011620397</v>
      </c>
      <c r="AA37" s="37"/>
    </row>
    <row r="38" spans="1:27" s="82" customFormat="1" x14ac:dyDescent="0.25">
      <c r="A38" s="41">
        <v>2017</v>
      </c>
      <c r="B38" s="161">
        <v>311</v>
      </c>
      <c r="C38" s="10">
        <v>85</v>
      </c>
      <c r="D38" s="10">
        <v>489</v>
      </c>
      <c r="E38" s="10">
        <v>32</v>
      </c>
      <c r="F38" s="10">
        <v>88</v>
      </c>
      <c r="G38" s="10">
        <v>362</v>
      </c>
      <c r="H38" s="127">
        <v>1367</v>
      </c>
      <c r="I38" s="203">
        <f t="shared" si="0"/>
        <v>1335</v>
      </c>
      <c r="J38" s="161">
        <v>268</v>
      </c>
      <c r="K38" s="10">
        <v>75</v>
      </c>
      <c r="L38" s="10">
        <v>462</v>
      </c>
      <c r="M38" s="10">
        <v>30</v>
      </c>
      <c r="N38" s="10">
        <v>77</v>
      </c>
      <c r="O38" s="10">
        <v>307</v>
      </c>
      <c r="P38" s="203">
        <v>1219</v>
      </c>
      <c r="Q38" s="10">
        <v>43</v>
      </c>
      <c r="R38" s="10">
        <v>10</v>
      </c>
      <c r="S38" s="10">
        <v>27</v>
      </c>
      <c r="T38" s="10">
        <v>2</v>
      </c>
      <c r="U38" s="10">
        <v>11</v>
      </c>
      <c r="V38" s="10">
        <v>55</v>
      </c>
      <c r="W38" s="203">
        <v>148</v>
      </c>
      <c r="X38" s="83"/>
      <c r="Y38" s="219">
        <f t="shared" si="1"/>
        <v>-1.370851370851367E-2</v>
      </c>
      <c r="AA38" s="37"/>
    </row>
    <row r="39" spans="1:27" s="82" customFormat="1" x14ac:dyDescent="0.25">
      <c r="A39" s="41">
        <v>2018</v>
      </c>
      <c r="B39" s="161">
        <v>291</v>
      </c>
      <c r="C39" s="10">
        <v>96</v>
      </c>
      <c r="D39" s="10">
        <v>474</v>
      </c>
      <c r="E39" s="10">
        <v>40</v>
      </c>
      <c r="F39" s="10">
        <v>87</v>
      </c>
      <c r="G39" s="10">
        <v>376</v>
      </c>
      <c r="H39" s="127">
        <v>1364</v>
      </c>
      <c r="I39" s="203">
        <f t="shared" si="0"/>
        <v>1324</v>
      </c>
      <c r="J39" s="161">
        <v>254</v>
      </c>
      <c r="K39" s="10">
        <v>79</v>
      </c>
      <c r="L39" s="10">
        <v>440</v>
      </c>
      <c r="M39" s="10">
        <v>36</v>
      </c>
      <c r="N39" s="10">
        <v>74</v>
      </c>
      <c r="O39" s="10">
        <v>311</v>
      </c>
      <c r="P39" s="203">
        <v>1194</v>
      </c>
      <c r="Q39" s="10">
        <v>37</v>
      </c>
      <c r="R39" s="10">
        <v>17</v>
      </c>
      <c r="S39" s="10">
        <v>34</v>
      </c>
      <c r="T39" s="10">
        <v>4</v>
      </c>
      <c r="U39" s="10">
        <v>13</v>
      </c>
      <c r="V39" s="10">
        <v>65</v>
      </c>
      <c r="W39" s="203">
        <v>170</v>
      </c>
      <c r="X39" s="83"/>
      <c r="Y39" s="219">
        <f t="shared" si="1"/>
        <v>-2.1945866861741159E-3</v>
      </c>
      <c r="AA39" s="37"/>
    </row>
    <row r="40" spans="1:27" s="82" customFormat="1" x14ac:dyDescent="0.25">
      <c r="A40" s="41">
        <v>2019</v>
      </c>
      <c r="B40" s="161">
        <v>279</v>
      </c>
      <c r="C40" s="10">
        <v>87</v>
      </c>
      <c r="D40" s="10">
        <v>408</v>
      </c>
      <c r="E40" s="10">
        <v>36</v>
      </c>
      <c r="F40" s="10">
        <v>59</v>
      </c>
      <c r="G40" s="10">
        <v>368</v>
      </c>
      <c r="H40" s="127">
        <v>1237</v>
      </c>
      <c r="I40" s="203">
        <f t="shared" si="0"/>
        <v>1201</v>
      </c>
      <c r="J40" s="161">
        <v>246</v>
      </c>
      <c r="K40" s="10">
        <v>80</v>
      </c>
      <c r="L40" s="10">
        <v>382</v>
      </c>
      <c r="M40" s="10">
        <v>34</v>
      </c>
      <c r="N40" s="10">
        <v>49</v>
      </c>
      <c r="O40" s="10">
        <v>313</v>
      </c>
      <c r="P40" s="203">
        <v>1104</v>
      </c>
      <c r="Q40" s="10">
        <v>33</v>
      </c>
      <c r="R40" s="10">
        <v>7</v>
      </c>
      <c r="S40" s="10">
        <v>26</v>
      </c>
      <c r="T40" s="10">
        <v>2</v>
      </c>
      <c r="U40" s="10">
        <v>10</v>
      </c>
      <c r="V40" s="10">
        <v>55</v>
      </c>
      <c r="W40" s="203">
        <v>133</v>
      </c>
      <c r="X40" s="83"/>
      <c r="Y40" s="219">
        <f t="shared" si="1"/>
        <v>-9.3108504398827008E-2</v>
      </c>
      <c r="AA40" s="37"/>
    </row>
    <row r="41" spans="1:27" s="82" customFormat="1" x14ac:dyDescent="0.25">
      <c r="A41" s="41">
        <v>2020</v>
      </c>
      <c r="B41" s="161">
        <v>257</v>
      </c>
      <c r="C41" s="10">
        <v>59</v>
      </c>
      <c r="D41" s="10">
        <v>369</v>
      </c>
      <c r="E41" s="10">
        <v>27</v>
      </c>
      <c r="F41" s="10">
        <v>79</v>
      </c>
      <c r="G41" s="10">
        <v>396</v>
      </c>
      <c r="H41" s="127">
        <v>1187</v>
      </c>
      <c r="I41" s="203">
        <f t="shared" si="0"/>
        <v>1160</v>
      </c>
      <c r="J41" s="161">
        <v>222</v>
      </c>
      <c r="K41" s="10">
        <v>55</v>
      </c>
      <c r="L41" s="10">
        <v>333</v>
      </c>
      <c r="M41" s="10">
        <v>26</v>
      </c>
      <c r="N41" s="10">
        <v>67</v>
      </c>
      <c r="O41" s="10">
        <v>337</v>
      </c>
      <c r="P41" s="203">
        <v>1040</v>
      </c>
      <c r="Q41" s="10">
        <v>35</v>
      </c>
      <c r="R41" s="10">
        <v>4</v>
      </c>
      <c r="S41" s="10">
        <v>36</v>
      </c>
      <c r="T41" s="10">
        <v>1</v>
      </c>
      <c r="U41" s="10">
        <v>12</v>
      </c>
      <c r="V41" s="10">
        <v>59</v>
      </c>
      <c r="W41" s="203">
        <v>147</v>
      </c>
      <c r="X41" s="83"/>
      <c r="Y41" s="219">
        <f t="shared" si="1"/>
        <v>-4.0420371867421201E-2</v>
      </c>
      <c r="AA41" s="37"/>
    </row>
    <row r="42" spans="1:27" s="82" customFormat="1" x14ac:dyDescent="0.25">
      <c r="A42" s="42">
        <v>2021</v>
      </c>
      <c r="B42" s="163">
        <v>246</v>
      </c>
      <c r="C42" s="11">
        <v>67</v>
      </c>
      <c r="D42" s="11">
        <v>429</v>
      </c>
      <c r="E42" s="11">
        <v>21</v>
      </c>
      <c r="F42" s="11">
        <v>85</v>
      </c>
      <c r="G42" s="11">
        <v>439</v>
      </c>
      <c r="H42" s="31">
        <v>1287</v>
      </c>
      <c r="I42" s="204">
        <f t="shared" si="0"/>
        <v>1266</v>
      </c>
      <c r="J42" s="163">
        <v>208</v>
      </c>
      <c r="K42" s="11">
        <v>51</v>
      </c>
      <c r="L42" s="11">
        <v>385</v>
      </c>
      <c r="M42" s="11">
        <v>21</v>
      </c>
      <c r="N42" s="11">
        <v>69</v>
      </c>
      <c r="O42" s="11">
        <v>374</v>
      </c>
      <c r="P42" s="204">
        <v>1108</v>
      </c>
      <c r="Q42" s="11">
        <v>38</v>
      </c>
      <c r="R42" s="11">
        <v>16</v>
      </c>
      <c r="S42" s="11">
        <v>44</v>
      </c>
      <c r="T42" s="11">
        <v>0</v>
      </c>
      <c r="U42" s="11">
        <v>16</v>
      </c>
      <c r="V42" s="11">
        <v>65</v>
      </c>
      <c r="W42" s="204">
        <v>179</v>
      </c>
      <c r="X42" s="83"/>
      <c r="Y42" s="219">
        <f t="shared" si="1"/>
        <v>8.4245998315080062E-2</v>
      </c>
      <c r="AA42" s="37"/>
    </row>
    <row r="43" spans="1:27" s="82" customFormat="1" x14ac:dyDescent="0.25">
      <c r="A43" s="41">
        <v>2022</v>
      </c>
      <c r="B43" s="161">
        <v>231</v>
      </c>
      <c r="C43" s="10">
        <v>56</v>
      </c>
      <c r="D43" s="10">
        <v>366</v>
      </c>
      <c r="E43" s="10">
        <v>25</v>
      </c>
      <c r="F43" s="10">
        <v>63</v>
      </c>
      <c r="G43" s="10">
        <v>457</v>
      </c>
      <c r="H43" s="127">
        <v>1196</v>
      </c>
      <c r="I43" s="203">
        <f t="shared" si="0"/>
        <v>1171</v>
      </c>
      <c r="J43" s="161">
        <v>196</v>
      </c>
      <c r="K43" s="10">
        <v>47</v>
      </c>
      <c r="L43" s="10">
        <v>335</v>
      </c>
      <c r="M43" s="10">
        <v>23</v>
      </c>
      <c r="N43" s="10">
        <v>54</v>
      </c>
      <c r="O43" s="10">
        <v>401</v>
      </c>
      <c r="P43" s="203">
        <v>1056</v>
      </c>
      <c r="Q43" s="10">
        <v>34</v>
      </c>
      <c r="R43" s="10">
        <v>8</v>
      </c>
      <c r="S43" s="10">
        <v>31</v>
      </c>
      <c r="T43" s="10">
        <v>2</v>
      </c>
      <c r="U43" s="10">
        <v>9</v>
      </c>
      <c r="V43" s="10">
        <v>56</v>
      </c>
      <c r="W43" s="203">
        <v>140</v>
      </c>
      <c r="X43" s="83"/>
      <c r="Y43" s="221">
        <f t="shared" si="1"/>
        <v>-7.0707070707070718E-2</v>
      </c>
      <c r="AA43" s="37"/>
    </row>
    <row r="44" spans="1:27" s="82" customFormat="1" x14ac:dyDescent="0.25">
      <c r="A44" s="41">
        <v>2023</v>
      </c>
      <c r="B44" s="161">
        <v>243</v>
      </c>
      <c r="C44" s="10">
        <v>72</v>
      </c>
      <c r="D44" s="10">
        <v>420</v>
      </c>
      <c r="E44" s="10">
        <v>29</v>
      </c>
      <c r="F44" s="10">
        <v>72</v>
      </c>
      <c r="G44" s="10">
        <v>546</v>
      </c>
      <c r="H44" s="127">
        <v>1381</v>
      </c>
      <c r="I44" s="203">
        <f t="shared" si="0"/>
        <v>1352</v>
      </c>
      <c r="J44" s="161">
        <v>210</v>
      </c>
      <c r="K44" s="10">
        <v>64</v>
      </c>
      <c r="L44" s="10">
        <v>390</v>
      </c>
      <c r="M44" s="10">
        <v>27</v>
      </c>
      <c r="N44" s="10">
        <v>64</v>
      </c>
      <c r="O44" s="10">
        <v>491</v>
      </c>
      <c r="P44" s="203">
        <v>1246</v>
      </c>
      <c r="Q44" s="10">
        <v>33</v>
      </c>
      <c r="R44" s="10">
        <v>8</v>
      </c>
      <c r="S44" s="10">
        <v>30</v>
      </c>
      <c r="T44" s="10">
        <v>2</v>
      </c>
      <c r="U44" s="10">
        <v>9</v>
      </c>
      <c r="V44" s="10">
        <v>54</v>
      </c>
      <c r="W44" s="203">
        <v>135</v>
      </c>
      <c r="X44" s="83"/>
      <c r="Y44" s="219">
        <f t="shared" si="1"/>
        <v>0.15468227424749159</v>
      </c>
      <c r="AA44" s="37"/>
    </row>
    <row r="45" spans="1:27" s="82" customFormat="1" x14ac:dyDescent="0.25">
      <c r="A45" s="41">
        <v>2024</v>
      </c>
      <c r="B45" s="161">
        <v>262</v>
      </c>
      <c r="C45" s="10">
        <v>72</v>
      </c>
      <c r="D45" s="10">
        <v>434</v>
      </c>
      <c r="E45" s="10">
        <v>32</v>
      </c>
      <c r="F45" s="10">
        <v>80</v>
      </c>
      <c r="G45" s="10">
        <v>575</v>
      </c>
      <c r="H45" s="127">
        <v>1454</v>
      </c>
      <c r="I45" s="203">
        <f t="shared" si="0"/>
        <v>1422</v>
      </c>
      <c r="J45" s="161">
        <v>231</v>
      </c>
      <c r="K45" s="10">
        <v>63</v>
      </c>
      <c r="L45" s="10">
        <v>405</v>
      </c>
      <c r="M45" s="10">
        <v>30</v>
      </c>
      <c r="N45" s="10">
        <v>72</v>
      </c>
      <c r="O45" s="10">
        <v>522</v>
      </c>
      <c r="P45" s="203">
        <v>1323</v>
      </c>
      <c r="Q45" s="10">
        <v>31</v>
      </c>
      <c r="R45" s="10">
        <v>8</v>
      </c>
      <c r="S45" s="10">
        <v>29</v>
      </c>
      <c r="T45" s="10">
        <v>2</v>
      </c>
      <c r="U45" s="10">
        <v>8</v>
      </c>
      <c r="V45" s="10">
        <v>53</v>
      </c>
      <c r="W45" s="203">
        <v>131</v>
      </c>
      <c r="X45" s="83"/>
      <c r="Y45" s="219">
        <f t="shared" si="1"/>
        <v>5.2860246198406902E-2</v>
      </c>
      <c r="AA45" s="37"/>
    </row>
    <row r="46" spans="1:27" s="82" customFormat="1" x14ac:dyDescent="0.25">
      <c r="A46" s="41">
        <v>2025</v>
      </c>
      <c r="B46" s="161">
        <v>281</v>
      </c>
      <c r="C46" s="10">
        <v>76</v>
      </c>
      <c r="D46" s="10">
        <v>462</v>
      </c>
      <c r="E46" s="10">
        <v>33</v>
      </c>
      <c r="F46" s="10">
        <v>88</v>
      </c>
      <c r="G46" s="10">
        <v>635</v>
      </c>
      <c r="H46" s="127">
        <v>1574</v>
      </c>
      <c r="I46" s="203">
        <f t="shared" si="0"/>
        <v>1541</v>
      </c>
      <c r="J46" s="161">
        <v>252</v>
      </c>
      <c r="K46" s="10">
        <v>68</v>
      </c>
      <c r="L46" s="10">
        <v>435</v>
      </c>
      <c r="M46" s="10">
        <v>31</v>
      </c>
      <c r="N46" s="10">
        <v>80</v>
      </c>
      <c r="O46" s="10">
        <v>584</v>
      </c>
      <c r="P46" s="203">
        <v>1449</v>
      </c>
      <c r="Q46" s="10">
        <v>29</v>
      </c>
      <c r="R46" s="10">
        <v>8</v>
      </c>
      <c r="S46" s="10">
        <v>27</v>
      </c>
      <c r="T46" s="10">
        <v>2</v>
      </c>
      <c r="U46" s="10">
        <v>8</v>
      </c>
      <c r="V46" s="10">
        <v>51</v>
      </c>
      <c r="W46" s="203">
        <v>125</v>
      </c>
      <c r="X46" s="83"/>
      <c r="Y46" s="219">
        <f t="shared" si="1"/>
        <v>8.2530949105914742E-2</v>
      </c>
      <c r="AA46" s="37"/>
    </row>
    <row r="47" spans="1:27" s="82" customFormat="1" x14ac:dyDescent="0.25">
      <c r="A47" s="41">
        <v>2026</v>
      </c>
      <c r="B47" s="161">
        <v>298</v>
      </c>
      <c r="C47" s="10">
        <v>88</v>
      </c>
      <c r="D47" s="10">
        <v>512</v>
      </c>
      <c r="E47" s="10">
        <v>37</v>
      </c>
      <c r="F47" s="10">
        <v>104</v>
      </c>
      <c r="G47" s="10">
        <v>741</v>
      </c>
      <c r="H47" s="127">
        <v>1779</v>
      </c>
      <c r="I47" s="203">
        <f t="shared" si="0"/>
        <v>1742</v>
      </c>
      <c r="J47" s="161">
        <v>271</v>
      </c>
      <c r="K47" s="10">
        <v>80</v>
      </c>
      <c r="L47" s="10">
        <v>486</v>
      </c>
      <c r="M47" s="10">
        <v>35</v>
      </c>
      <c r="N47" s="10">
        <v>96</v>
      </c>
      <c r="O47" s="10">
        <v>692</v>
      </c>
      <c r="P47" s="203">
        <v>1660</v>
      </c>
      <c r="Q47" s="10">
        <v>27</v>
      </c>
      <c r="R47" s="10">
        <v>8</v>
      </c>
      <c r="S47" s="10">
        <v>26</v>
      </c>
      <c r="T47" s="10">
        <v>2</v>
      </c>
      <c r="U47" s="10">
        <v>8</v>
      </c>
      <c r="V47" s="10">
        <v>49</v>
      </c>
      <c r="W47" s="203">
        <v>119</v>
      </c>
      <c r="X47" s="83"/>
      <c r="Y47" s="219">
        <f t="shared" si="1"/>
        <v>0.13024142312579423</v>
      </c>
      <c r="AA47" s="37"/>
    </row>
    <row r="48" spans="1:27" s="82" customFormat="1" x14ac:dyDescent="0.25">
      <c r="A48" s="41">
        <v>2027</v>
      </c>
      <c r="B48" s="161">
        <v>304</v>
      </c>
      <c r="C48" s="10">
        <v>87</v>
      </c>
      <c r="D48" s="10">
        <v>510</v>
      </c>
      <c r="E48" s="10">
        <v>38</v>
      </c>
      <c r="F48" s="10">
        <v>102</v>
      </c>
      <c r="G48" s="10">
        <v>765</v>
      </c>
      <c r="H48" s="127">
        <v>1806</v>
      </c>
      <c r="I48" s="203">
        <f t="shared" si="0"/>
        <v>1768</v>
      </c>
      <c r="J48" s="161">
        <v>278</v>
      </c>
      <c r="K48" s="10">
        <v>79</v>
      </c>
      <c r="L48" s="10">
        <v>485</v>
      </c>
      <c r="M48" s="10">
        <v>37</v>
      </c>
      <c r="N48" s="10">
        <v>95</v>
      </c>
      <c r="O48" s="10">
        <v>718</v>
      </c>
      <c r="P48" s="203">
        <v>1692</v>
      </c>
      <c r="Q48" s="10">
        <v>25</v>
      </c>
      <c r="R48" s="10">
        <v>7</v>
      </c>
      <c r="S48" s="10">
        <v>25</v>
      </c>
      <c r="T48" s="10">
        <v>2</v>
      </c>
      <c r="U48" s="10">
        <v>8</v>
      </c>
      <c r="V48" s="10">
        <v>47</v>
      </c>
      <c r="W48" s="203">
        <v>113</v>
      </c>
      <c r="X48" s="83"/>
      <c r="Y48" s="219">
        <f t="shared" si="1"/>
        <v>1.5177065767284947E-2</v>
      </c>
      <c r="AA48" s="37"/>
    </row>
    <row r="49" spans="1:32" s="82" customFormat="1" x14ac:dyDescent="0.25">
      <c r="A49" s="41">
        <v>2028</v>
      </c>
      <c r="B49" s="161">
        <v>316</v>
      </c>
      <c r="C49" s="10">
        <v>93</v>
      </c>
      <c r="D49" s="10">
        <v>527</v>
      </c>
      <c r="E49" s="10">
        <v>39</v>
      </c>
      <c r="F49" s="10">
        <v>112</v>
      </c>
      <c r="G49" s="10">
        <v>825</v>
      </c>
      <c r="H49" s="127">
        <v>1912</v>
      </c>
      <c r="I49" s="203">
        <f t="shared" si="0"/>
        <v>1873</v>
      </c>
      <c r="J49" s="161">
        <v>293</v>
      </c>
      <c r="K49" s="10">
        <v>86</v>
      </c>
      <c r="L49" s="10">
        <v>503</v>
      </c>
      <c r="M49" s="10">
        <v>37</v>
      </c>
      <c r="N49" s="10">
        <v>105</v>
      </c>
      <c r="O49" s="10">
        <v>780</v>
      </c>
      <c r="P49" s="203">
        <v>1805</v>
      </c>
      <c r="Q49" s="10">
        <v>23</v>
      </c>
      <c r="R49" s="10">
        <v>7</v>
      </c>
      <c r="S49" s="10">
        <v>24</v>
      </c>
      <c r="T49" s="10">
        <v>2</v>
      </c>
      <c r="U49" s="10">
        <v>7</v>
      </c>
      <c r="V49" s="10">
        <v>44</v>
      </c>
      <c r="W49" s="203">
        <v>107</v>
      </c>
      <c r="X49" s="83"/>
      <c r="Y49" s="219">
        <f t="shared" si="1"/>
        <v>5.8693244739756345E-2</v>
      </c>
      <c r="AA49" s="37"/>
    </row>
    <row r="50" spans="1:32" s="82" customFormat="1" x14ac:dyDescent="0.25">
      <c r="A50" s="42">
        <v>2029</v>
      </c>
      <c r="B50" s="163">
        <v>322</v>
      </c>
      <c r="C50" s="11">
        <v>100</v>
      </c>
      <c r="D50" s="11">
        <v>533</v>
      </c>
      <c r="E50" s="11">
        <v>36</v>
      </c>
      <c r="F50" s="11">
        <v>118</v>
      </c>
      <c r="G50" s="11">
        <v>864</v>
      </c>
      <c r="H50" s="31">
        <v>1973</v>
      </c>
      <c r="I50" s="204">
        <f t="shared" si="0"/>
        <v>1937</v>
      </c>
      <c r="J50" s="163">
        <v>300</v>
      </c>
      <c r="K50" s="11">
        <v>93</v>
      </c>
      <c r="L50" s="11">
        <v>510</v>
      </c>
      <c r="M50" s="11">
        <v>35</v>
      </c>
      <c r="N50" s="11">
        <v>111</v>
      </c>
      <c r="O50" s="11">
        <v>822</v>
      </c>
      <c r="P50" s="204">
        <v>1871</v>
      </c>
      <c r="Q50" s="11">
        <v>22</v>
      </c>
      <c r="R50" s="11">
        <v>7</v>
      </c>
      <c r="S50" s="11">
        <v>22</v>
      </c>
      <c r="T50" s="11">
        <v>1</v>
      </c>
      <c r="U50" s="11">
        <v>7</v>
      </c>
      <c r="V50" s="11">
        <v>42</v>
      </c>
      <c r="W50" s="204">
        <v>102</v>
      </c>
      <c r="X50" s="83"/>
      <c r="Y50" s="220">
        <f t="shared" si="1"/>
        <v>3.1903765690376673E-2</v>
      </c>
      <c r="AA50" s="37"/>
    </row>
    <row r="51" spans="1:32" s="82" customFormat="1" ht="30" x14ac:dyDescent="0.25">
      <c r="A51" s="242" t="s">
        <v>23</v>
      </c>
      <c r="B51" s="210"/>
      <c r="C51" s="32"/>
      <c r="D51" s="32"/>
      <c r="E51" s="32"/>
      <c r="F51" s="32"/>
      <c r="G51" s="33"/>
      <c r="H51" s="32"/>
      <c r="I51" s="211"/>
      <c r="J51" s="210"/>
      <c r="K51" s="32"/>
      <c r="L51" s="33"/>
      <c r="M51" s="32"/>
      <c r="N51" s="32"/>
      <c r="O51" s="32"/>
      <c r="P51" s="205"/>
      <c r="Q51" s="32"/>
      <c r="R51" s="32"/>
      <c r="S51" s="32"/>
      <c r="T51" s="32"/>
      <c r="U51" s="32"/>
      <c r="V51" s="32"/>
      <c r="W51" s="205"/>
      <c r="Y51" s="37"/>
      <c r="Z51" s="37"/>
      <c r="AA51" s="37"/>
    </row>
    <row r="52" spans="1:32" s="82" customFormat="1" x14ac:dyDescent="0.25">
      <c r="A52" s="206" t="str">
        <f>'Age et effectifs HF'!A50</f>
        <v>2010-2021</v>
      </c>
      <c r="B52" s="175">
        <f>(B42-B31)/B31</f>
        <v>-0.12455516014234876</v>
      </c>
      <c r="C52" s="56">
        <f t="shared" ref="C52:W52" si="2">(C42-C31)/C31</f>
        <v>-0.42735042735042733</v>
      </c>
      <c r="D52" s="56">
        <f t="shared" si="2"/>
        <v>-0.17499999999999999</v>
      </c>
      <c r="E52" s="56">
        <f t="shared" si="2"/>
        <v>-0.5</v>
      </c>
      <c r="F52" s="56">
        <f t="shared" si="2"/>
        <v>-0.36567164179104478</v>
      </c>
      <c r="G52" s="56">
        <f t="shared" si="2"/>
        <v>-0.38687150837988826</v>
      </c>
      <c r="H52" s="56">
        <f t="shared" si="2"/>
        <v>-0.28895027624309394</v>
      </c>
      <c r="I52" s="212">
        <f t="shared" si="2"/>
        <v>-0.2839366515837104</v>
      </c>
      <c r="J52" s="175">
        <f t="shared" si="2"/>
        <v>-0.1875</v>
      </c>
      <c r="K52" s="56">
        <f t="shared" si="2"/>
        <v>-0.52777777777777779</v>
      </c>
      <c r="L52" s="56">
        <f t="shared" si="2"/>
        <v>-0.21428571428571427</v>
      </c>
      <c r="M52" s="56">
        <f t="shared" si="2"/>
        <v>-0.44736842105263158</v>
      </c>
      <c r="N52" s="56">
        <f t="shared" si="2"/>
        <v>-0.4152542372881356</v>
      </c>
      <c r="O52" s="56">
        <f t="shared" si="2"/>
        <v>-0.4358974358974359</v>
      </c>
      <c r="P52" s="176">
        <f t="shared" si="2"/>
        <v>-0.3377166766288105</v>
      </c>
      <c r="Q52" s="56">
        <f t="shared" si="2"/>
        <v>0.52</v>
      </c>
      <c r="R52" s="56">
        <f t="shared" si="2"/>
        <v>0.77777777777777779</v>
      </c>
      <c r="S52" s="56">
        <f t="shared" si="2"/>
        <v>0.46666666666666667</v>
      </c>
      <c r="T52" s="56">
        <f t="shared" si="2"/>
        <v>-1</v>
      </c>
      <c r="U52" s="56">
        <f t="shared" si="2"/>
        <v>0</v>
      </c>
      <c r="V52" s="56">
        <f t="shared" si="2"/>
        <v>0.22641509433962265</v>
      </c>
      <c r="W52" s="176">
        <f t="shared" si="2"/>
        <v>0.30656934306569344</v>
      </c>
      <c r="Y52" s="37"/>
      <c r="Z52" s="37"/>
      <c r="AA52" s="37"/>
    </row>
    <row r="53" spans="1:32" x14ac:dyDescent="0.25">
      <c r="A53" s="206" t="str">
        <f>'Age et effectifs HF'!A51</f>
        <v>2021-2029</v>
      </c>
      <c r="B53" s="175">
        <f>(B50-B42)/B42</f>
        <v>0.30894308943089432</v>
      </c>
      <c r="C53" s="56">
        <f t="shared" ref="C53:W53" si="3">(C50-C42)/C42</f>
        <v>0.4925373134328358</v>
      </c>
      <c r="D53" s="56">
        <f t="shared" si="3"/>
        <v>0.24242424242424243</v>
      </c>
      <c r="E53" s="56">
        <f t="shared" si="3"/>
        <v>0.7142857142857143</v>
      </c>
      <c r="F53" s="56">
        <f t="shared" si="3"/>
        <v>0.38823529411764707</v>
      </c>
      <c r="G53" s="56">
        <f t="shared" si="3"/>
        <v>0.96810933940774491</v>
      </c>
      <c r="H53" s="56">
        <f t="shared" si="3"/>
        <v>0.533022533022533</v>
      </c>
      <c r="I53" s="212">
        <f t="shared" si="3"/>
        <v>0.53001579778830965</v>
      </c>
      <c r="J53" s="175">
        <f t="shared" si="3"/>
        <v>0.44230769230769229</v>
      </c>
      <c r="K53" s="56">
        <f t="shared" si="3"/>
        <v>0.82352941176470584</v>
      </c>
      <c r="L53" s="56">
        <f t="shared" si="3"/>
        <v>0.32467532467532467</v>
      </c>
      <c r="M53" s="56">
        <f t="shared" si="3"/>
        <v>0.66666666666666663</v>
      </c>
      <c r="N53" s="56">
        <f t="shared" si="3"/>
        <v>0.60869565217391308</v>
      </c>
      <c r="O53" s="56">
        <f t="shared" si="3"/>
        <v>1.1978609625668448</v>
      </c>
      <c r="P53" s="176">
        <f t="shared" si="3"/>
        <v>0.68862815884476536</v>
      </c>
      <c r="Q53" s="56">
        <f t="shared" si="3"/>
        <v>-0.42105263157894735</v>
      </c>
      <c r="R53" s="56">
        <f t="shared" si="3"/>
        <v>-0.5625</v>
      </c>
      <c r="S53" s="56">
        <f t="shared" si="3"/>
        <v>-0.5</v>
      </c>
      <c r="T53" s="56"/>
      <c r="U53" s="56">
        <f t="shared" si="3"/>
        <v>-0.5625</v>
      </c>
      <c r="V53" s="56">
        <f t="shared" si="3"/>
        <v>-0.35384615384615387</v>
      </c>
      <c r="W53" s="176">
        <f t="shared" si="3"/>
        <v>-0.43016759776536312</v>
      </c>
      <c r="X53" s="82"/>
      <c r="Y53" s="82"/>
      <c r="Z53" s="82"/>
      <c r="AA53" s="82"/>
      <c r="AB53" s="82"/>
      <c r="AC53" s="82"/>
      <c r="AD53" s="82"/>
      <c r="AE53" s="82"/>
      <c r="AF53" s="82"/>
    </row>
    <row r="54" spans="1:32" x14ac:dyDescent="0.25">
      <c r="A54" s="207" t="str">
        <f>'Age et effectifs HF'!A52</f>
        <v>2010-2029</v>
      </c>
      <c r="B54" s="177">
        <f t="shared" ref="B54" si="4">(B50-B31)/B31</f>
        <v>0.14590747330960854</v>
      </c>
      <c r="C54" s="59">
        <f t="shared" ref="C54:W54" si="5">(C50-C31)/C31</f>
        <v>-0.14529914529914531</v>
      </c>
      <c r="D54" s="59">
        <f t="shared" si="5"/>
        <v>2.5000000000000001E-2</v>
      </c>
      <c r="E54" s="59">
        <f t="shared" si="5"/>
        <v>-0.14285714285714285</v>
      </c>
      <c r="F54" s="59">
        <f t="shared" si="5"/>
        <v>-0.11940298507462686</v>
      </c>
      <c r="G54" s="59">
        <f t="shared" si="5"/>
        <v>0.20670391061452514</v>
      </c>
      <c r="H54" s="59">
        <f t="shared" si="5"/>
        <v>9.0055248618784528E-2</v>
      </c>
      <c r="I54" s="213">
        <f t="shared" si="5"/>
        <v>9.5588235294117641E-2</v>
      </c>
      <c r="J54" s="177">
        <f t="shared" si="5"/>
        <v>0.171875</v>
      </c>
      <c r="K54" s="59">
        <f t="shared" si="5"/>
        <v>-0.1388888888888889</v>
      </c>
      <c r="L54" s="59">
        <f t="shared" si="5"/>
        <v>4.0816326530612242E-2</v>
      </c>
      <c r="M54" s="59">
        <f t="shared" si="5"/>
        <v>-7.8947368421052627E-2</v>
      </c>
      <c r="N54" s="59">
        <f t="shared" si="5"/>
        <v>-5.9322033898305086E-2</v>
      </c>
      <c r="O54" s="59">
        <f t="shared" si="5"/>
        <v>0.23981900452488689</v>
      </c>
      <c r="P54" s="178">
        <f t="shared" si="5"/>
        <v>0.11835026897788405</v>
      </c>
      <c r="Q54" s="59">
        <f t="shared" si="5"/>
        <v>-0.12</v>
      </c>
      <c r="R54" s="59">
        <f t="shared" si="5"/>
        <v>-0.22222222222222221</v>
      </c>
      <c r="S54" s="59">
        <f t="shared" si="5"/>
        <v>-0.26666666666666666</v>
      </c>
      <c r="T54" s="59">
        <f t="shared" si="5"/>
        <v>-0.75</v>
      </c>
      <c r="U54" s="59">
        <f t="shared" si="5"/>
        <v>-0.5625</v>
      </c>
      <c r="V54" s="59">
        <f t="shared" si="5"/>
        <v>-0.20754716981132076</v>
      </c>
      <c r="W54" s="178">
        <f t="shared" si="5"/>
        <v>-0.25547445255474455</v>
      </c>
      <c r="X54" s="82"/>
      <c r="Y54" s="82"/>
      <c r="Z54" s="82"/>
      <c r="AA54" s="82"/>
      <c r="AB54" s="82"/>
      <c r="AC54" s="82"/>
      <c r="AD54" s="82"/>
      <c r="AE54" s="82"/>
      <c r="AF54" s="82"/>
    </row>
    <row r="55" spans="1:32" ht="30" x14ac:dyDescent="0.25">
      <c r="A55" s="242" t="str">
        <f>'Age et effectifs HF'!A53</f>
        <v>Evolutions en niveau</v>
      </c>
      <c r="B55" s="155"/>
      <c r="C55" s="32"/>
      <c r="D55" s="32"/>
      <c r="E55" s="32"/>
      <c r="F55" s="32"/>
      <c r="G55" s="33"/>
      <c r="H55" s="32"/>
      <c r="I55" s="211"/>
      <c r="J55" s="210"/>
      <c r="K55" s="32"/>
      <c r="L55" s="33"/>
      <c r="M55" s="32"/>
      <c r="N55" s="32"/>
      <c r="O55" s="32"/>
      <c r="P55" s="205"/>
      <c r="Q55" s="32"/>
      <c r="R55" s="32"/>
      <c r="S55" s="32"/>
      <c r="T55" s="32"/>
      <c r="U55" s="32"/>
      <c r="V55" s="32"/>
      <c r="W55" s="205"/>
      <c r="X55" s="82"/>
      <c r="Y55" s="82"/>
      <c r="Z55" s="82"/>
      <c r="AA55" s="82"/>
      <c r="AB55" s="82"/>
      <c r="AC55" s="82"/>
      <c r="AD55" s="82"/>
      <c r="AE55" s="82"/>
      <c r="AF55" s="82"/>
    </row>
    <row r="56" spans="1:32" x14ac:dyDescent="0.25">
      <c r="A56" s="206" t="str">
        <f>'Age et effectifs HF'!A54</f>
        <v>2010-2021</v>
      </c>
      <c r="B56" s="155">
        <f t="shared" ref="B56" si="6">B42-B31</f>
        <v>-35</v>
      </c>
      <c r="C56" s="19">
        <f t="shared" ref="C56:W56" si="7">C42-C31</f>
        <v>-50</v>
      </c>
      <c r="D56" s="19">
        <f t="shared" si="7"/>
        <v>-91</v>
      </c>
      <c r="E56" s="19">
        <f t="shared" si="7"/>
        <v>-21</v>
      </c>
      <c r="F56" s="19">
        <f t="shared" si="7"/>
        <v>-49</v>
      </c>
      <c r="G56" s="19">
        <f t="shared" si="7"/>
        <v>-277</v>
      </c>
      <c r="H56" s="19">
        <f t="shared" si="7"/>
        <v>-523</v>
      </c>
      <c r="I56" s="214">
        <f t="shared" si="7"/>
        <v>-502</v>
      </c>
      <c r="J56" s="216">
        <f t="shared" si="7"/>
        <v>-48</v>
      </c>
      <c r="K56" s="19">
        <f t="shared" si="7"/>
        <v>-57</v>
      </c>
      <c r="L56" s="19">
        <f t="shared" si="7"/>
        <v>-105</v>
      </c>
      <c r="M56" s="19">
        <f t="shared" si="7"/>
        <v>-17</v>
      </c>
      <c r="N56" s="19">
        <f t="shared" si="7"/>
        <v>-49</v>
      </c>
      <c r="O56" s="19">
        <f t="shared" si="7"/>
        <v>-289</v>
      </c>
      <c r="P56" s="208">
        <f t="shared" si="7"/>
        <v>-565</v>
      </c>
      <c r="Q56" s="19">
        <f t="shared" si="7"/>
        <v>13</v>
      </c>
      <c r="R56" s="19">
        <f t="shared" si="7"/>
        <v>7</v>
      </c>
      <c r="S56" s="19">
        <f t="shared" si="7"/>
        <v>14</v>
      </c>
      <c r="T56" s="19">
        <f t="shared" si="7"/>
        <v>-4</v>
      </c>
      <c r="U56" s="19">
        <f t="shared" si="7"/>
        <v>0</v>
      </c>
      <c r="V56" s="19">
        <f t="shared" si="7"/>
        <v>12</v>
      </c>
      <c r="W56" s="208">
        <f t="shared" si="7"/>
        <v>42</v>
      </c>
      <c r="X56" s="82"/>
      <c r="Y56" s="82"/>
      <c r="Z56" s="82"/>
      <c r="AA56" s="82"/>
      <c r="AB56" s="82"/>
      <c r="AC56" s="82"/>
      <c r="AD56" s="82"/>
      <c r="AE56" s="82"/>
      <c r="AF56" s="82"/>
    </row>
    <row r="57" spans="1:32" x14ac:dyDescent="0.25">
      <c r="A57" s="206" t="str">
        <f>'Age et effectifs HF'!A55</f>
        <v>2021-2029</v>
      </c>
      <c r="B57" s="155">
        <f>B50-B42</f>
        <v>76</v>
      </c>
      <c r="C57" s="19">
        <f t="shared" ref="C57:W57" si="8">C50-C42</f>
        <v>33</v>
      </c>
      <c r="D57" s="19">
        <f t="shared" si="8"/>
        <v>104</v>
      </c>
      <c r="E57" s="19">
        <f t="shared" si="8"/>
        <v>15</v>
      </c>
      <c r="F57" s="19">
        <f t="shared" si="8"/>
        <v>33</v>
      </c>
      <c r="G57" s="19">
        <f t="shared" si="8"/>
        <v>425</v>
      </c>
      <c r="H57" s="19">
        <f t="shared" si="8"/>
        <v>686</v>
      </c>
      <c r="I57" s="214">
        <f t="shared" si="8"/>
        <v>671</v>
      </c>
      <c r="J57" s="216">
        <f t="shared" si="8"/>
        <v>92</v>
      </c>
      <c r="K57" s="19">
        <f t="shared" si="8"/>
        <v>42</v>
      </c>
      <c r="L57" s="19">
        <f t="shared" si="8"/>
        <v>125</v>
      </c>
      <c r="M57" s="19">
        <f t="shared" si="8"/>
        <v>14</v>
      </c>
      <c r="N57" s="19">
        <f t="shared" si="8"/>
        <v>42</v>
      </c>
      <c r="O57" s="19">
        <f t="shared" si="8"/>
        <v>448</v>
      </c>
      <c r="P57" s="208">
        <f t="shared" si="8"/>
        <v>763</v>
      </c>
      <c r="Q57" s="19">
        <f t="shared" si="8"/>
        <v>-16</v>
      </c>
      <c r="R57" s="19">
        <f t="shared" si="8"/>
        <v>-9</v>
      </c>
      <c r="S57" s="19">
        <f t="shared" si="8"/>
        <v>-22</v>
      </c>
      <c r="T57" s="19">
        <f t="shared" si="8"/>
        <v>1</v>
      </c>
      <c r="U57" s="19">
        <f t="shared" si="8"/>
        <v>-9</v>
      </c>
      <c r="V57" s="19">
        <f t="shared" si="8"/>
        <v>-23</v>
      </c>
      <c r="W57" s="208">
        <f t="shared" si="8"/>
        <v>-77</v>
      </c>
      <c r="X57" s="82"/>
      <c r="Y57" s="82"/>
      <c r="Z57" s="82"/>
      <c r="AA57" s="82"/>
      <c r="AB57" s="136"/>
      <c r="AC57" s="137"/>
      <c r="AD57" s="82"/>
      <c r="AE57" s="82"/>
      <c r="AF57" s="82"/>
    </row>
    <row r="58" spans="1:32" x14ac:dyDescent="0.25">
      <c r="A58" s="207" t="str">
        <f>'Age et effectifs HF'!A56</f>
        <v>2010-2029</v>
      </c>
      <c r="B58" s="181">
        <f>B50-B31</f>
        <v>41</v>
      </c>
      <c r="C58" s="36">
        <f t="shared" ref="C58:W58" si="9">C50-C31</f>
        <v>-17</v>
      </c>
      <c r="D58" s="36">
        <f t="shared" si="9"/>
        <v>13</v>
      </c>
      <c r="E58" s="36">
        <f t="shared" si="9"/>
        <v>-6</v>
      </c>
      <c r="F58" s="36">
        <f t="shared" si="9"/>
        <v>-16</v>
      </c>
      <c r="G58" s="36">
        <f t="shared" si="9"/>
        <v>148</v>
      </c>
      <c r="H58" s="36">
        <f t="shared" si="9"/>
        <v>163</v>
      </c>
      <c r="I58" s="215">
        <f t="shared" si="9"/>
        <v>169</v>
      </c>
      <c r="J58" s="217">
        <f t="shared" si="9"/>
        <v>44</v>
      </c>
      <c r="K58" s="36">
        <f t="shared" si="9"/>
        <v>-15</v>
      </c>
      <c r="L58" s="36">
        <f t="shared" si="9"/>
        <v>20</v>
      </c>
      <c r="M58" s="36">
        <f t="shared" si="9"/>
        <v>-3</v>
      </c>
      <c r="N58" s="36">
        <f t="shared" si="9"/>
        <v>-7</v>
      </c>
      <c r="O58" s="36">
        <f t="shared" si="9"/>
        <v>159</v>
      </c>
      <c r="P58" s="209">
        <f t="shared" si="9"/>
        <v>198</v>
      </c>
      <c r="Q58" s="36">
        <f t="shared" si="9"/>
        <v>-3</v>
      </c>
      <c r="R58" s="36">
        <f t="shared" si="9"/>
        <v>-2</v>
      </c>
      <c r="S58" s="36">
        <f t="shared" si="9"/>
        <v>-8</v>
      </c>
      <c r="T58" s="36">
        <f t="shared" si="9"/>
        <v>-3</v>
      </c>
      <c r="U58" s="36">
        <f t="shared" si="9"/>
        <v>-9</v>
      </c>
      <c r="V58" s="36">
        <f t="shared" si="9"/>
        <v>-11</v>
      </c>
      <c r="W58" s="209">
        <f t="shared" si="9"/>
        <v>-35</v>
      </c>
      <c r="X58" s="82"/>
      <c r="Y58" s="82"/>
      <c r="Z58" s="82"/>
      <c r="AA58" s="82"/>
      <c r="AB58" s="82"/>
      <c r="AC58" s="82"/>
      <c r="AD58" s="82"/>
      <c r="AE58" s="82"/>
      <c r="AF58" s="82"/>
    </row>
    <row r="59" spans="1:32" x14ac:dyDescent="0.25">
      <c r="A59" s="39" t="s">
        <v>34</v>
      </c>
    </row>
    <row r="60" spans="1:32" x14ac:dyDescent="0.25">
      <c r="A60" s="94" t="s">
        <v>43</v>
      </c>
    </row>
    <row r="61" spans="1:32" ht="33.75" customHeight="1" x14ac:dyDescent="0.25">
      <c r="A61" s="68" t="s">
        <v>66</v>
      </c>
      <c r="B61" s="86"/>
      <c r="C61" s="86"/>
      <c r="D61" s="86"/>
      <c r="E61" s="86"/>
      <c r="F61" s="86"/>
      <c r="G61" s="86"/>
    </row>
    <row r="62" spans="1:32" s="222" customFormat="1" ht="45" x14ac:dyDescent="0.2">
      <c r="A62" s="322" t="s">
        <v>0</v>
      </c>
      <c r="B62" s="322" t="s">
        <v>6</v>
      </c>
      <c r="C62" s="323" t="s">
        <v>2</v>
      </c>
      <c r="D62" s="323" t="s">
        <v>4</v>
      </c>
      <c r="E62" s="323" t="s">
        <v>8</v>
      </c>
      <c r="F62" s="323" t="s">
        <v>3</v>
      </c>
      <c r="G62" s="323" t="s">
        <v>5</v>
      </c>
      <c r="H62" s="323" t="s">
        <v>11</v>
      </c>
      <c r="I62" s="323" t="s">
        <v>12</v>
      </c>
      <c r="J62" s="322" t="s">
        <v>6</v>
      </c>
      <c r="K62" s="323" t="s">
        <v>2</v>
      </c>
      <c r="L62" s="323" t="s">
        <v>4</v>
      </c>
      <c r="M62" s="323" t="s">
        <v>8</v>
      </c>
      <c r="N62" s="323" t="s">
        <v>3</v>
      </c>
      <c r="O62" s="323" t="s">
        <v>5</v>
      </c>
      <c r="P62" s="323" t="s">
        <v>11</v>
      </c>
      <c r="Q62" s="322" t="s">
        <v>6</v>
      </c>
      <c r="R62" s="323" t="s">
        <v>2</v>
      </c>
      <c r="S62" s="323" t="s">
        <v>4</v>
      </c>
      <c r="T62" s="323" t="s">
        <v>8</v>
      </c>
      <c r="U62" s="323" t="s">
        <v>3</v>
      </c>
      <c r="V62" s="323" t="s">
        <v>5</v>
      </c>
      <c r="W62" s="323" t="s">
        <v>11</v>
      </c>
      <c r="AC62" s="223"/>
      <c r="AD62" s="223"/>
      <c r="AE62" s="223"/>
    </row>
    <row r="63" spans="1:32" s="222" customFormat="1" x14ac:dyDescent="0.25">
      <c r="A63" s="363">
        <v>2021</v>
      </c>
      <c r="B63" s="364">
        <v>7904</v>
      </c>
      <c r="C63" s="365">
        <v>3927</v>
      </c>
      <c r="D63" s="365">
        <v>15055</v>
      </c>
      <c r="E63" s="365">
        <v>1020</v>
      </c>
      <c r="F63" s="365">
        <v>4087</v>
      </c>
      <c r="G63" s="365">
        <v>25241</v>
      </c>
      <c r="H63" s="379">
        <f>SUM(B63:G63)</f>
        <v>57234</v>
      </c>
      <c r="I63" s="380">
        <f>H63-E63</f>
        <v>56214</v>
      </c>
      <c r="J63" s="365">
        <f t="shared" ref="J63:P63" si="10">B63</f>
        <v>7904</v>
      </c>
      <c r="K63" s="365">
        <f t="shared" si="10"/>
        <v>3927</v>
      </c>
      <c r="L63" s="365">
        <f t="shared" si="10"/>
        <v>15055</v>
      </c>
      <c r="M63" s="365">
        <f t="shared" si="10"/>
        <v>1020</v>
      </c>
      <c r="N63" s="365">
        <f t="shared" si="10"/>
        <v>4087</v>
      </c>
      <c r="O63" s="365">
        <f t="shared" si="10"/>
        <v>25241</v>
      </c>
      <c r="P63" s="381">
        <f t="shared" si="10"/>
        <v>57234</v>
      </c>
      <c r="Q63" s="365">
        <f t="shared" ref="Q63:W63" si="11">B63</f>
        <v>7904</v>
      </c>
      <c r="R63" s="365">
        <f t="shared" si="11"/>
        <v>3927</v>
      </c>
      <c r="S63" s="365">
        <f t="shared" si="11"/>
        <v>15055</v>
      </c>
      <c r="T63" s="365">
        <f t="shared" si="11"/>
        <v>1020</v>
      </c>
      <c r="U63" s="365">
        <f t="shared" si="11"/>
        <v>4087</v>
      </c>
      <c r="V63" s="365">
        <f t="shared" si="11"/>
        <v>25241</v>
      </c>
      <c r="W63" s="381">
        <f t="shared" si="11"/>
        <v>57234</v>
      </c>
      <c r="AC63" s="223"/>
      <c r="AD63" s="223"/>
      <c r="AE63" s="223"/>
    </row>
    <row r="64" spans="1:32" ht="46.5" customHeight="1" x14ac:dyDescent="0.3">
      <c r="A64" s="126" t="s">
        <v>58</v>
      </c>
      <c r="B64" s="82"/>
      <c r="C64" s="82"/>
      <c r="D64" s="82"/>
      <c r="E64" s="82"/>
      <c r="F64" s="82"/>
      <c r="G64" s="82"/>
      <c r="H64" s="82"/>
      <c r="I64" s="82"/>
      <c r="J64" s="82"/>
      <c r="K64" s="82"/>
      <c r="L64" s="82"/>
      <c r="M64" s="82"/>
      <c r="N64" s="82"/>
      <c r="O64" s="82"/>
      <c r="P64" s="82"/>
      <c r="Q64" s="82"/>
      <c r="R64" s="82"/>
      <c r="S64" s="82"/>
      <c r="T64" s="82"/>
      <c r="U64" s="82"/>
      <c r="V64" s="82"/>
      <c r="W64" s="82"/>
    </row>
    <row r="65" spans="1:23" ht="15" customHeight="1" x14ac:dyDescent="0.25">
      <c r="A65" s="334" t="s">
        <v>0</v>
      </c>
      <c r="B65" s="338" t="s">
        <v>40</v>
      </c>
      <c r="C65" s="339"/>
      <c r="D65" s="339"/>
      <c r="E65" s="339"/>
      <c r="F65" s="339"/>
      <c r="G65" s="339"/>
      <c r="H65" s="339"/>
      <c r="I65" s="339"/>
      <c r="J65" s="336" t="str">
        <f t="shared" ref="J65" si="12">J29</f>
        <v>Retraites</v>
      </c>
      <c r="K65" s="336"/>
      <c r="L65" s="336"/>
      <c r="M65" s="336"/>
      <c r="N65" s="336"/>
      <c r="O65" s="336"/>
      <c r="P65" s="337"/>
      <c r="Q65" s="336" t="str">
        <f t="shared" ref="Q65" si="13">Q29</f>
        <v>Autre départs</v>
      </c>
      <c r="R65" s="336"/>
      <c r="S65" s="336"/>
      <c r="T65" s="336"/>
      <c r="U65" s="336"/>
      <c r="V65" s="336"/>
      <c r="W65" s="337"/>
    </row>
    <row r="66" spans="1:23" ht="51" x14ac:dyDescent="0.25">
      <c r="A66" s="335"/>
      <c r="B66" s="66" t="s">
        <v>6</v>
      </c>
      <c r="C66" s="67" t="s">
        <v>2</v>
      </c>
      <c r="D66" s="67" t="s">
        <v>4</v>
      </c>
      <c r="E66" s="67" t="s">
        <v>8</v>
      </c>
      <c r="F66" s="67" t="s">
        <v>3</v>
      </c>
      <c r="G66" s="67" t="s">
        <v>5</v>
      </c>
      <c r="H66" s="67" t="s">
        <v>11</v>
      </c>
      <c r="I66" s="125" t="s">
        <v>12</v>
      </c>
      <c r="J66" s="66" t="s">
        <v>6</v>
      </c>
      <c r="K66" s="67" t="s">
        <v>2</v>
      </c>
      <c r="L66" s="67" t="s">
        <v>4</v>
      </c>
      <c r="M66" s="67" t="s">
        <v>8</v>
      </c>
      <c r="N66" s="67" t="s">
        <v>3</v>
      </c>
      <c r="O66" s="67" t="s">
        <v>5</v>
      </c>
      <c r="P66" s="67" t="s">
        <v>11</v>
      </c>
      <c r="Q66" s="66" t="s">
        <v>6</v>
      </c>
      <c r="R66" s="67" t="s">
        <v>2</v>
      </c>
      <c r="S66" s="67" t="s">
        <v>4</v>
      </c>
      <c r="T66" s="67" t="s">
        <v>8</v>
      </c>
      <c r="U66" s="67" t="s">
        <v>3</v>
      </c>
      <c r="V66" s="67" t="s">
        <v>5</v>
      </c>
      <c r="W66" s="67" t="s">
        <v>11</v>
      </c>
    </row>
    <row r="67" spans="1:23" x14ac:dyDescent="0.25">
      <c r="A67" s="224">
        <v>2010</v>
      </c>
      <c r="B67" s="230">
        <f>B31/B$63</f>
        <v>3.555161943319838E-2</v>
      </c>
      <c r="C67" s="151">
        <f t="shared" ref="C67:W67" si="14">C31/C$63</f>
        <v>2.9793735676088617E-2</v>
      </c>
      <c r="D67" s="151">
        <f t="shared" si="14"/>
        <v>3.4540019926934576E-2</v>
      </c>
      <c r="E67" s="151">
        <f t="shared" si="14"/>
        <v>4.1176470588235294E-2</v>
      </c>
      <c r="F67" s="151">
        <f t="shared" si="14"/>
        <v>3.2786885245901641E-2</v>
      </c>
      <c r="G67" s="151">
        <f t="shared" si="14"/>
        <v>2.8366546491818866E-2</v>
      </c>
      <c r="H67" s="151">
        <f t="shared" si="14"/>
        <v>3.1624558828668277E-2</v>
      </c>
      <c r="I67" s="231">
        <f t="shared" si="14"/>
        <v>3.145123990465009E-2</v>
      </c>
      <c r="J67" s="230">
        <f t="shared" si="14"/>
        <v>3.2388663967611336E-2</v>
      </c>
      <c r="K67" s="151">
        <f t="shared" si="14"/>
        <v>2.7501909854851032E-2</v>
      </c>
      <c r="L67" s="151">
        <f t="shared" si="14"/>
        <v>3.2547326469611428E-2</v>
      </c>
      <c r="M67" s="151">
        <f t="shared" si="14"/>
        <v>3.7254901960784313E-2</v>
      </c>
      <c r="N67" s="151">
        <f t="shared" si="14"/>
        <v>2.8872033276241743E-2</v>
      </c>
      <c r="O67" s="151">
        <f t="shared" si="14"/>
        <v>2.626678816211719E-2</v>
      </c>
      <c r="P67" s="160">
        <f t="shared" si="14"/>
        <v>2.9230876751581227E-2</v>
      </c>
      <c r="Q67" s="151">
        <f t="shared" si="14"/>
        <v>3.1629554655870445E-3</v>
      </c>
      <c r="R67" s="151">
        <f t="shared" si="14"/>
        <v>2.2918258212375861E-3</v>
      </c>
      <c r="S67" s="151">
        <f t="shared" si="14"/>
        <v>1.9926934573231483E-3</v>
      </c>
      <c r="T67" s="151">
        <f t="shared" si="14"/>
        <v>3.9215686274509803E-3</v>
      </c>
      <c r="U67" s="151">
        <f t="shared" si="14"/>
        <v>3.9148519696598971E-3</v>
      </c>
      <c r="V67" s="151">
        <f t="shared" si="14"/>
        <v>2.0997583297016759E-3</v>
      </c>
      <c r="W67" s="160">
        <f t="shared" si="14"/>
        <v>2.3936820770870462E-3</v>
      </c>
    </row>
    <row r="68" spans="1:23" x14ac:dyDescent="0.25">
      <c r="A68" s="225">
        <v>2011</v>
      </c>
      <c r="B68" s="232">
        <f t="shared" ref="B68:W68" si="15">B32/B$63</f>
        <v>3.9094129554655868E-2</v>
      </c>
      <c r="C68" s="6">
        <f t="shared" si="15"/>
        <v>2.6483320600967659E-2</v>
      </c>
      <c r="D68" s="6">
        <f t="shared" si="15"/>
        <v>3.586848223181667E-2</v>
      </c>
      <c r="E68" s="6">
        <f t="shared" si="15"/>
        <v>4.0196078431372552E-2</v>
      </c>
      <c r="F68" s="6">
        <f t="shared" si="15"/>
        <v>3.1074137509175433E-2</v>
      </c>
      <c r="G68" s="6">
        <f t="shared" si="15"/>
        <v>2.8445782655203835E-2</v>
      </c>
      <c r="H68" s="6">
        <f t="shared" si="15"/>
        <v>3.2131250655204946E-2</v>
      </c>
      <c r="I68" s="233">
        <f t="shared" si="15"/>
        <v>3.1984914789909988E-2</v>
      </c>
      <c r="J68" s="232">
        <f t="shared" si="15"/>
        <v>3.5298582995951414E-2</v>
      </c>
      <c r="K68" s="6">
        <f t="shared" si="15"/>
        <v>2.3427552839317547E-2</v>
      </c>
      <c r="L68" s="6">
        <f t="shared" si="15"/>
        <v>3.3875788774493522E-2</v>
      </c>
      <c r="M68" s="6">
        <f t="shared" si="15"/>
        <v>3.7254901960784313E-2</v>
      </c>
      <c r="N68" s="6">
        <f t="shared" si="15"/>
        <v>2.8627355028137999E-2</v>
      </c>
      <c r="O68" s="6">
        <f t="shared" si="15"/>
        <v>2.7019531714274396E-2</v>
      </c>
      <c r="P68" s="162">
        <f t="shared" si="15"/>
        <v>3.001712268931055E-2</v>
      </c>
      <c r="Q68" s="6">
        <f t="shared" si="15"/>
        <v>3.7955465587044533E-3</v>
      </c>
      <c r="R68" s="6">
        <f t="shared" si="15"/>
        <v>3.0557677616501145E-3</v>
      </c>
      <c r="S68" s="6">
        <f t="shared" si="15"/>
        <v>1.9926934573231483E-3</v>
      </c>
      <c r="T68" s="6">
        <f t="shared" si="15"/>
        <v>2.9411764705882353E-3</v>
      </c>
      <c r="U68" s="6">
        <f t="shared" si="15"/>
        <v>2.4467824810374358E-3</v>
      </c>
      <c r="V68" s="6">
        <f t="shared" si="15"/>
        <v>1.4262509409294403E-3</v>
      </c>
      <c r="W68" s="162">
        <f t="shared" si="15"/>
        <v>2.1141279658943983E-3</v>
      </c>
    </row>
    <row r="69" spans="1:23" x14ac:dyDescent="0.25">
      <c r="A69" s="225">
        <v>2012</v>
      </c>
      <c r="B69" s="232">
        <f t="shared" ref="B69:W69" si="16">B33/B$63</f>
        <v>4.2636639676113364E-2</v>
      </c>
      <c r="C69" s="6">
        <f t="shared" si="16"/>
        <v>2.6992615227909345E-2</v>
      </c>
      <c r="D69" s="6">
        <f t="shared" si="16"/>
        <v>3.4340750581202256E-2</v>
      </c>
      <c r="E69" s="6">
        <f t="shared" si="16"/>
        <v>4.3137254901960784E-2</v>
      </c>
      <c r="F69" s="6">
        <f t="shared" si="16"/>
        <v>2.7893320283826767E-2</v>
      </c>
      <c r="G69" s="6">
        <f t="shared" si="16"/>
        <v>2.4206647914107999E-2</v>
      </c>
      <c r="H69" s="6">
        <f t="shared" si="16"/>
        <v>3.0209316140755494E-2</v>
      </c>
      <c r="I69" s="233">
        <f t="shared" si="16"/>
        <v>2.9974739388764365E-2</v>
      </c>
      <c r="J69" s="232">
        <f t="shared" si="16"/>
        <v>3.8714574898785423E-2</v>
      </c>
      <c r="K69" s="6">
        <f t="shared" si="16"/>
        <v>2.5464731347084289E-2</v>
      </c>
      <c r="L69" s="6">
        <f t="shared" si="16"/>
        <v>3.2613749584855529E-2</v>
      </c>
      <c r="M69" s="6">
        <f t="shared" si="16"/>
        <v>4.1176470588235294E-2</v>
      </c>
      <c r="N69" s="6">
        <f t="shared" si="16"/>
        <v>2.6180572547100562E-2</v>
      </c>
      <c r="O69" s="6">
        <f t="shared" si="16"/>
        <v>2.2503070401331166E-2</v>
      </c>
      <c r="P69" s="162">
        <f t="shared" si="16"/>
        <v>2.820002096655834E-2</v>
      </c>
      <c r="Q69" s="6">
        <f t="shared" si="16"/>
        <v>3.9220647773279349E-3</v>
      </c>
      <c r="R69" s="6">
        <f t="shared" si="16"/>
        <v>1.5278838808250573E-3</v>
      </c>
      <c r="S69" s="6">
        <f t="shared" si="16"/>
        <v>1.7270009963467287E-3</v>
      </c>
      <c r="T69" s="6">
        <f t="shared" si="16"/>
        <v>1.9607843137254902E-3</v>
      </c>
      <c r="U69" s="6">
        <f t="shared" si="16"/>
        <v>1.7127477367262051E-3</v>
      </c>
      <c r="V69" s="6">
        <f t="shared" si="16"/>
        <v>1.7035775127768314E-3</v>
      </c>
      <c r="W69" s="162">
        <f t="shared" si="16"/>
        <v>2.0092951741971557E-3</v>
      </c>
    </row>
    <row r="70" spans="1:23" x14ac:dyDescent="0.25">
      <c r="A70" s="225">
        <v>2013</v>
      </c>
      <c r="B70" s="232">
        <f t="shared" ref="B70:W70" si="17">B34/B$63</f>
        <v>4.4028340080971659E-2</v>
      </c>
      <c r="C70" s="6">
        <f t="shared" si="17"/>
        <v>3.2594856124267886E-2</v>
      </c>
      <c r="D70" s="6">
        <f t="shared" si="17"/>
        <v>3.1949518432414482E-2</v>
      </c>
      <c r="E70" s="6">
        <f t="shared" si="17"/>
        <v>3.7254901960784313E-2</v>
      </c>
      <c r="F70" s="6">
        <f t="shared" si="17"/>
        <v>2.8627355028137999E-2</v>
      </c>
      <c r="G70" s="6">
        <f t="shared" si="17"/>
        <v>1.9967513173012163E-2</v>
      </c>
      <c r="H70" s="6">
        <f t="shared" si="17"/>
        <v>2.8234965230457421E-2</v>
      </c>
      <c r="I70" s="233">
        <f t="shared" si="17"/>
        <v>2.8071298964670723E-2</v>
      </c>
      <c r="J70" s="232">
        <f t="shared" si="17"/>
        <v>4.061234817813765E-2</v>
      </c>
      <c r="K70" s="6">
        <f t="shared" si="17"/>
        <v>3.0303030303030304E-2</v>
      </c>
      <c r="L70" s="6">
        <f t="shared" si="17"/>
        <v>3.0687479242776487E-2</v>
      </c>
      <c r="M70" s="6">
        <f t="shared" si="17"/>
        <v>3.3333333333333333E-2</v>
      </c>
      <c r="N70" s="6">
        <f t="shared" si="17"/>
        <v>2.7648642035723023E-2</v>
      </c>
      <c r="O70" s="6">
        <f t="shared" si="17"/>
        <v>1.8303553741927815E-2</v>
      </c>
      <c r="P70" s="162">
        <f t="shared" si="17"/>
        <v>2.6400391375755668E-2</v>
      </c>
      <c r="Q70" s="6">
        <f t="shared" si="17"/>
        <v>3.4159919028340082E-3</v>
      </c>
      <c r="R70" s="6">
        <f t="shared" si="17"/>
        <v>2.2918258212375861E-3</v>
      </c>
      <c r="S70" s="6">
        <f t="shared" si="17"/>
        <v>1.2620391896379941E-3</v>
      </c>
      <c r="T70" s="6">
        <f t="shared" si="17"/>
        <v>3.9215686274509803E-3</v>
      </c>
      <c r="U70" s="6">
        <f t="shared" si="17"/>
        <v>9.7871299241497427E-4</v>
      </c>
      <c r="V70" s="6">
        <f t="shared" si="17"/>
        <v>1.6639594310843468E-3</v>
      </c>
      <c r="W70" s="162">
        <f t="shared" si="17"/>
        <v>1.8345738547017507E-3</v>
      </c>
    </row>
    <row r="71" spans="1:23" x14ac:dyDescent="0.25">
      <c r="A71" s="225">
        <v>2014</v>
      </c>
      <c r="B71" s="232">
        <f t="shared" ref="B71:W71" si="18">B35/B$63</f>
        <v>4.2510121457489877E-2</v>
      </c>
      <c r="C71" s="6">
        <f t="shared" si="18"/>
        <v>2.7756557168321875E-2</v>
      </c>
      <c r="D71" s="6">
        <f t="shared" si="18"/>
        <v>3.3543673198272998E-2</v>
      </c>
      <c r="E71" s="6">
        <f t="shared" si="18"/>
        <v>6.7647058823529407E-2</v>
      </c>
      <c r="F71" s="6">
        <f t="shared" si="18"/>
        <v>2.5935894298996818E-2</v>
      </c>
      <c r="G71" s="6">
        <f t="shared" si="18"/>
        <v>1.8739352640545145E-2</v>
      </c>
      <c r="H71" s="6">
        <f t="shared" si="18"/>
        <v>2.7920466855365693E-2</v>
      </c>
      <c r="I71" s="233">
        <f t="shared" si="18"/>
        <v>2.7199629985412886E-2</v>
      </c>
      <c r="J71" s="232">
        <f t="shared" si="18"/>
        <v>3.9347165991902834E-2</v>
      </c>
      <c r="K71" s="6">
        <f t="shared" si="18"/>
        <v>2.5974025974025976E-2</v>
      </c>
      <c r="L71" s="6">
        <f t="shared" si="18"/>
        <v>3.1418133510461639E-2</v>
      </c>
      <c r="M71" s="6">
        <f t="shared" si="18"/>
        <v>6.2745098039215685E-2</v>
      </c>
      <c r="N71" s="6">
        <f t="shared" si="18"/>
        <v>2.3489111817959384E-2</v>
      </c>
      <c r="O71" s="6">
        <f t="shared" si="18"/>
        <v>1.7154629372845766E-2</v>
      </c>
      <c r="P71" s="162">
        <f t="shared" si="18"/>
        <v>2.5841283153370375E-2</v>
      </c>
      <c r="Q71" s="6">
        <f t="shared" si="18"/>
        <v>3.1629554655870445E-3</v>
      </c>
      <c r="R71" s="6">
        <f t="shared" si="18"/>
        <v>1.7825311942959001E-3</v>
      </c>
      <c r="S71" s="6">
        <f t="shared" si="18"/>
        <v>2.1255396878113583E-3</v>
      </c>
      <c r="T71" s="6">
        <f t="shared" si="18"/>
        <v>4.9019607843137254E-3</v>
      </c>
      <c r="U71" s="6">
        <f t="shared" si="18"/>
        <v>2.4467824810374358E-3</v>
      </c>
      <c r="V71" s="6">
        <f t="shared" si="18"/>
        <v>1.584723267699378E-3</v>
      </c>
      <c r="W71" s="162">
        <f t="shared" si="18"/>
        <v>2.0791837019953174E-3</v>
      </c>
    </row>
    <row r="72" spans="1:23" x14ac:dyDescent="0.25">
      <c r="A72" s="225">
        <v>2015</v>
      </c>
      <c r="B72" s="232">
        <f t="shared" ref="B72:W72" si="19">B36/B$63</f>
        <v>3.7702429149797573E-2</v>
      </c>
      <c r="C72" s="6">
        <f t="shared" si="19"/>
        <v>3.2085561497326207E-2</v>
      </c>
      <c r="D72" s="6">
        <f t="shared" si="19"/>
        <v>3.5337097309863834E-2</v>
      </c>
      <c r="E72" s="6">
        <f t="shared" si="19"/>
        <v>4.4117647058823532E-2</v>
      </c>
      <c r="F72" s="6">
        <f t="shared" si="19"/>
        <v>2.5935894298996818E-2</v>
      </c>
      <c r="G72" s="6">
        <f t="shared" si="19"/>
        <v>1.7511192108078128E-2</v>
      </c>
      <c r="H72" s="6">
        <f t="shared" si="19"/>
        <v>2.7064332389838207E-2</v>
      </c>
      <c r="I72" s="233">
        <f t="shared" si="19"/>
        <v>2.6754900914362969E-2</v>
      </c>
      <c r="J72" s="232">
        <f t="shared" si="19"/>
        <v>3.5678137651821859E-2</v>
      </c>
      <c r="K72" s="6">
        <f t="shared" si="19"/>
        <v>3.0048382989559461E-2</v>
      </c>
      <c r="L72" s="6">
        <f t="shared" si="19"/>
        <v>3.3344403852540686E-2</v>
      </c>
      <c r="M72" s="6">
        <f t="shared" si="19"/>
        <v>4.1176470588235294E-2</v>
      </c>
      <c r="N72" s="6">
        <f t="shared" si="19"/>
        <v>2.2755077073648152E-2</v>
      </c>
      <c r="O72" s="6">
        <f t="shared" si="19"/>
        <v>1.5807614595301295E-2</v>
      </c>
      <c r="P72" s="162">
        <f t="shared" si="19"/>
        <v>2.5089981479540134E-2</v>
      </c>
      <c r="Q72" s="6">
        <f t="shared" si="19"/>
        <v>2.0242914979757085E-3</v>
      </c>
      <c r="R72" s="6">
        <f t="shared" si="19"/>
        <v>2.0371785077667429E-3</v>
      </c>
      <c r="S72" s="6">
        <f t="shared" si="19"/>
        <v>1.9926934573231483E-3</v>
      </c>
      <c r="T72" s="6">
        <f t="shared" si="19"/>
        <v>2.9411764705882353E-3</v>
      </c>
      <c r="U72" s="6">
        <f t="shared" si="19"/>
        <v>3.1808172253486667E-3</v>
      </c>
      <c r="V72" s="6">
        <f t="shared" si="19"/>
        <v>1.7035775127768314E-3</v>
      </c>
      <c r="W72" s="162">
        <f t="shared" si="19"/>
        <v>1.9743509102980745E-3</v>
      </c>
    </row>
    <row r="73" spans="1:23" x14ac:dyDescent="0.25">
      <c r="A73" s="225">
        <v>2016</v>
      </c>
      <c r="B73" s="232">
        <f t="shared" ref="B73:W73" si="20">B37/B$63</f>
        <v>4.5040485829959516E-2</v>
      </c>
      <c r="C73" s="6">
        <f t="shared" si="20"/>
        <v>1.8589253883371529E-2</v>
      </c>
      <c r="D73" s="6">
        <f t="shared" si="20"/>
        <v>2.9093324476917967E-2</v>
      </c>
      <c r="E73" s="6">
        <f t="shared" si="20"/>
        <v>4.0196078431372552E-2</v>
      </c>
      <c r="F73" s="6">
        <f t="shared" si="20"/>
        <v>2.1531685833129435E-2</v>
      </c>
      <c r="G73" s="6">
        <f t="shared" si="20"/>
        <v>1.5451051860068935E-2</v>
      </c>
      <c r="H73" s="6">
        <f t="shared" si="20"/>
        <v>2.4216374882063109E-2</v>
      </c>
      <c r="I73" s="233">
        <f t="shared" si="20"/>
        <v>2.3926424022485501E-2</v>
      </c>
      <c r="J73" s="232">
        <f t="shared" si="20"/>
        <v>4.1371457489878541E-2</v>
      </c>
      <c r="K73" s="6">
        <f t="shared" si="20"/>
        <v>1.6297428062133943E-2</v>
      </c>
      <c r="L73" s="6">
        <f t="shared" si="20"/>
        <v>2.7100631019594819E-2</v>
      </c>
      <c r="M73" s="6">
        <f t="shared" si="20"/>
        <v>3.4313725490196081E-2</v>
      </c>
      <c r="N73" s="6">
        <f t="shared" si="20"/>
        <v>1.8595546855884514E-2</v>
      </c>
      <c r="O73" s="6">
        <f t="shared" si="20"/>
        <v>1.3470147775444714E-2</v>
      </c>
      <c r="P73" s="162">
        <f t="shared" si="20"/>
        <v>2.1840164936925605E-2</v>
      </c>
      <c r="Q73" s="6">
        <f t="shared" si="20"/>
        <v>3.6690283400809716E-3</v>
      </c>
      <c r="R73" s="6">
        <f t="shared" si="20"/>
        <v>2.2918258212375861E-3</v>
      </c>
      <c r="S73" s="6">
        <f t="shared" si="20"/>
        <v>1.9926934573231483E-3</v>
      </c>
      <c r="T73" s="6">
        <f t="shared" si="20"/>
        <v>5.8823529411764705E-3</v>
      </c>
      <c r="U73" s="6">
        <f t="shared" si="20"/>
        <v>2.936138977244923E-3</v>
      </c>
      <c r="V73" s="6">
        <f t="shared" si="20"/>
        <v>1.9809040846242225E-3</v>
      </c>
      <c r="W73" s="162">
        <f t="shared" si="20"/>
        <v>2.3762099451375058E-3</v>
      </c>
    </row>
    <row r="74" spans="1:23" x14ac:dyDescent="0.25">
      <c r="A74" s="225">
        <v>2017</v>
      </c>
      <c r="B74" s="232">
        <f t="shared" ref="B74:W74" si="21">B38/B$63</f>
        <v>3.9347165991902834E-2</v>
      </c>
      <c r="C74" s="6">
        <f t="shared" si="21"/>
        <v>2.1645021645021644E-2</v>
      </c>
      <c r="D74" s="6">
        <f t="shared" si="21"/>
        <v>3.2480903354367319E-2</v>
      </c>
      <c r="E74" s="6">
        <f t="shared" si="21"/>
        <v>3.1372549019607843E-2</v>
      </c>
      <c r="F74" s="6">
        <f t="shared" si="21"/>
        <v>2.1531685833129435E-2</v>
      </c>
      <c r="G74" s="6">
        <f t="shared" si="21"/>
        <v>1.434174557267937E-2</v>
      </c>
      <c r="H74" s="6">
        <f t="shared" si="21"/>
        <v>2.3884404375021841E-2</v>
      </c>
      <c r="I74" s="233">
        <f t="shared" si="21"/>
        <v>2.3748532394065536E-2</v>
      </c>
      <c r="J74" s="232">
        <f t="shared" si="21"/>
        <v>3.3906882591093118E-2</v>
      </c>
      <c r="K74" s="6">
        <f t="shared" si="21"/>
        <v>1.9098548510313215E-2</v>
      </c>
      <c r="L74" s="6">
        <f t="shared" si="21"/>
        <v>3.0687479242776487E-2</v>
      </c>
      <c r="M74" s="6">
        <f t="shared" si="21"/>
        <v>2.9411764705882353E-2</v>
      </c>
      <c r="N74" s="6">
        <f t="shared" si="21"/>
        <v>1.8840225103988254E-2</v>
      </c>
      <c r="O74" s="6">
        <f t="shared" si="21"/>
        <v>1.2162751079592726E-2</v>
      </c>
      <c r="P74" s="162">
        <f t="shared" si="21"/>
        <v>2.1298528846489848E-2</v>
      </c>
      <c r="Q74" s="6">
        <f t="shared" si="21"/>
        <v>5.4402834008097168E-3</v>
      </c>
      <c r="R74" s="6">
        <f t="shared" si="21"/>
        <v>2.5464731347084289E-3</v>
      </c>
      <c r="S74" s="6">
        <f t="shared" si="21"/>
        <v>1.7934241115908336E-3</v>
      </c>
      <c r="T74" s="6">
        <f t="shared" si="21"/>
        <v>1.9607843137254902E-3</v>
      </c>
      <c r="U74" s="6">
        <f t="shared" si="21"/>
        <v>2.6914607291411794E-3</v>
      </c>
      <c r="V74" s="6">
        <f t="shared" si="21"/>
        <v>2.1789944930866449E-3</v>
      </c>
      <c r="W74" s="162">
        <f t="shared" si="21"/>
        <v>2.5858755285319917E-3</v>
      </c>
    </row>
    <row r="75" spans="1:23" x14ac:dyDescent="0.25">
      <c r="A75" s="225">
        <v>2018</v>
      </c>
      <c r="B75" s="232">
        <f t="shared" ref="B75:W75" si="22">B39/B$63</f>
        <v>3.6816801619433195E-2</v>
      </c>
      <c r="C75" s="6">
        <f t="shared" si="22"/>
        <v>2.4446142093200916E-2</v>
      </c>
      <c r="D75" s="6">
        <f t="shared" si="22"/>
        <v>3.1484556625705748E-2</v>
      </c>
      <c r="E75" s="6">
        <f t="shared" si="22"/>
        <v>3.9215686274509803E-2</v>
      </c>
      <c r="F75" s="6">
        <f t="shared" si="22"/>
        <v>2.1287007585025691E-2</v>
      </c>
      <c r="G75" s="6">
        <f t="shared" si="22"/>
        <v>1.4896398716374153E-2</v>
      </c>
      <c r="H75" s="6">
        <f t="shared" si="22"/>
        <v>2.3831987979173217E-2</v>
      </c>
      <c r="I75" s="233">
        <f t="shared" si="22"/>
        <v>2.3552851602803571E-2</v>
      </c>
      <c r="J75" s="232">
        <f t="shared" si="22"/>
        <v>3.213562753036437E-2</v>
      </c>
      <c r="K75" s="6">
        <f t="shared" si="22"/>
        <v>2.0117137764196588E-2</v>
      </c>
      <c r="L75" s="6">
        <f t="shared" si="22"/>
        <v>2.9226170707406178E-2</v>
      </c>
      <c r="M75" s="6">
        <f t="shared" si="22"/>
        <v>3.5294117647058823E-2</v>
      </c>
      <c r="N75" s="6">
        <f t="shared" si="22"/>
        <v>1.8106190359677025E-2</v>
      </c>
      <c r="O75" s="6">
        <f t="shared" si="22"/>
        <v>1.2321223406362663E-2</v>
      </c>
      <c r="P75" s="162">
        <f t="shared" si="22"/>
        <v>2.0861725547751335E-2</v>
      </c>
      <c r="Q75" s="6">
        <f t="shared" si="22"/>
        <v>4.6811740890688259E-3</v>
      </c>
      <c r="R75" s="6">
        <f t="shared" si="22"/>
        <v>4.329004329004329E-3</v>
      </c>
      <c r="S75" s="6">
        <f t="shared" si="22"/>
        <v>2.2583859182995682E-3</v>
      </c>
      <c r="T75" s="6">
        <f t="shared" si="22"/>
        <v>3.9215686274509803E-3</v>
      </c>
      <c r="U75" s="6">
        <f t="shared" si="22"/>
        <v>3.1808172253486667E-3</v>
      </c>
      <c r="V75" s="6">
        <f t="shared" si="22"/>
        <v>2.5751753100114894E-3</v>
      </c>
      <c r="W75" s="162">
        <f t="shared" si="22"/>
        <v>2.9702624314218821E-3</v>
      </c>
    </row>
    <row r="76" spans="1:23" x14ac:dyDescent="0.25">
      <c r="A76" s="225">
        <f>A75+1</f>
        <v>2019</v>
      </c>
      <c r="B76" s="232">
        <f t="shared" ref="B76:W76" si="23">B40/B$63</f>
        <v>3.5298582995951414E-2</v>
      </c>
      <c r="C76" s="6">
        <f t="shared" si="23"/>
        <v>2.2154316271963331E-2</v>
      </c>
      <c r="D76" s="6">
        <f t="shared" si="23"/>
        <v>2.7100631019594819E-2</v>
      </c>
      <c r="E76" s="6">
        <f t="shared" si="23"/>
        <v>3.5294117647058823E-2</v>
      </c>
      <c r="F76" s="6">
        <f t="shared" si="23"/>
        <v>1.4436016638120872E-2</v>
      </c>
      <c r="G76" s="6">
        <f t="shared" si="23"/>
        <v>1.4579454062834278E-2</v>
      </c>
      <c r="H76" s="6">
        <f t="shared" si="23"/>
        <v>2.1613027221581576E-2</v>
      </c>
      <c r="I76" s="233">
        <f t="shared" si="23"/>
        <v>2.1364784573237983E-2</v>
      </c>
      <c r="J76" s="232">
        <f t="shared" si="23"/>
        <v>3.1123481781376517E-2</v>
      </c>
      <c r="K76" s="6">
        <f t="shared" si="23"/>
        <v>2.0371785077667431E-2</v>
      </c>
      <c r="L76" s="6">
        <f t="shared" si="23"/>
        <v>2.5373630023248089E-2</v>
      </c>
      <c r="M76" s="6">
        <f t="shared" si="23"/>
        <v>3.3333333333333333E-2</v>
      </c>
      <c r="N76" s="6">
        <f t="shared" si="23"/>
        <v>1.1989234157083434E-2</v>
      </c>
      <c r="O76" s="6">
        <f t="shared" si="23"/>
        <v>1.2400459569747634E-2</v>
      </c>
      <c r="P76" s="162">
        <f t="shared" si="23"/>
        <v>1.9289233672292693E-2</v>
      </c>
      <c r="Q76" s="6">
        <f t="shared" si="23"/>
        <v>4.1751012145748992E-3</v>
      </c>
      <c r="R76" s="6">
        <f t="shared" si="23"/>
        <v>1.7825311942959001E-3</v>
      </c>
      <c r="S76" s="6">
        <f t="shared" si="23"/>
        <v>1.7270009963467287E-3</v>
      </c>
      <c r="T76" s="6">
        <f t="shared" si="23"/>
        <v>1.9607843137254902E-3</v>
      </c>
      <c r="U76" s="6">
        <f t="shared" si="23"/>
        <v>2.4467824810374358E-3</v>
      </c>
      <c r="V76" s="6">
        <f t="shared" si="23"/>
        <v>2.1789944930866449E-3</v>
      </c>
      <c r="W76" s="162">
        <f t="shared" si="23"/>
        <v>2.3237935492888841E-3</v>
      </c>
    </row>
    <row r="77" spans="1:23" x14ac:dyDescent="0.25">
      <c r="A77" s="225">
        <f t="shared" ref="A77:A86" si="24">A76+1</f>
        <v>2020</v>
      </c>
      <c r="B77" s="232">
        <f t="shared" ref="B77:W77" si="25">B41/B$63</f>
        <v>3.2515182186234816E-2</v>
      </c>
      <c r="C77" s="6">
        <f t="shared" si="25"/>
        <v>1.502419149477973E-2</v>
      </c>
      <c r="D77" s="6">
        <f t="shared" si="25"/>
        <v>2.4510129525074725E-2</v>
      </c>
      <c r="E77" s="6">
        <f t="shared" si="25"/>
        <v>2.6470588235294117E-2</v>
      </c>
      <c r="F77" s="6">
        <f t="shared" si="25"/>
        <v>1.9329581600195742E-2</v>
      </c>
      <c r="G77" s="6">
        <f t="shared" si="25"/>
        <v>1.5688760350223842E-2</v>
      </c>
      <c r="H77" s="6">
        <f t="shared" si="25"/>
        <v>2.0739420624104554E-2</v>
      </c>
      <c r="I77" s="233">
        <f t="shared" si="25"/>
        <v>2.0635428896716119E-2</v>
      </c>
      <c r="J77" s="232">
        <f t="shared" si="25"/>
        <v>2.8087044534412957E-2</v>
      </c>
      <c r="K77" s="6">
        <f t="shared" si="25"/>
        <v>1.4005602240896359E-2</v>
      </c>
      <c r="L77" s="6">
        <f t="shared" si="25"/>
        <v>2.2118897376286948E-2</v>
      </c>
      <c r="M77" s="6">
        <f t="shared" si="25"/>
        <v>2.5490196078431372E-2</v>
      </c>
      <c r="N77" s="6">
        <f t="shared" si="25"/>
        <v>1.6393442622950821E-2</v>
      </c>
      <c r="O77" s="6">
        <f t="shared" si="25"/>
        <v>1.3351293530367259E-2</v>
      </c>
      <c r="P77" s="162">
        <f t="shared" si="25"/>
        <v>1.8171017227522103E-2</v>
      </c>
      <c r="Q77" s="6">
        <f t="shared" si="25"/>
        <v>4.4281376518218625E-3</v>
      </c>
      <c r="R77" s="6">
        <f t="shared" si="25"/>
        <v>1.0185892538833714E-3</v>
      </c>
      <c r="S77" s="6">
        <f t="shared" si="25"/>
        <v>2.3912321487877782E-3</v>
      </c>
      <c r="T77" s="6">
        <f t="shared" si="25"/>
        <v>9.8039215686274508E-4</v>
      </c>
      <c r="U77" s="6">
        <f t="shared" si="25"/>
        <v>2.936138977244923E-3</v>
      </c>
      <c r="V77" s="6">
        <f t="shared" si="25"/>
        <v>2.3374668198565826E-3</v>
      </c>
      <c r="W77" s="162">
        <f t="shared" si="25"/>
        <v>2.5684033965824508E-3</v>
      </c>
    </row>
    <row r="78" spans="1:23" x14ac:dyDescent="0.25">
      <c r="A78" s="226">
        <f t="shared" si="24"/>
        <v>2021</v>
      </c>
      <c r="B78" s="234">
        <f t="shared" ref="B78:W78" si="26">B42/B$63</f>
        <v>3.1123481781376517E-2</v>
      </c>
      <c r="C78" s="7">
        <f t="shared" si="26"/>
        <v>1.7061370002546473E-2</v>
      </c>
      <c r="D78" s="7">
        <f t="shared" si="26"/>
        <v>2.8495516439721022E-2</v>
      </c>
      <c r="E78" s="7">
        <f t="shared" si="26"/>
        <v>2.0588235294117647E-2</v>
      </c>
      <c r="F78" s="7">
        <f t="shared" si="26"/>
        <v>2.0797651088818203E-2</v>
      </c>
      <c r="G78" s="7">
        <f t="shared" si="26"/>
        <v>1.7392337863000675E-2</v>
      </c>
      <c r="H78" s="7">
        <f t="shared" si="26"/>
        <v>2.2486633819058601E-2</v>
      </c>
      <c r="I78" s="235">
        <f t="shared" si="26"/>
        <v>2.2521080157967766E-2</v>
      </c>
      <c r="J78" s="234">
        <f t="shared" si="26"/>
        <v>2.6315789473684209E-2</v>
      </c>
      <c r="K78" s="7">
        <f t="shared" si="26"/>
        <v>1.2987012987012988E-2</v>
      </c>
      <c r="L78" s="7">
        <f t="shared" si="26"/>
        <v>2.5572899368980405E-2</v>
      </c>
      <c r="M78" s="7">
        <f t="shared" si="26"/>
        <v>2.0588235294117647E-2</v>
      </c>
      <c r="N78" s="7">
        <f t="shared" si="26"/>
        <v>1.6882799119158305E-2</v>
      </c>
      <c r="O78" s="7">
        <f t="shared" si="26"/>
        <v>1.4817162552989184E-2</v>
      </c>
      <c r="P78" s="164">
        <f t="shared" si="26"/>
        <v>1.9359122200090857E-2</v>
      </c>
      <c r="Q78" s="7">
        <f t="shared" si="26"/>
        <v>4.807692307692308E-3</v>
      </c>
      <c r="R78" s="7">
        <f t="shared" si="26"/>
        <v>4.0743570155334858E-3</v>
      </c>
      <c r="S78" s="7">
        <f t="shared" si="26"/>
        <v>2.9226170707406175E-3</v>
      </c>
      <c r="T78" s="7">
        <f t="shared" si="26"/>
        <v>0</v>
      </c>
      <c r="U78" s="7">
        <f t="shared" si="26"/>
        <v>3.9148519696598971E-3</v>
      </c>
      <c r="V78" s="7">
        <f t="shared" si="26"/>
        <v>2.5751753100114894E-3</v>
      </c>
      <c r="W78" s="164">
        <f t="shared" si="26"/>
        <v>3.1275116189677463E-3</v>
      </c>
    </row>
    <row r="79" spans="1:23" x14ac:dyDescent="0.25">
      <c r="A79" s="225">
        <f t="shared" si="24"/>
        <v>2022</v>
      </c>
      <c r="B79" s="232">
        <f t="shared" ref="B79:W79" si="27">B43/B$63</f>
        <v>2.9225708502024293E-2</v>
      </c>
      <c r="C79" s="6">
        <f t="shared" si="27"/>
        <v>1.4260249554367201E-2</v>
      </c>
      <c r="D79" s="6">
        <f t="shared" si="27"/>
        <v>2.4310860179342413E-2</v>
      </c>
      <c r="E79" s="6">
        <f t="shared" si="27"/>
        <v>2.4509803921568627E-2</v>
      </c>
      <c r="F79" s="6">
        <f t="shared" si="27"/>
        <v>1.5414729630535846E-2</v>
      </c>
      <c r="G79" s="6">
        <f t="shared" si="27"/>
        <v>1.8105463333465393E-2</v>
      </c>
      <c r="H79" s="6">
        <f t="shared" si="27"/>
        <v>2.0896669811650417E-2</v>
      </c>
      <c r="I79" s="233">
        <f t="shared" si="27"/>
        <v>2.0831109687978085E-2</v>
      </c>
      <c r="J79" s="232">
        <f t="shared" si="27"/>
        <v>2.4797570850202431E-2</v>
      </c>
      <c r="K79" s="6">
        <f t="shared" si="27"/>
        <v>1.1968423733129615E-2</v>
      </c>
      <c r="L79" s="6">
        <f t="shared" si="27"/>
        <v>2.2251743606775159E-2</v>
      </c>
      <c r="M79" s="6">
        <f t="shared" si="27"/>
        <v>2.2549019607843137E-2</v>
      </c>
      <c r="N79" s="6">
        <f t="shared" si="27"/>
        <v>1.3212625397602153E-2</v>
      </c>
      <c r="O79" s="6">
        <f t="shared" si="27"/>
        <v>1.5886850758686264E-2</v>
      </c>
      <c r="P79" s="162">
        <f t="shared" si="27"/>
        <v>1.845057133871475E-2</v>
      </c>
      <c r="Q79" s="6">
        <f t="shared" si="27"/>
        <v>4.3016194331983804E-3</v>
      </c>
      <c r="R79" s="6">
        <f t="shared" si="27"/>
        <v>2.0371785077667429E-3</v>
      </c>
      <c r="S79" s="6">
        <f t="shared" si="27"/>
        <v>2.0591165725672533E-3</v>
      </c>
      <c r="T79" s="6">
        <f t="shared" si="27"/>
        <v>1.9607843137254902E-3</v>
      </c>
      <c r="U79" s="6">
        <f t="shared" si="27"/>
        <v>2.2021042329336922E-3</v>
      </c>
      <c r="V79" s="6">
        <f t="shared" si="27"/>
        <v>2.2186125747791293E-3</v>
      </c>
      <c r="W79" s="162">
        <f t="shared" si="27"/>
        <v>2.4460984729356675E-3</v>
      </c>
    </row>
    <row r="80" spans="1:23" x14ac:dyDescent="0.25">
      <c r="A80" s="225">
        <f t="shared" si="24"/>
        <v>2023</v>
      </c>
      <c r="B80" s="232">
        <f t="shared" ref="B80:W80" si="28">B44/B$63</f>
        <v>3.0743927125506072E-2</v>
      </c>
      <c r="C80" s="6">
        <f t="shared" si="28"/>
        <v>1.8334606569900689E-2</v>
      </c>
      <c r="D80" s="6">
        <f t="shared" si="28"/>
        <v>2.7897708402524077E-2</v>
      </c>
      <c r="E80" s="6">
        <f t="shared" si="28"/>
        <v>2.8431372549019607E-2</v>
      </c>
      <c r="F80" s="6">
        <f t="shared" si="28"/>
        <v>1.7616833863469537E-2</v>
      </c>
      <c r="G80" s="6">
        <f t="shared" si="28"/>
        <v>2.1631472604096511E-2</v>
      </c>
      <c r="H80" s="6">
        <f t="shared" si="28"/>
        <v>2.4129014222315406E-2</v>
      </c>
      <c r="I80" s="233">
        <f t="shared" si="28"/>
        <v>2.4050948162379477E-2</v>
      </c>
      <c r="J80" s="232">
        <f t="shared" si="28"/>
        <v>2.6568825910931175E-2</v>
      </c>
      <c r="K80" s="6">
        <f t="shared" si="28"/>
        <v>1.6297428062133943E-2</v>
      </c>
      <c r="L80" s="6">
        <f t="shared" si="28"/>
        <v>2.5905014945200928E-2</v>
      </c>
      <c r="M80" s="6">
        <f t="shared" si="28"/>
        <v>2.6470588235294117E-2</v>
      </c>
      <c r="N80" s="6">
        <f t="shared" si="28"/>
        <v>1.5659407878639588E-2</v>
      </c>
      <c r="O80" s="6">
        <f t="shared" si="28"/>
        <v>1.9452478111009863E-2</v>
      </c>
      <c r="P80" s="162">
        <f t="shared" si="28"/>
        <v>2.1770276409127442E-2</v>
      </c>
      <c r="Q80" s="6">
        <f t="shared" si="28"/>
        <v>4.1751012145748992E-3</v>
      </c>
      <c r="R80" s="6">
        <f t="shared" si="28"/>
        <v>2.0371785077667429E-3</v>
      </c>
      <c r="S80" s="6">
        <f t="shared" si="28"/>
        <v>1.9926934573231483E-3</v>
      </c>
      <c r="T80" s="6">
        <f t="shared" si="28"/>
        <v>1.9607843137254902E-3</v>
      </c>
      <c r="U80" s="6">
        <f t="shared" si="28"/>
        <v>2.2021042329336922E-3</v>
      </c>
      <c r="V80" s="6">
        <f t="shared" si="28"/>
        <v>2.1393764113941602E-3</v>
      </c>
      <c r="W80" s="162">
        <f t="shared" si="28"/>
        <v>2.3587378131879654E-3</v>
      </c>
    </row>
    <row r="81" spans="1:23" x14ac:dyDescent="0.25">
      <c r="A81" s="225">
        <f t="shared" si="24"/>
        <v>2024</v>
      </c>
      <c r="B81" s="232">
        <f t="shared" ref="B81:W81" si="29">B45/B$63</f>
        <v>3.3147773279352227E-2</v>
      </c>
      <c r="C81" s="6">
        <f t="shared" si="29"/>
        <v>1.8334606569900689E-2</v>
      </c>
      <c r="D81" s="6">
        <f t="shared" si="29"/>
        <v>2.8827632015941549E-2</v>
      </c>
      <c r="E81" s="6">
        <f t="shared" si="29"/>
        <v>3.1372549019607843E-2</v>
      </c>
      <c r="F81" s="6">
        <f t="shared" si="29"/>
        <v>1.9574259848299486E-2</v>
      </c>
      <c r="G81" s="6">
        <f t="shared" si="29"/>
        <v>2.278039697317856E-2</v>
      </c>
      <c r="H81" s="6">
        <f t="shared" si="29"/>
        <v>2.5404479854631862E-2</v>
      </c>
      <c r="I81" s="233">
        <f t="shared" si="29"/>
        <v>2.5296189561319245E-2</v>
      </c>
      <c r="J81" s="232">
        <f t="shared" si="29"/>
        <v>2.9225708502024293E-2</v>
      </c>
      <c r="K81" s="6">
        <f t="shared" si="29"/>
        <v>1.6042780748663103E-2</v>
      </c>
      <c r="L81" s="6">
        <f t="shared" si="29"/>
        <v>2.6901361673862503E-2</v>
      </c>
      <c r="M81" s="6">
        <f t="shared" si="29"/>
        <v>2.9411764705882353E-2</v>
      </c>
      <c r="N81" s="6">
        <f t="shared" si="29"/>
        <v>1.7616833863469537E-2</v>
      </c>
      <c r="O81" s="6">
        <f t="shared" si="29"/>
        <v>2.0680638643476884E-2</v>
      </c>
      <c r="P81" s="162">
        <f t="shared" si="29"/>
        <v>2.3115630569242058E-2</v>
      </c>
      <c r="Q81" s="6">
        <f t="shared" si="29"/>
        <v>3.9220647773279349E-3</v>
      </c>
      <c r="R81" s="6">
        <f t="shared" si="29"/>
        <v>2.0371785077667429E-3</v>
      </c>
      <c r="S81" s="6">
        <f t="shared" si="29"/>
        <v>1.9262703420790436E-3</v>
      </c>
      <c r="T81" s="6">
        <f t="shared" si="29"/>
        <v>1.9607843137254902E-3</v>
      </c>
      <c r="U81" s="6">
        <f t="shared" si="29"/>
        <v>1.9574259848299485E-3</v>
      </c>
      <c r="V81" s="6">
        <f t="shared" si="29"/>
        <v>2.0997583297016759E-3</v>
      </c>
      <c r="W81" s="162">
        <f t="shared" si="29"/>
        <v>2.2888492853898033E-3</v>
      </c>
    </row>
    <row r="82" spans="1:23" x14ac:dyDescent="0.25">
      <c r="A82" s="225">
        <f t="shared" si="24"/>
        <v>2025</v>
      </c>
      <c r="B82" s="232">
        <f t="shared" ref="B82:W82" si="30">B46/B$63</f>
        <v>3.555161943319838E-2</v>
      </c>
      <c r="C82" s="6">
        <f t="shared" si="30"/>
        <v>1.9353195823784058E-2</v>
      </c>
      <c r="D82" s="6">
        <f t="shared" si="30"/>
        <v>3.0687479242776487E-2</v>
      </c>
      <c r="E82" s="6">
        <f t="shared" si="30"/>
        <v>3.2352941176470591E-2</v>
      </c>
      <c r="F82" s="6">
        <f t="shared" si="30"/>
        <v>2.1531685833129435E-2</v>
      </c>
      <c r="G82" s="6">
        <f t="shared" si="30"/>
        <v>2.5157481874727626E-2</v>
      </c>
      <c r="H82" s="6">
        <f t="shared" si="30"/>
        <v>2.7501135688576719E-2</v>
      </c>
      <c r="I82" s="233">
        <f t="shared" si="30"/>
        <v>2.7413099939516846E-2</v>
      </c>
      <c r="J82" s="232">
        <f t="shared" si="30"/>
        <v>3.1882591093117411E-2</v>
      </c>
      <c r="K82" s="6">
        <f t="shared" si="30"/>
        <v>1.7316017316017316E-2</v>
      </c>
      <c r="L82" s="6">
        <f t="shared" si="30"/>
        <v>2.8894055131185651E-2</v>
      </c>
      <c r="M82" s="6">
        <f t="shared" si="30"/>
        <v>3.0392156862745098E-2</v>
      </c>
      <c r="N82" s="6">
        <f t="shared" si="30"/>
        <v>1.9574259848299486E-2</v>
      </c>
      <c r="O82" s="6">
        <f t="shared" si="30"/>
        <v>2.3136959708410919E-2</v>
      </c>
      <c r="P82" s="162">
        <f t="shared" si="30"/>
        <v>2.531711919488416E-2</v>
      </c>
      <c r="Q82" s="6">
        <f t="shared" si="30"/>
        <v>3.6690283400809716E-3</v>
      </c>
      <c r="R82" s="6">
        <f t="shared" si="30"/>
        <v>2.0371785077667429E-3</v>
      </c>
      <c r="S82" s="6">
        <f t="shared" si="30"/>
        <v>1.7934241115908336E-3</v>
      </c>
      <c r="T82" s="6">
        <f t="shared" si="30"/>
        <v>1.9607843137254902E-3</v>
      </c>
      <c r="U82" s="6">
        <f t="shared" si="30"/>
        <v>1.9574259848299485E-3</v>
      </c>
      <c r="V82" s="6">
        <f t="shared" si="30"/>
        <v>2.0205221663167068E-3</v>
      </c>
      <c r="W82" s="162">
        <f t="shared" si="30"/>
        <v>2.1840164936925604E-3</v>
      </c>
    </row>
    <row r="83" spans="1:23" x14ac:dyDescent="0.25">
      <c r="A83" s="225">
        <f t="shared" si="24"/>
        <v>2026</v>
      </c>
      <c r="B83" s="232">
        <f t="shared" ref="B83:W83" si="31">B47/B$63</f>
        <v>3.7702429149797573E-2</v>
      </c>
      <c r="C83" s="6">
        <f t="shared" si="31"/>
        <v>2.2408963585434174E-2</v>
      </c>
      <c r="D83" s="6">
        <f t="shared" si="31"/>
        <v>3.4008635004981733E-2</v>
      </c>
      <c r="E83" s="6">
        <f t="shared" si="31"/>
        <v>3.6274509803921572E-2</v>
      </c>
      <c r="F83" s="6">
        <f t="shared" si="31"/>
        <v>2.5446537802789333E-2</v>
      </c>
      <c r="G83" s="6">
        <f t="shared" si="31"/>
        <v>2.9356998534130978E-2</v>
      </c>
      <c r="H83" s="6">
        <f t="shared" si="31"/>
        <v>3.1082922738232519E-2</v>
      </c>
      <c r="I83" s="233">
        <f t="shared" si="31"/>
        <v>3.0988721670758175E-2</v>
      </c>
      <c r="J83" s="232">
        <f t="shared" si="31"/>
        <v>3.4286437246963564E-2</v>
      </c>
      <c r="K83" s="6">
        <f t="shared" si="31"/>
        <v>2.0371785077667431E-2</v>
      </c>
      <c r="L83" s="6">
        <f t="shared" si="31"/>
        <v>3.2281634008635006E-2</v>
      </c>
      <c r="M83" s="6">
        <f t="shared" si="31"/>
        <v>3.4313725490196081E-2</v>
      </c>
      <c r="N83" s="6">
        <f t="shared" si="31"/>
        <v>2.3489111817959384E-2</v>
      </c>
      <c r="O83" s="6">
        <f t="shared" si="31"/>
        <v>2.7415712531199239E-2</v>
      </c>
      <c r="P83" s="162">
        <f t="shared" si="31"/>
        <v>2.9003739036237201E-2</v>
      </c>
      <c r="Q83" s="6">
        <f t="shared" si="31"/>
        <v>3.4159919028340082E-3</v>
      </c>
      <c r="R83" s="6">
        <f t="shared" si="31"/>
        <v>2.0371785077667429E-3</v>
      </c>
      <c r="S83" s="6">
        <f t="shared" si="31"/>
        <v>1.7270009963467287E-3</v>
      </c>
      <c r="T83" s="6">
        <f t="shared" si="31"/>
        <v>1.9607843137254902E-3</v>
      </c>
      <c r="U83" s="6">
        <f t="shared" si="31"/>
        <v>1.9574259848299485E-3</v>
      </c>
      <c r="V83" s="6">
        <f t="shared" si="31"/>
        <v>1.9412860029317382E-3</v>
      </c>
      <c r="W83" s="162">
        <f t="shared" si="31"/>
        <v>2.0791837019953174E-3</v>
      </c>
    </row>
    <row r="84" spans="1:23" x14ac:dyDescent="0.25">
      <c r="A84" s="225">
        <f t="shared" si="24"/>
        <v>2027</v>
      </c>
      <c r="B84" s="232">
        <f t="shared" ref="B84:W84" si="32">B48/B$63</f>
        <v>3.8461538461538464E-2</v>
      </c>
      <c r="C84" s="6">
        <f t="shared" si="32"/>
        <v>2.2154316271963331E-2</v>
      </c>
      <c r="D84" s="6">
        <f t="shared" si="32"/>
        <v>3.3875788774493522E-2</v>
      </c>
      <c r="E84" s="6">
        <f t="shared" si="32"/>
        <v>3.7254901960784313E-2</v>
      </c>
      <c r="F84" s="6">
        <f t="shared" si="32"/>
        <v>2.4957181306581845E-2</v>
      </c>
      <c r="G84" s="6">
        <f t="shared" si="32"/>
        <v>3.0307832494750605E-2</v>
      </c>
      <c r="H84" s="6">
        <f t="shared" si="32"/>
        <v>3.1554670300870113E-2</v>
      </c>
      <c r="I84" s="233">
        <f t="shared" si="32"/>
        <v>3.145123990465009E-2</v>
      </c>
      <c r="J84" s="232">
        <f t="shared" si="32"/>
        <v>3.5172064777327934E-2</v>
      </c>
      <c r="K84" s="6">
        <f t="shared" si="32"/>
        <v>2.0117137764196588E-2</v>
      </c>
      <c r="L84" s="6">
        <f t="shared" si="32"/>
        <v>3.2215210893390897E-2</v>
      </c>
      <c r="M84" s="6">
        <f t="shared" si="32"/>
        <v>3.6274509803921572E-2</v>
      </c>
      <c r="N84" s="6">
        <f t="shared" si="32"/>
        <v>2.324443356985564E-2</v>
      </c>
      <c r="O84" s="6">
        <f t="shared" si="32"/>
        <v>2.8445782655203835E-2</v>
      </c>
      <c r="P84" s="162">
        <f t="shared" si="32"/>
        <v>2.9562847258622498E-2</v>
      </c>
      <c r="Q84" s="6">
        <f t="shared" si="32"/>
        <v>3.1629554655870445E-3</v>
      </c>
      <c r="R84" s="6">
        <f t="shared" si="32"/>
        <v>1.7825311942959001E-3</v>
      </c>
      <c r="S84" s="6">
        <f t="shared" si="32"/>
        <v>1.6605778811026237E-3</v>
      </c>
      <c r="T84" s="6">
        <f t="shared" si="32"/>
        <v>1.9607843137254902E-3</v>
      </c>
      <c r="U84" s="6">
        <f t="shared" si="32"/>
        <v>1.9574259848299485E-3</v>
      </c>
      <c r="V84" s="6">
        <f t="shared" si="32"/>
        <v>1.8620498395467691E-3</v>
      </c>
      <c r="W84" s="162">
        <f t="shared" si="32"/>
        <v>1.9743509102980745E-3</v>
      </c>
    </row>
    <row r="85" spans="1:23" x14ac:dyDescent="0.25">
      <c r="A85" s="225">
        <f t="shared" si="24"/>
        <v>2028</v>
      </c>
      <c r="B85" s="232">
        <f t="shared" ref="B85:W85" si="33">B49/B$63</f>
        <v>3.9979757085020245E-2</v>
      </c>
      <c r="C85" s="6">
        <f t="shared" si="33"/>
        <v>2.3682200152788387E-2</v>
      </c>
      <c r="D85" s="6">
        <f t="shared" si="33"/>
        <v>3.500498173364331E-2</v>
      </c>
      <c r="E85" s="6">
        <f t="shared" si="33"/>
        <v>3.8235294117647062E-2</v>
      </c>
      <c r="F85" s="6">
        <f t="shared" si="33"/>
        <v>2.7403963787619282E-2</v>
      </c>
      <c r="G85" s="6">
        <f t="shared" si="33"/>
        <v>3.2684917396299674E-2</v>
      </c>
      <c r="H85" s="6">
        <f t="shared" si="33"/>
        <v>3.3406716287521405E-2</v>
      </c>
      <c r="I85" s="233">
        <f t="shared" si="33"/>
        <v>3.3319102003059736E-2</v>
      </c>
      <c r="J85" s="232">
        <f t="shared" si="33"/>
        <v>3.7069838056680161E-2</v>
      </c>
      <c r="K85" s="6">
        <f t="shared" si="33"/>
        <v>2.1899668958492487E-2</v>
      </c>
      <c r="L85" s="6">
        <f t="shared" si="33"/>
        <v>3.3410826967784787E-2</v>
      </c>
      <c r="M85" s="6">
        <f t="shared" si="33"/>
        <v>3.6274509803921572E-2</v>
      </c>
      <c r="N85" s="6">
        <f t="shared" si="33"/>
        <v>2.5691216050893077E-2</v>
      </c>
      <c r="O85" s="6">
        <f t="shared" si="33"/>
        <v>3.090210372013787E-2</v>
      </c>
      <c r="P85" s="162">
        <f t="shared" si="33"/>
        <v>3.1537198168920574E-2</v>
      </c>
      <c r="Q85" s="6">
        <f t="shared" si="33"/>
        <v>2.9099190283400811E-3</v>
      </c>
      <c r="R85" s="6">
        <f t="shared" si="33"/>
        <v>1.7825311942959001E-3</v>
      </c>
      <c r="S85" s="6">
        <f t="shared" si="33"/>
        <v>1.5941547658585187E-3</v>
      </c>
      <c r="T85" s="6">
        <f t="shared" si="33"/>
        <v>1.9607843137254902E-3</v>
      </c>
      <c r="U85" s="6">
        <f t="shared" si="33"/>
        <v>1.7127477367262051E-3</v>
      </c>
      <c r="V85" s="6">
        <f t="shared" si="33"/>
        <v>1.7431955944693157E-3</v>
      </c>
      <c r="W85" s="162">
        <f t="shared" si="33"/>
        <v>1.8695181186008318E-3</v>
      </c>
    </row>
    <row r="86" spans="1:23" x14ac:dyDescent="0.25">
      <c r="A86" s="226">
        <f t="shared" si="24"/>
        <v>2029</v>
      </c>
      <c r="B86" s="234">
        <f t="shared" ref="B86:W86" si="34">B50/B$63</f>
        <v>4.0738866396761136E-2</v>
      </c>
      <c r="C86" s="7">
        <f t="shared" si="34"/>
        <v>2.5464731347084289E-2</v>
      </c>
      <c r="D86" s="7">
        <f t="shared" si="34"/>
        <v>3.5403520425107936E-2</v>
      </c>
      <c r="E86" s="7">
        <f t="shared" si="34"/>
        <v>3.5294117647058823E-2</v>
      </c>
      <c r="F86" s="7">
        <f t="shared" si="34"/>
        <v>2.8872033276241743E-2</v>
      </c>
      <c r="G86" s="7">
        <f t="shared" si="34"/>
        <v>3.4230022582306563E-2</v>
      </c>
      <c r="H86" s="7">
        <f t="shared" si="34"/>
        <v>3.4472516336443375E-2</v>
      </c>
      <c r="I86" s="235">
        <f t="shared" si="34"/>
        <v>3.4457608424947522E-2</v>
      </c>
      <c r="J86" s="234">
        <f t="shared" si="34"/>
        <v>3.7955465587044532E-2</v>
      </c>
      <c r="K86" s="7">
        <f t="shared" si="34"/>
        <v>2.3682200152788387E-2</v>
      </c>
      <c r="L86" s="7">
        <f t="shared" si="34"/>
        <v>3.3875788774493522E-2</v>
      </c>
      <c r="M86" s="7">
        <f t="shared" si="34"/>
        <v>3.4313725490196081E-2</v>
      </c>
      <c r="N86" s="7">
        <f t="shared" si="34"/>
        <v>2.7159285539515538E-2</v>
      </c>
      <c r="O86" s="7">
        <f t="shared" si="34"/>
        <v>3.2566063151222215E-2</v>
      </c>
      <c r="P86" s="164">
        <f t="shared" si="34"/>
        <v>3.2690358877590246E-2</v>
      </c>
      <c r="Q86" s="7">
        <f t="shared" si="34"/>
        <v>2.783400809716599E-3</v>
      </c>
      <c r="R86" s="7">
        <f t="shared" si="34"/>
        <v>1.7825311942959001E-3</v>
      </c>
      <c r="S86" s="7">
        <f t="shared" si="34"/>
        <v>1.4613085353703088E-3</v>
      </c>
      <c r="T86" s="7">
        <f t="shared" si="34"/>
        <v>9.8039215686274508E-4</v>
      </c>
      <c r="U86" s="7">
        <f t="shared" si="34"/>
        <v>1.7127477367262051E-3</v>
      </c>
      <c r="V86" s="7">
        <f t="shared" si="34"/>
        <v>1.6639594310843468E-3</v>
      </c>
      <c r="W86" s="164">
        <f t="shared" si="34"/>
        <v>1.7821574588531292E-3</v>
      </c>
    </row>
    <row r="87" spans="1:23" ht="30" x14ac:dyDescent="0.25">
      <c r="A87" s="241" t="s">
        <v>17</v>
      </c>
      <c r="B87" s="236"/>
      <c r="C87" s="16"/>
      <c r="D87" s="16"/>
      <c r="E87" s="16"/>
      <c r="F87" s="16"/>
      <c r="G87" s="16"/>
      <c r="H87" s="16"/>
      <c r="I87" s="233"/>
      <c r="J87" s="239"/>
      <c r="K87" s="34"/>
      <c r="L87" s="35"/>
      <c r="M87" s="34"/>
      <c r="N87" s="34"/>
      <c r="O87" s="34"/>
      <c r="P87" s="240"/>
      <c r="Q87" s="34"/>
      <c r="R87" s="34"/>
      <c r="S87" s="6"/>
      <c r="T87" s="6"/>
      <c r="U87" s="6"/>
      <c r="V87" s="6"/>
      <c r="W87" s="162"/>
    </row>
    <row r="88" spans="1:23" x14ac:dyDescent="0.25">
      <c r="A88" s="228" t="str">
        <f t="shared" ref="A88:A90" si="35">A52</f>
        <v>2010-2021</v>
      </c>
      <c r="B88" s="232">
        <f>(B78-B67)</f>
        <v>-4.4281376518218625E-3</v>
      </c>
      <c r="C88" s="6">
        <f t="shared" ref="C88:W88" si="36">(C78-C67)</f>
        <v>-1.2732365673542145E-2</v>
      </c>
      <c r="D88" s="6">
        <f t="shared" si="36"/>
        <v>-6.0445034872135539E-3</v>
      </c>
      <c r="E88" s="6">
        <f t="shared" si="36"/>
        <v>-2.0588235294117647E-2</v>
      </c>
      <c r="F88" s="6">
        <f t="shared" si="36"/>
        <v>-1.1989234157083438E-2</v>
      </c>
      <c r="G88" s="6">
        <f t="shared" si="36"/>
        <v>-1.0974208628818191E-2</v>
      </c>
      <c r="H88" s="6">
        <f t="shared" si="36"/>
        <v>-9.1379250096096758E-3</v>
      </c>
      <c r="I88" s="237">
        <f t="shared" si="36"/>
        <v>-8.9301597466823236E-3</v>
      </c>
      <c r="J88" s="232">
        <f t="shared" si="36"/>
        <v>-6.0728744939271273E-3</v>
      </c>
      <c r="K88" s="6">
        <f t="shared" si="36"/>
        <v>-1.4514896867838044E-2</v>
      </c>
      <c r="L88" s="6">
        <f t="shared" si="36"/>
        <v>-6.9744271006310227E-3</v>
      </c>
      <c r="M88" s="6">
        <f t="shared" si="36"/>
        <v>-1.6666666666666666E-2</v>
      </c>
      <c r="N88" s="6">
        <f t="shared" si="36"/>
        <v>-1.1989234157083438E-2</v>
      </c>
      <c r="O88" s="6">
        <f t="shared" si="36"/>
        <v>-1.1449625609128006E-2</v>
      </c>
      <c r="P88" s="162">
        <f t="shared" si="36"/>
        <v>-9.8717545514903707E-3</v>
      </c>
      <c r="Q88" s="6">
        <f t="shared" si="36"/>
        <v>1.6447368421052635E-3</v>
      </c>
      <c r="R88" s="6">
        <f t="shared" si="36"/>
        <v>1.7825311942958996E-3</v>
      </c>
      <c r="S88" s="6">
        <f t="shared" si="36"/>
        <v>9.299236134174692E-4</v>
      </c>
      <c r="T88" s="6">
        <f t="shared" si="36"/>
        <v>-3.9215686274509803E-3</v>
      </c>
      <c r="U88" s="6">
        <f t="shared" si="36"/>
        <v>0</v>
      </c>
      <c r="V88" s="6">
        <f t="shared" si="36"/>
        <v>4.7541698030981357E-4</v>
      </c>
      <c r="W88" s="162">
        <f t="shared" si="36"/>
        <v>7.3382954188070011E-4</v>
      </c>
    </row>
    <row r="89" spans="1:23" x14ac:dyDescent="0.25">
      <c r="A89" s="228" t="str">
        <f t="shared" si="35"/>
        <v>2021-2029</v>
      </c>
      <c r="B89" s="232">
        <f>(B86-B78)</f>
        <v>9.6153846153846194E-3</v>
      </c>
      <c r="C89" s="6">
        <f t="shared" ref="C89:W89" si="37">(C86-C78)</f>
        <v>8.4033613445378165E-3</v>
      </c>
      <c r="D89" s="6">
        <f t="shared" si="37"/>
        <v>6.9080039853869138E-3</v>
      </c>
      <c r="E89" s="6">
        <f t="shared" si="37"/>
        <v>1.4705882352941176E-2</v>
      </c>
      <c r="F89" s="6">
        <f t="shared" si="37"/>
        <v>8.07438218742354E-3</v>
      </c>
      <c r="G89" s="6">
        <f t="shared" si="37"/>
        <v>1.6837684719305888E-2</v>
      </c>
      <c r="H89" s="6">
        <f t="shared" si="37"/>
        <v>1.1985882517384774E-2</v>
      </c>
      <c r="I89" s="237">
        <f t="shared" si="37"/>
        <v>1.1936528266979756E-2</v>
      </c>
      <c r="J89" s="232">
        <f t="shared" si="37"/>
        <v>1.1639676113360323E-2</v>
      </c>
      <c r="K89" s="6">
        <f t="shared" si="37"/>
        <v>1.0695187165775399E-2</v>
      </c>
      <c r="L89" s="6">
        <f t="shared" si="37"/>
        <v>8.3028894055131169E-3</v>
      </c>
      <c r="M89" s="6">
        <f t="shared" si="37"/>
        <v>1.3725490196078435E-2</v>
      </c>
      <c r="N89" s="6">
        <f t="shared" si="37"/>
        <v>1.0276486420357233E-2</v>
      </c>
      <c r="O89" s="6">
        <f t="shared" si="37"/>
        <v>1.7748900598233031E-2</v>
      </c>
      <c r="P89" s="162">
        <f t="shared" si="37"/>
        <v>1.333123667749939E-2</v>
      </c>
      <c r="Q89" s="6">
        <f t="shared" si="37"/>
        <v>-2.024291497975709E-3</v>
      </c>
      <c r="R89" s="6">
        <f t="shared" si="37"/>
        <v>-2.2918258212375857E-3</v>
      </c>
      <c r="S89" s="6">
        <f t="shared" si="37"/>
        <v>-1.4613085353703088E-3</v>
      </c>
      <c r="T89" s="6">
        <f t="shared" si="37"/>
        <v>9.8039215686274508E-4</v>
      </c>
      <c r="U89" s="6">
        <f t="shared" si="37"/>
        <v>-2.2021042329336922E-3</v>
      </c>
      <c r="V89" s="6">
        <f t="shared" si="37"/>
        <v>-9.112158789271426E-4</v>
      </c>
      <c r="W89" s="162">
        <f t="shared" si="37"/>
        <v>-1.3453541601146171E-3</v>
      </c>
    </row>
    <row r="90" spans="1:23" x14ac:dyDescent="0.25">
      <c r="A90" s="229" t="str">
        <f t="shared" si="35"/>
        <v>2010-2029</v>
      </c>
      <c r="B90" s="238">
        <f>(B86-B67)</f>
        <v>5.1872469635627569E-3</v>
      </c>
      <c r="C90" s="24">
        <f t="shared" ref="C90:W90" si="38">(C86-C67)</f>
        <v>-4.3290043290043281E-3</v>
      </c>
      <c r="D90" s="24">
        <f t="shared" si="38"/>
        <v>8.6350049817335989E-4</v>
      </c>
      <c r="E90" s="24">
        <f t="shared" si="38"/>
        <v>-5.8823529411764705E-3</v>
      </c>
      <c r="F90" s="24">
        <f t="shared" si="38"/>
        <v>-3.914851969659898E-3</v>
      </c>
      <c r="G90" s="24">
        <f t="shared" si="38"/>
        <v>5.8634760904876966E-3</v>
      </c>
      <c r="H90" s="24">
        <f t="shared" si="38"/>
        <v>2.8479575077750979E-3</v>
      </c>
      <c r="I90" s="235">
        <f t="shared" si="38"/>
        <v>3.0063685202974325E-3</v>
      </c>
      <c r="J90" s="238">
        <f t="shared" si="38"/>
        <v>5.5668016194331954E-3</v>
      </c>
      <c r="K90" s="24">
        <f t="shared" si="38"/>
        <v>-3.8197097020626451E-3</v>
      </c>
      <c r="L90" s="24">
        <f t="shared" si="38"/>
        <v>1.3284623048820943E-3</v>
      </c>
      <c r="M90" s="24">
        <f t="shared" si="38"/>
        <v>-2.9411764705882318E-3</v>
      </c>
      <c r="N90" s="24">
        <f t="shared" si="38"/>
        <v>-1.7127477367262049E-3</v>
      </c>
      <c r="O90" s="24">
        <f t="shared" si="38"/>
        <v>6.2992749891050241E-3</v>
      </c>
      <c r="P90" s="185">
        <f t="shared" si="38"/>
        <v>3.459482126009019E-3</v>
      </c>
      <c r="Q90" s="24">
        <f t="shared" si="38"/>
        <v>-3.7955465587044546E-4</v>
      </c>
      <c r="R90" s="24">
        <f t="shared" si="38"/>
        <v>-5.0929462694168605E-4</v>
      </c>
      <c r="S90" s="24">
        <f t="shared" si="38"/>
        <v>-5.3138492195283957E-4</v>
      </c>
      <c r="T90" s="24">
        <f t="shared" si="38"/>
        <v>-2.9411764705882353E-3</v>
      </c>
      <c r="U90" s="24">
        <f t="shared" si="38"/>
        <v>-2.2021042329336922E-3</v>
      </c>
      <c r="V90" s="24">
        <f t="shared" si="38"/>
        <v>-4.3579889861732903E-4</v>
      </c>
      <c r="W90" s="185">
        <f t="shared" si="38"/>
        <v>-6.1152461823391698E-4</v>
      </c>
    </row>
    <row r="91" spans="1:23" x14ac:dyDescent="0.25">
      <c r="A91" s="39" t="s">
        <v>34</v>
      </c>
    </row>
    <row r="92" spans="1:23" x14ac:dyDescent="0.25">
      <c r="A92" s="94" t="s">
        <v>43</v>
      </c>
    </row>
    <row r="94" spans="1:23" x14ac:dyDescent="0.25">
      <c r="B94" s="34"/>
      <c r="C94" s="34"/>
      <c r="D94" s="34"/>
      <c r="E94" s="34"/>
      <c r="F94" s="34"/>
      <c r="G94" s="34"/>
      <c r="H94" s="34"/>
    </row>
  </sheetData>
  <mergeCells count="9">
    <mergeCell ref="A65:A66"/>
    <mergeCell ref="J65:P65"/>
    <mergeCell ref="Q65:W65"/>
    <mergeCell ref="B65:I65"/>
    <mergeCell ref="Y29:Y30"/>
    <mergeCell ref="A29:A30"/>
    <mergeCell ref="J29:P29"/>
    <mergeCell ref="Q29:W29"/>
    <mergeCell ref="B29:I29"/>
  </mergeCells>
  <pageMargins left="0.19685039370078741" right="0.19685039370078741" top="0.19685039370078741" bottom="0.19685039370078741" header="0.31496062992125984" footer="0.31496062992125984"/>
  <pageSetup paperSize="9" scale="5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2"/>
  <sheetViews>
    <sheetView zoomScaleNormal="100" workbookViewId="0">
      <selection activeCell="A23" sqref="A23"/>
    </sheetView>
  </sheetViews>
  <sheetFormatPr baseColWidth="10" defaultColWidth="12.28515625" defaultRowHeight="15" x14ac:dyDescent="0.25"/>
  <cols>
    <col min="1" max="3" width="8.85546875" style="1" customWidth="1"/>
    <col min="4" max="4" width="12.28515625" style="1"/>
    <col min="5" max="5" width="11" style="1" customWidth="1"/>
    <col min="6" max="6" width="13.42578125" style="1" customWidth="1"/>
    <col min="7" max="8" width="11" style="1" customWidth="1"/>
    <col min="9" max="9" width="5" style="1" customWidth="1"/>
    <col min="10" max="16384" width="12.28515625" style="1"/>
  </cols>
  <sheetData>
    <row r="1" spans="1:18" ht="29.25" customHeight="1" x14ac:dyDescent="0.25">
      <c r="A1" s="68" t="s">
        <v>46</v>
      </c>
      <c r="B1" s="39"/>
      <c r="C1" s="39"/>
      <c r="D1" s="39"/>
      <c r="E1" s="39"/>
      <c r="F1" s="39"/>
      <c r="G1" s="39"/>
      <c r="H1" s="39"/>
      <c r="I1" s="37"/>
      <c r="J1" s="37"/>
      <c r="K1" s="37"/>
      <c r="L1" s="37"/>
      <c r="M1" s="37"/>
      <c r="N1" s="37"/>
      <c r="O1" s="305"/>
      <c r="P1" s="37"/>
      <c r="Q1" s="37"/>
    </row>
    <row r="2" spans="1:18" s="53" customFormat="1" ht="45" x14ac:dyDescent="0.35">
      <c r="A2" s="246" t="s">
        <v>0</v>
      </c>
      <c r="B2" s="247" t="s">
        <v>6</v>
      </c>
      <c r="C2" s="248" t="s">
        <v>2</v>
      </c>
      <c r="D2" s="248" t="s">
        <v>4</v>
      </c>
      <c r="E2" s="248" t="s">
        <v>8</v>
      </c>
      <c r="F2" s="248" t="s">
        <v>10</v>
      </c>
      <c r="G2" s="248" t="s">
        <v>5</v>
      </c>
      <c r="H2" s="249" t="s">
        <v>71</v>
      </c>
      <c r="I2" s="306"/>
      <c r="J2" s="366" t="s">
        <v>83</v>
      </c>
      <c r="K2" s="16"/>
      <c r="L2" s="16"/>
      <c r="M2" s="16"/>
      <c r="N2" s="16"/>
      <c r="O2" s="16"/>
      <c r="P2" s="16"/>
      <c r="Q2" s="16"/>
      <c r="R2" s="43"/>
    </row>
    <row r="3" spans="1:18" s="43" customFormat="1" x14ac:dyDescent="0.25">
      <c r="A3" s="224">
        <v>2010</v>
      </c>
      <c r="B3" s="17">
        <v>65.73</v>
      </c>
      <c r="C3" s="17">
        <v>65.12</v>
      </c>
      <c r="D3" s="17">
        <v>63.87</v>
      </c>
      <c r="E3" s="17">
        <v>67.16</v>
      </c>
      <c r="F3" s="17">
        <v>64.239999999999995</v>
      </c>
      <c r="G3" s="145">
        <v>63.78</v>
      </c>
      <c r="H3" s="254">
        <v>64.3</v>
      </c>
      <c r="I3" s="16"/>
      <c r="J3" s="16"/>
      <c r="K3" s="16"/>
      <c r="L3" s="16"/>
      <c r="M3" s="16"/>
      <c r="N3" s="16"/>
      <c r="O3" s="16"/>
      <c r="P3" s="16"/>
      <c r="Q3" s="16"/>
    </row>
    <row r="4" spans="1:18" s="43" customFormat="1" x14ac:dyDescent="0.25">
      <c r="A4" s="225">
        <v>2011</v>
      </c>
      <c r="B4" s="17">
        <v>66.010000000000005</v>
      </c>
      <c r="C4" s="17">
        <v>64.91</v>
      </c>
      <c r="D4" s="17">
        <v>64.27</v>
      </c>
      <c r="E4" s="17">
        <v>67.61</v>
      </c>
      <c r="F4" s="17">
        <v>64.55</v>
      </c>
      <c r="G4" s="145">
        <v>63.9</v>
      </c>
      <c r="H4" s="255">
        <v>64.53</v>
      </c>
      <c r="I4" s="16"/>
      <c r="J4" s="16"/>
      <c r="K4" s="16"/>
      <c r="L4" s="16"/>
      <c r="M4" s="16"/>
      <c r="N4" s="16"/>
      <c r="O4" s="16"/>
      <c r="P4" s="16"/>
      <c r="Q4" s="16"/>
    </row>
    <row r="5" spans="1:18" s="43" customFormat="1" x14ac:dyDescent="0.25">
      <c r="A5" s="225">
        <v>2012</v>
      </c>
      <c r="B5" s="17">
        <v>66.31</v>
      </c>
      <c r="C5" s="17">
        <v>65.819999999999993</v>
      </c>
      <c r="D5" s="17">
        <v>64.94</v>
      </c>
      <c r="E5" s="17">
        <v>66.930000000000007</v>
      </c>
      <c r="F5" s="17">
        <v>65.63</v>
      </c>
      <c r="G5" s="145">
        <v>64.930000000000007</v>
      </c>
      <c r="H5" s="255">
        <v>65.349999999999994</v>
      </c>
      <c r="I5" s="16"/>
      <c r="J5" s="16"/>
      <c r="K5" s="16"/>
      <c r="L5" s="16"/>
      <c r="M5" s="16"/>
      <c r="N5" s="16"/>
      <c r="O5" s="16"/>
      <c r="P5" s="16"/>
      <c r="Q5" s="16"/>
    </row>
    <row r="6" spans="1:18" s="43" customFormat="1" x14ac:dyDescent="0.25">
      <c r="A6" s="225">
        <v>2013</v>
      </c>
      <c r="B6" s="17">
        <v>66.400000000000006</v>
      </c>
      <c r="C6" s="17">
        <v>65.540000000000006</v>
      </c>
      <c r="D6" s="17">
        <v>65.040000000000006</v>
      </c>
      <c r="E6" s="17">
        <v>67.03</v>
      </c>
      <c r="F6" s="17">
        <v>65.88</v>
      </c>
      <c r="G6" s="145">
        <v>65.03</v>
      </c>
      <c r="H6" s="255">
        <v>65.47</v>
      </c>
      <c r="I6" s="16"/>
      <c r="J6" s="16"/>
      <c r="K6" s="16"/>
      <c r="L6" s="16"/>
      <c r="M6" s="16"/>
      <c r="N6" s="16"/>
      <c r="O6" s="16"/>
      <c r="P6" s="16"/>
      <c r="Q6" s="16"/>
    </row>
    <row r="7" spans="1:18" s="43" customFormat="1" x14ac:dyDescent="0.25">
      <c r="A7" s="226">
        <v>2014</v>
      </c>
      <c r="B7" s="47">
        <v>66.760000000000005</v>
      </c>
      <c r="C7" s="47">
        <v>66.23</v>
      </c>
      <c r="D7" s="47">
        <v>65.28</v>
      </c>
      <c r="E7" s="47">
        <v>67.03</v>
      </c>
      <c r="F7" s="47">
        <v>66.17</v>
      </c>
      <c r="G7" s="55">
        <v>65.38</v>
      </c>
      <c r="H7" s="256">
        <v>65.819999999999993</v>
      </c>
      <c r="I7" s="16"/>
      <c r="J7" s="16"/>
      <c r="K7" s="16"/>
      <c r="L7" s="16"/>
      <c r="M7" s="16"/>
      <c r="N7" s="16"/>
      <c r="O7" s="16"/>
      <c r="P7" s="16"/>
      <c r="Q7" s="16"/>
    </row>
    <row r="8" spans="1:18" s="43" customFormat="1" x14ac:dyDescent="0.25">
      <c r="A8" s="225">
        <v>2015</v>
      </c>
      <c r="B8" s="17">
        <v>66.81</v>
      </c>
      <c r="C8" s="17">
        <v>66.19</v>
      </c>
      <c r="D8" s="17">
        <v>65.44</v>
      </c>
      <c r="E8" s="17">
        <v>66.739999999999995</v>
      </c>
      <c r="F8" s="17">
        <v>66.13</v>
      </c>
      <c r="G8" s="145">
        <v>65.33</v>
      </c>
      <c r="H8" s="255">
        <v>65.819999999999993</v>
      </c>
      <c r="I8" s="16"/>
      <c r="J8" s="16"/>
      <c r="K8" s="16"/>
      <c r="L8" s="16"/>
      <c r="M8" s="16"/>
      <c r="N8" s="16"/>
      <c r="O8" s="16"/>
      <c r="P8" s="16"/>
      <c r="Q8" s="16"/>
    </row>
    <row r="9" spans="1:18" s="43" customFormat="1" x14ac:dyDescent="0.25">
      <c r="A9" s="225">
        <v>2016</v>
      </c>
      <c r="B9" s="17">
        <v>67.23</v>
      </c>
      <c r="C9" s="17">
        <v>66.28</v>
      </c>
      <c r="D9" s="17">
        <v>65.36</v>
      </c>
      <c r="E9" s="17">
        <v>67.489999999999995</v>
      </c>
      <c r="F9" s="17">
        <v>66.41</v>
      </c>
      <c r="G9" s="145">
        <v>65.47</v>
      </c>
      <c r="H9" s="255">
        <v>66.05</v>
      </c>
      <c r="I9" s="16"/>
      <c r="J9" s="16"/>
      <c r="K9" s="16"/>
      <c r="L9" s="16"/>
      <c r="M9" s="16"/>
      <c r="N9" s="16"/>
      <c r="O9" s="16"/>
      <c r="P9" s="16"/>
      <c r="Q9" s="16"/>
    </row>
    <row r="10" spans="1:18" s="43" customFormat="1" x14ac:dyDescent="0.25">
      <c r="A10" s="225">
        <v>2017</v>
      </c>
      <c r="B10" s="17">
        <v>67.16</v>
      </c>
      <c r="C10" s="17">
        <v>66.63</v>
      </c>
      <c r="D10" s="17">
        <v>65.209999999999994</v>
      </c>
      <c r="E10" s="17">
        <v>67.17</v>
      </c>
      <c r="F10" s="17">
        <v>65.94</v>
      </c>
      <c r="G10" s="145">
        <v>65.52</v>
      </c>
      <c r="H10" s="255">
        <v>65.900000000000006</v>
      </c>
      <c r="I10" s="16"/>
      <c r="J10" s="16"/>
      <c r="K10" s="16"/>
      <c r="L10" s="16"/>
      <c r="M10" s="16"/>
      <c r="N10" s="16"/>
      <c r="O10" s="16"/>
      <c r="P10" s="16"/>
      <c r="Q10" s="16"/>
    </row>
    <row r="11" spans="1:18" s="43" customFormat="1" x14ac:dyDescent="0.25">
      <c r="A11" s="225">
        <v>2018</v>
      </c>
      <c r="B11" s="17">
        <v>67.39</v>
      </c>
      <c r="C11" s="17">
        <v>66.239999999999995</v>
      </c>
      <c r="D11" s="17">
        <v>65.400000000000006</v>
      </c>
      <c r="E11" s="17">
        <v>67.92</v>
      </c>
      <c r="F11" s="17">
        <v>66.05</v>
      </c>
      <c r="G11" s="145">
        <v>65.27</v>
      </c>
      <c r="H11" s="255">
        <v>65.959999999999994</v>
      </c>
      <c r="I11" s="16"/>
      <c r="J11" s="16"/>
      <c r="K11" s="16"/>
      <c r="L11" s="16"/>
      <c r="M11" s="16"/>
      <c r="N11" s="16"/>
      <c r="O11" s="16"/>
      <c r="P11" s="16"/>
      <c r="Q11" s="16"/>
    </row>
    <row r="12" spans="1:18" s="43" customFormat="1" x14ac:dyDescent="0.25">
      <c r="A12" s="225">
        <v>2019</v>
      </c>
      <c r="B12" s="17">
        <v>67.12</v>
      </c>
      <c r="C12" s="17">
        <v>66.459999999999994</v>
      </c>
      <c r="D12" s="17">
        <v>65.680000000000007</v>
      </c>
      <c r="E12" s="17">
        <v>67.41</v>
      </c>
      <c r="F12" s="17">
        <v>66.27</v>
      </c>
      <c r="G12" s="145">
        <v>65.13</v>
      </c>
      <c r="H12" s="255">
        <v>65.98</v>
      </c>
      <c r="I12" s="16"/>
      <c r="J12" s="16"/>
      <c r="K12" s="16"/>
      <c r="L12" s="16"/>
      <c r="M12" s="16"/>
      <c r="N12" s="16"/>
      <c r="O12" s="16"/>
      <c r="P12" s="16"/>
      <c r="Q12" s="16"/>
    </row>
    <row r="13" spans="1:18" s="43" customFormat="1" x14ac:dyDescent="0.25">
      <c r="A13" s="225">
        <v>2020</v>
      </c>
      <c r="B13" s="17">
        <v>67.34</v>
      </c>
      <c r="C13" s="17">
        <v>66.42</v>
      </c>
      <c r="D13" s="17">
        <v>65.400000000000006</v>
      </c>
      <c r="E13" s="17">
        <v>68.69</v>
      </c>
      <c r="F13" s="17">
        <v>65.760000000000005</v>
      </c>
      <c r="G13" s="145">
        <v>65.19</v>
      </c>
      <c r="H13" s="255">
        <v>65.900000000000006</v>
      </c>
      <c r="I13" s="16"/>
      <c r="J13" s="16"/>
      <c r="K13" s="16"/>
      <c r="L13" s="16"/>
      <c r="M13" s="16"/>
      <c r="N13" s="16"/>
      <c r="O13" s="16"/>
      <c r="P13" s="16"/>
      <c r="Q13" s="16"/>
    </row>
    <row r="14" spans="1:18" s="43" customFormat="1" x14ac:dyDescent="0.25">
      <c r="A14" s="226">
        <v>2021</v>
      </c>
      <c r="B14" s="47">
        <v>67.03</v>
      </c>
      <c r="C14" s="47">
        <v>66.37</v>
      </c>
      <c r="D14" s="47">
        <v>65.489999999999995</v>
      </c>
      <c r="E14" s="47">
        <v>68.099999999999994</v>
      </c>
      <c r="F14" s="47">
        <v>66.17</v>
      </c>
      <c r="G14" s="55">
        <v>65.099999999999994</v>
      </c>
      <c r="H14" s="256">
        <v>65.78</v>
      </c>
      <c r="I14" s="16"/>
      <c r="J14" s="16"/>
      <c r="K14" s="16"/>
      <c r="L14" s="16"/>
      <c r="M14" s="16"/>
      <c r="N14" s="16"/>
      <c r="O14" s="16"/>
      <c r="P14" s="16"/>
      <c r="Q14" s="16"/>
    </row>
    <row r="15" spans="1:18" s="43" customFormat="1" x14ac:dyDescent="0.25">
      <c r="A15" s="225">
        <v>2022</v>
      </c>
      <c r="B15" s="17">
        <v>66.88</v>
      </c>
      <c r="C15" s="17">
        <v>65.89</v>
      </c>
      <c r="D15" s="17">
        <v>65.38</v>
      </c>
      <c r="E15" s="17">
        <v>66.78</v>
      </c>
      <c r="F15" s="17">
        <v>65.34</v>
      </c>
      <c r="G15" s="145">
        <v>65.11</v>
      </c>
      <c r="H15" s="255">
        <v>65.61</v>
      </c>
      <c r="I15" s="16"/>
      <c r="J15" s="16"/>
      <c r="K15" s="16"/>
      <c r="L15" s="16"/>
      <c r="M15" s="16"/>
      <c r="N15" s="16"/>
      <c r="O15" s="16"/>
      <c r="P15" s="16"/>
      <c r="Q15" s="16"/>
    </row>
    <row r="16" spans="1:18" s="43" customFormat="1" x14ac:dyDescent="0.25">
      <c r="A16" s="225">
        <v>2023</v>
      </c>
      <c r="B16" s="17">
        <v>67.010000000000005</v>
      </c>
      <c r="C16" s="17">
        <v>66.38</v>
      </c>
      <c r="D16" s="17">
        <v>65.7</v>
      </c>
      <c r="E16" s="17">
        <v>66.989999999999995</v>
      </c>
      <c r="F16" s="17">
        <v>65.55</v>
      </c>
      <c r="G16" s="145">
        <v>65.27</v>
      </c>
      <c r="H16" s="255">
        <v>65.8</v>
      </c>
      <c r="I16" s="16"/>
      <c r="J16" s="16"/>
      <c r="K16" s="16"/>
      <c r="L16" s="16"/>
      <c r="M16" s="16"/>
      <c r="N16" s="16"/>
      <c r="O16" s="16"/>
      <c r="P16" s="16"/>
      <c r="Q16" s="16"/>
    </row>
    <row r="17" spans="1:16381" s="43" customFormat="1" x14ac:dyDescent="0.25">
      <c r="A17" s="225">
        <v>2024</v>
      </c>
      <c r="B17" s="17">
        <v>67.2</v>
      </c>
      <c r="C17" s="17">
        <v>66.36</v>
      </c>
      <c r="D17" s="17">
        <v>65.8</v>
      </c>
      <c r="E17" s="17">
        <v>67.650000000000006</v>
      </c>
      <c r="F17" s="17">
        <v>65.81</v>
      </c>
      <c r="G17" s="145">
        <v>65.3</v>
      </c>
      <c r="H17" s="255">
        <v>65.92</v>
      </c>
      <c r="I17" s="16"/>
      <c r="J17" s="16"/>
      <c r="K17" s="16"/>
      <c r="L17" s="16"/>
      <c r="M17" s="16"/>
      <c r="N17" s="16"/>
      <c r="O17" s="16"/>
      <c r="P17" s="16"/>
      <c r="Q17" s="16"/>
    </row>
    <row r="18" spans="1:16381" s="43" customFormat="1" x14ac:dyDescent="0.25">
      <c r="A18" s="225">
        <v>2025</v>
      </c>
      <c r="B18" s="17">
        <v>67.3</v>
      </c>
      <c r="C18" s="17">
        <v>66.34</v>
      </c>
      <c r="D18" s="17">
        <v>65.97</v>
      </c>
      <c r="E18" s="17">
        <v>67.459999999999994</v>
      </c>
      <c r="F18" s="17">
        <v>65.959999999999994</v>
      </c>
      <c r="G18" s="145">
        <v>65.33</v>
      </c>
      <c r="H18" s="255">
        <v>65.989999999999995</v>
      </c>
      <c r="I18" s="16"/>
      <c r="J18" s="16"/>
      <c r="K18" s="16"/>
      <c r="L18" s="16"/>
      <c r="M18" s="16"/>
      <c r="N18" s="16"/>
      <c r="O18" s="16"/>
      <c r="P18" s="16"/>
      <c r="Q18" s="16"/>
    </row>
    <row r="19" spans="1:16381" s="43" customFormat="1" x14ac:dyDescent="0.25">
      <c r="A19" s="225">
        <v>2026</v>
      </c>
      <c r="B19" s="17">
        <v>67.45</v>
      </c>
      <c r="C19" s="17">
        <v>66.489999999999995</v>
      </c>
      <c r="D19" s="17">
        <v>66.069999999999993</v>
      </c>
      <c r="E19" s="17">
        <v>67.84</v>
      </c>
      <c r="F19" s="17">
        <v>65.989999999999995</v>
      </c>
      <c r="G19" s="145">
        <v>65.37</v>
      </c>
      <c r="H19" s="255">
        <v>66.06</v>
      </c>
      <c r="I19" s="16"/>
      <c r="J19" s="16"/>
      <c r="K19" s="16"/>
      <c r="L19" s="16"/>
      <c r="M19" s="16"/>
      <c r="N19" s="16"/>
      <c r="O19" s="16"/>
      <c r="P19" s="16"/>
      <c r="Q19" s="16"/>
    </row>
    <row r="20" spans="1:16381" s="43" customFormat="1" x14ac:dyDescent="0.25">
      <c r="A20" s="225">
        <v>2027</v>
      </c>
      <c r="B20" s="17">
        <v>67.5</v>
      </c>
      <c r="C20" s="17">
        <v>66.38</v>
      </c>
      <c r="D20" s="17">
        <v>66.05</v>
      </c>
      <c r="E20" s="17">
        <v>67.989999999999995</v>
      </c>
      <c r="F20" s="17">
        <v>65.819999999999993</v>
      </c>
      <c r="G20" s="145">
        <v>65.33</v>
      </c>
      <c r="H20" s="255">
        <v>66.03</v>
      </c>
      <c r="I20" s="16"/>
      <c r="J20" s="244"/>
      <c r="K20" s="244"/>
      <c r="L20" s="244"/>
      <c r="M20" s="244"/>
      <c r="N20" s="244"/>
      <c r="O20" s="244"/>
      <c r="P20" s="244"/>
      <c r="Q20" s="244"/>
      <c r="R20" s="54"/>
    </row>
    <row r="21" spans="1:16381" s="43" customFormat="1" x14ac:dyDescent="0.25">
      <c r="A21" s="225">
        <v>2028</v>
      </c>
      <c r="B21" s="17">
        <v>67.67</v>
      </c>
      <c r="C21" s="17">
        <v>66.3</v>
      </c>
      <c r="D21" s="17">
        <v>66</v>
      </c>
      <c r="E21" s="17">
        <v>67.97</v>
      </c>
      <c r="F21" s="17">
        <v>65.930000000000007</v>
      </c>
      <c r="G21" s="145">
        <v>65.37</v>
      </c>
      <c r="H21" s="255">
        <v>66.05</v>
      </c>
      <c r="I21" s="16"/>
      <c r="J21" s="307"/>
      <c r="K21" s="307"/>
      <c r="L21" s="307"/>
      <c r="M21" s="307"/>
      <c r="N21" s="307"/>
      <c r="O21" s="307"/>
      <c r="P21" s="307"/>
      <c r="Q21" s="307"/>
      <c r="R21" s="52"/>
    </row>
    <row r="22" spans="1:16381" s="43" customFormat="1" x14ac:dyDescent="0.25">
      <c r="A22" s="226">
        <v>2029</v>
      </c>
      <c r="B22" s="47">
        <v>67.760000000000005</v>
      </c>
      <c r="C22" s="47">
        <v>66.25</v>
      </c>
      <c r="D22" s="47">
        <v>66.03</v>
      </c>
      <c r="E22" s="47">
        <v>67.849999999999994</v>
      </c>
      <c r="F22" s="47">
        <v>65.8</v>
      </c>
      <c r="G22" s="55">
        <v>65.45</v>
      </c>
      <c r="H22" s="256">
        <v>66.08</v>
      </c>
      <c r="I22" s="16"/>
      <c r="J22" s="46"/>
      <c r="K22" s="46"/>
      <c r="L22" s="46"/>
      <c r="M22" s="46"/>
      <c r="N22" s="46"/>
      <c r="O22" s="46"/>
      <c r="P22" s="46"/>
      <c r="Q22" s="46"/>
      <c r="R22" s="44"/>
    </row>
    <row r="23" spans="1:16381" s="43" customFormat="1" x14ac:dyDescent="0.25">
      <c r="A23" s="227" t="s">
        <v>68</v>
      </c>
      <c r="B23" s="17"/>
      <c r="C23" s="17"/>
      <c r="D23" s="17"/>
      <c r="E23" s="17"/>
      <c r="F23" s="17"/>
      <c r="G23" s="145"/>
      <c r="H23" s="255"/>
      <c r="I23" s="16"/>
      <c r="J23" s="46"/>
      <c r="K23" s="46"/>
      <c r="L23" s="46"/>
      <c r="M23" s="46"/>
      <c r="N23" s="46"/>
      <c r="O23" s="46"/>
      <c r="P23" s="46"/>
      <c r="Q23" s="46"/>
      <c r="R23" s="44"/>
    </row>
    <row r="24" spans="1:16381" s="43" customFormat="1" x14ac:dyDescent="0.25">
      <c r="A24" s="228" t="str">
        <f>'Départ discipline'!A88</f>
        <v>2010-2021</v>
      </c>
      <c r="B24" s="17">
        <f>B14-B3</f>
        <v>1.2999999999999972</v>
      </c>
      <c r="C24" s="17">
        <f t="shared" ref="C24:H24" si="0">C14-C3</f>
        <v>1.25</v>
      </c>
      <c r="D24" s="17">
        <f t="shared" si="0"/>
        <v>1.6199999999999974</v>
      </c>
      <c r="E24" s="17">
        <f t="shared" si="0"/>
        <v>0.93999999999999773</v>
      </c>
      <c r="F24" s="17">
        <f t="shared" si="0"/>
        <v>1.9300000000000068</v>
      </c>
      <c r="G24" s="17">
        <f t="shared" si="0"/>
        <v>1.3199999999999932</v>
      </c>
      <c r="H24" s="255">
        <f t="shared" si="0"/>
        <v>1.480000000000004</v>
      </c>
      <c r="I24" s="16"/>
      <c r="J24" s="39" t="s">
        <v>22</v>
      </c>
      <c r="K24" s="46"/>
      <c r="L24" s="46"/>
      <c r="M24" s="46"/>
      <c r="N24" s="46"/>
      <c r="O24" s="46"/>
      <c r="P24" s="46"/>
      <c r="Q24" s="46"/>
      <c r="R24" s="44"/>
    </row>
    <row r="25" spans="1:16381" s="43" customFormat="1" x14ac:dyDescent="0.25">
      <c r="A25" s="228" t="str">
        <f>'Départ discipline'!A89</f>
        <v>2021-2029</v>
      </c>
      <c r="B25" s="135">
        <f>B22-B14</f>
        <v>0.73000000000000398</v>
      </c>
      <c r="C25" s="135">
        <f t="shared" ref="C25:G25" si="1">C22-C14</f>
        <v>-0.12000000000000455</v>
      </c>
      <c r="D25" s="135">
        <f t="shared" si="1"/>
        <v>0.54000000000000625</v>
      </c>
      <c r="E25" s="135">
        <f t="shared" si="1"/>
        <v>-0.25</v>
      </c>
      <c r="F25" s="135">
        <f t="shared" si="1"/>
        <v>-0.37000000000000455</v>
      </c>
      <c r="G25" s="135">
        <f t="shared" si="1"/>
        <v>0.35000000000000853</v>
      </c>
      <c r="H25" s="257">
        <f>H22-H14</f>
        <v>0.29999999999999716</v>
      </c>
      <c r="I25" s="244"/>
      <c r="J25" s="94" t="s">
        <v>43</v>
      </c>
      <c r="K25" s="46"/>
      <c r="L25" s="46"/>
      <c r="M25" s="46"/>
      <c r="N25" s="46"/>
      <c r="O25" s="46"/>
      <c r="P25" s="46"/>
      <c r="Q25" s="46"/>
      <c r="R25" s="4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P25" s="54"/>
      <c r="KQ25" s="54"/>
      <c r="KR25" s="54"/>
      <c r="KS25" s="54"/>
      <c r="KT25" s="54"/>
      <c r="KU25" s="54"/>
      <c r="KV25" s="54"/>
      <c r="KW25" s="54"/>
      <c r="KX25" s="54"/>
      <c r="KY25" s="54"/>
      <c r="KZ25" s="54"/>
      <c r="LA25" s="54"/>
      <c r="LB25" s="54"/>
      <c r="LC25" s="54"/>
      <c r="LD25" s="54"/>
      <c r="LE25" s="54"/>
      <c r="LF25" s="54"/>
      <c r="LG25" s="54"/>
      <c r="LH25" s="54"/>
      <c r="LI25" s="54"/>
      <c r="LJ25" s="54"/>
      <c r="LK25" s="54"/>
      <c r="LL25" s="54"/>
      <c r="LM25" s="54"/>
      <c r="LN25" s="54"/>
      <c r="LO25" s="54"/>
      <c r="LP25" s="54"/>
      <c r="LQ25" s="54"/>
      <c r="LR25" s="54"/>
      <c r="LS25" s="54"/>
      <c r="LT25" s="54"/>
      <c r="LU25" s="54"/>
      <c r="LV25" s="54"/>
      <c r="LW25" s="54"/>
      <c r="LX25" s="54"/>
      <c r="LY25" s="54"/>
      <c r="LZ25" s="54"/>
      <c r="MA25" s="54"/>
      <c r="MB25" s="54"/>
      <c r="MC25" s="54"/>
      <c r="MD25" s="54"/>
      <c r="ME25" s="54"/>
      <c r="MF25" s="54"/>
      <c r="MG25" s="54"/>
      <c r="MH25" s="54"/>
      <c r="MI25" s="54"/>
      <c r="MJ25" s="54"/>
      <c r="MK25" s="54"/>
      <c r="ML25" s="54"/>
      <c r="MM25" s="54"/>
      <c r="MN25" s="54"/>
      <c r="MO25" s="54"/>
      <c r="MP25" s="54"/>
      <c r="MQ25" s="54"/>
      <c r="MR25" s="54"/>
      <c r="MS25" s="54"/>
      <c r="MT25" s="54"/>
      <c r="MU25" s="54"/>
      <c r="MV25" s="54"/>
      <c r="MW25" s="54"/>
      <c r="MX25" s="54"/>
      <c r="MY25" s="54"/>
      <c r="MZ25" s="54"/>
      <c r="NA25" s="54"/>
      <c r="NB25" s="54"/>
      <c r="NC25" s="54"/>
      <c r="ND25" s="54"/>
      <c r="NE25" s="54"/>
      <c r="NF25" s="54"/>
      <c r="NG25" s="54"/>
      <c r="NH25" s="54"/>
      <c r="NI25" s="54"/>
      <c r="NJ25" s="54"/>
      <c r="NK25" s="54"/>
      <c r="NL25" s="54"/>
      <c r="NM25" s="54"/>
      <c r="NN25" s="54"/>
      <c r="NO25" s="54"/>
      <c r="NP25" s="54"/>
      <c r="NQ25" s="54"/>
      <c r="NR25" s="54"/>
      <c r="NS25" s="54"/>
      <c r="NT25" s="54"/>
      <c r="NU25" s="54"/>
      <c r="NV25" s="54"/>
      <c r="NW25" s="54"/>
      <c r="NX25" s="54"/>
      <c r="NY25" s="54"/>
      <c r="NZ25" s="54"/>
      <c r="OA25" s="54"/>
      <c r="OB25" s="54"/>
      <c r="OC25" s="54"/>
      <c r="OD25" s="54"/>
      <c r="OE25" s="54"/>
      <c r="OF25" s="54"/>
      <c r="OG25" s="54"/>
      <c r="OH25" s="54"/>
      <c r="OI25" s="54"/>
      <c r="OJ25" s="54"/>
      <c r="OK25" s="54"/>
      <c r="OL25" s="54"/>
      <c r="OM25" s="54"/>
      <c r="ON25" s="54"/>
      <c r="OO25" s="54"/>
      <c r="OP25" s="54"/>
      <c r="OQ25" s="54"/>
      <c r="OR25" s="54"/>
      <c r="OS25" s="54"/>
      <c r="OT25" s="54"/>
      <c r="OU25" s="54"/>
      <c r="OV25" s="54"/>
      <c r="OW25" s="54"/>
      <c r="OX25" s="54"/>
      <c r="OY25" s="54"/>
      <c r="OZ25" s="54"/>
      <c r="PA25" s="54"/>
      <c r="PB25" s="54"/>
      <c r="PC25" s="54"/>
      <c r="PD25" s="54"/>
      <c r="PE25" s="54"/>
      <c r="PF25" s="54"/>
      <c r="PG25" s="54"/>
      <c r="PH25" s="54"/>
      <c r="PI25" s="54"/>
      <c r="PJ25" s="54"/>
      <c r="PK25" s="54"/>
      <c r="PL25" s="54"/>
      <c r="PM25" s="54"/>
      <c r="PN25" s="54"/>
      <c r="PO25" s="54"/>
      <c r="PP25" s="54"/>
      <c r="PQ25" s="54"/>
      <c r="PR25" s="54"/>
      <c r="PS25" s="54"/>
      <c r="PT25" s="54"/>
      <c r="PU25" s="54"/>
      <c r="PV25" s="54"/>
      <c r="PW25" s="54"/>
      <c r="PX25" s="54"/>
      <c r="PY25" s="54"/>
      <c r="PZ25" s="54"/>
      <c r="QA25" s="54"/>
      <c r="QB25" s="54"/>
      <c r="QC25" s="54"/>
      <c r="QD25" s="54"/>
      <c r="QE25" s="54"/>
      <c r="QF25" s="54"/>
      <c r="QG25" s="54"/>
      <c r="QH25" s="54"/>
      <c r="QI25" s="54"/>
      <c r="QJ25" s="54"/>
      <c r="QK25" s="54"/>
      <c r="QL25" s="54"/>
      <c r="QM25" s="54"/>
      <c r="QN25" s="54"/>
      <c r="QO25" s="54"/>
      <c r="QP25" s="54"/>
      <c r="QQ25" s="54"/>
      <c r="QR25" s="54"/>
      <c r="QS25" s="54"/>
      <c r="QT25" s="54"/>
      <c r="QU25" s="54"/>
      <c r="QV25" s="54"/>
      <c r="QW25" s="54"/>
      <c r="QX25" s="54"/>
      <c r="QY25" s="54"/>
      <c r="QZ25" s="54"/>
      <c r="RA25" s="54"/>
      <c r="RB25" s="54"/>
      <c r="RC25" s="54"/>
      <c r="RD25" s="54"/>
      <c r="RE25" s="54"/>
      <c r="RF25" s="54"/>
      <c r="RG25" s="54"/>
      <c r="RH25" s="54"/>
      <c r="RI25" s="54"/>
      <c r="RJ25" s="54"/>
      <c r="RK25" s="54"/>
      <c r="RL25" s="54"/>
      <c r="RM25" s="54"/>
      <c r="RN25" s="54"/>
      <c r="RO25" s="54"/>
      <c r="RP25" s="54"/>
      <c r="RQ25" s="54"/>
      <c r="RR25" s="54"/>
      <c r="RS25" s="54"/>
      <c r="RT25" s="54"/>
      <c r="RU25" s="54"/>
      <c r="RV25" s="54"/>
      <c r="RW25" s="54"/>
      <c r="RX25" s="54"/>
      <c r="RY25" s="54"/>
      <c r="RZ25" s="54"/>
      <c r="SA25" s="54"/>
      <c r="SB25" s="54"/>
      <c r="SC25" s="54"/>
      <c r="SD25" s="54"/>
      <c r="SE25" s="54"/>
      <c r="SF25" s="54"/>
      <c r="SG25" s="54"/>
      <c r="SH25" s="54"/>
      <c r="SI25" s="54"/>
      <c r="SJ25" s="54"/>
      <c r="SK25" s="54"/>
      <c r="SL25" s="54"/>
      <c r="SM25" s="54"/>
      <c r="SN25" s="54"/>
      <c r="SO25" s="54"/>
      <c r="SP25" s="54"/>
      <c r="SQ25" s="54"/>
      <c r="SR25" s="54"/>
      <c r="SS25" s="54"/>
      <c r="ST25" s="54"/>
      <c r="SU25" s="54"/>
      <c r="SV25" s="54"/>
      <c r="SW25" s="54"/>
      <c r="SX25" s="54"/>
      <c r="SY25" s="54"/>
      <c r="SZ25" s="54"/>
      <c r="TA25" s="54"/>
      <c r="TB25" s="54"/>
      <c r="TC25" s="54"/>
      <c r="TD25" s="54"/>
      <c r="TE25" s="54"/>
      <c r="TF25" s="54"/>
      <c r="TG25" s="54"/>
      <c r="TH25" s="54"/>
      <c r="TI25" s="54"/>
      <c r="TJ25" s="54"/>
      <c r="TK25" s="54"/>
      <c r="TL25" s="54"/>
      <c r="TM25" s="54"/>
      <c r="TN25" s="54"/>
      <c r="TO25" s="54"/>
      <c r="TP25" s="54"/>
      <c r="TQ25" s="54"/>
      <c r="TR25" s="54"/>
      <c r="TS25" s="54"/>
      <c r="TT25" s="54"/>
      <c r="TU25" s="54"/>
      <c r="TV25" s="54"/>
      <c r="TW25" s="54"/>
      <c r="TX25" s="54"/>
      <c r="TY25" s="54"/>
      <c r="TZ25" s="54"/>
      <c r="UA25" s="54"/>
      <c r="UB25" s="54"/>
      <c r="UC25" s="54"/>
      <c r="UD25" s="54"/>
      <c r="UE25" s="54"/>
      <c r="UF25" s="54"/>
      <c r="UG25" s="54"/>
      <c r="UH25" s="54"/>
      <c r="UI25" s="54"/>
      <c r="UJ25" s="54"/>
      <c r="UK25" s="54"/>
      <c r="UL25" s="54"/>
      <c r="UM25" s="54"/>
      <c r="UN25" s="54"/>
      <c r="UO25" s="54"/>
      <c r="UP25" s="54"/>
      <c r="UQ25" s="54"/>
      <c r="UR25" s="54"/>
      <c r="US25" s="54"/>
      <c r="UT25" s="54"/>
      <c r="UU25" s="54"/>
      <c r="UV25" s="54"/>
      <c r="UW25" s="54"/>
      <c r="UX25" s="54"/>
      <c r="UY25" s="54"/>
      <c r="UZ25" s="54"/>
      <c r="VA25" s="54"/>
      <c r="VB25" s="54"/>
      <c r="VC25" s="54"/>
      <c r="VD25" s="54"/>
      <c r="VE25" s="54"/>
      <c r="VF25" s="54"/>
      <c r="VG25" s="54"/>
      <c r="VH25" s="54"/>
      <c r="VI25" s="54"/>
      <c r="VJ25" s="54"/>
      <c r="VK25" s="54"/>
      <c r="VL25" s="54"/>
      <c r="VM25" s="54"/>
      <c r="VN25" s="54"/>
      <c r="VO25" s="54"/>
      <c r="VP25" s="54"/>
      <c r="VQ25" s="54"/>
      <c r="VR25" s="54"/>
      <c r="VS25" s="54"/>
      <c r="VT25" s="54"/>
      <c r="VU25" s="54"/>
      <c r="VV25" s="54"/>
      <c r="VW25" s="54"/>
      <c r="VX25" s="54"/>
      <c r="VY25" s="54"/>
      <c r="VZ25" s="54"/>
      <c r="WA25" s="54"/>
      <c r="WB25" s="54"/>
      <c r="WC25" s="54"/>
      <c r="WD25" s="54"/>
      <c r="WE25" s="54"/>
      <c r="WF25" s="54"/>
      <c r="WG25" s="54"/>
      <c r="WH25" s="54"/>
      <c r="WI25" s="54"/>
      <c r="WJ25" s="54"/>
      <c r="WK25" s="54"/>
      <c r="WL25" s="54"/>
      <c r="WM25" s="54"/>
      <c r="WN25" s="54"/>
      <c r="WO25" s="54"/>
      <c r="WP25" s="54"/>
      <c r="WQ25" s="54"/>
      <c r="WR25" s="54"/>
      <c r="WS25" s="54"/>
      <c r="WT25" s="54"/>
      <c r="WU25" s="54"/>
      <c r="WV25" s="54"/>
      <c r="WW25" s="54"/>
      <c r="WX25" s="54"/>
      <c r="WY25" s="54"/>
      <c r="WZ25" s="54"/>
      <c r="XA25" s="54"/>
      <c r="XB25" s="54"/>
      <c r="XC25" s="54"/>
      <c r="XD25" s="54"/>
      <c r="XE25" s="54"/>
      <c r="XF25" s="54"/>
      <c r="XG25" s="54"/>
      <c r="XH25" s="54"/>
      <c r="XI25" s="54"/>
      <c r="XJ25" s="54"/>
      <c r="XK25" s="54"/>
      <c r="XL25" s="54"/>
      <c r="XM25" s="54"/>
      <c r="XN25" s="54"/>
      <c r="XO25" s="54"/>
      <c r="XP25" s="54"/>
      <c r="XQ25" s="54"/>
      <c r="XR25" s="54"/>
      <c r="XS25" s="54"/>
      <c r="XT25" s="54"/>
      <c r="XU25" s="54"/>
      <c r="XV25" s="54"/>
      <c r="XW25" s="54"/>
      <c r="XX25" s="54"/>
      <c r="XY25" s="54"/>
      <c r="XZ25" s="54"/>
      <c r="YA25" s="54"/>
      <c r="YB25" s="54"/>
      <c r="YC25" s="54"/>
      <c r="YD25" s="54"/>
      <c r="YE25" s="54"/>
      <c r="YF25" s="54"/>
      <c r="YG25" s="54"/>
      <c r="YH25" s="54"/>
      <c r="YI25" s="54"/>
      <c r="YJ25" s="54"/>
      <c r="YK25" s="54"/>
      <c r="YL25" s="54"/>
      <c r="YM25" s="54"/>
      <c r="YN25" s="54"/>
      <c r="YO25" s="54"/>
      <c r="YP25" s="54"/>
      <c r="YQ25" s="54"/>
      <c r="YR25" s="54"/>
      <c r="YS25" s="54"/>
      <c r="YT25" s="54"/>
      <c r="YU25" s="54"/>
      <c r="YV25" s="54"/>
      <c r="YW25" s="54"/>
      <c r="YX25" s="54"/>
      <c r="YY25" s="54"/>
      <c r="YZ25" s="54"/>
      <c r="ZA25" s="54"/>
      <c r="ZB25" s="54"/>
      <c r="ZC25" s="54"/>
      <c r="ZD25" s="54"/>
      <c r="ZE25" s="54"/>
      <c r="ZF25" s="54"/>
      <c r="ZG25" s="54"/>
      <c r="ZH25" s="54"/>
      <c r="ZI25" s="54"/>
      <c r="ZJ25" s="54"/>
      <c r="ZK25" s="54"/>
      <c r="ZL25" s="54"/>
      <c r="ZM25" s="54"/>
      <c r="ZN25" s="54"/>
      <c r="ZO25" s="54"/>
      <c r="ZP25" s="54"/>
      <c r="ZQ25" s="54"/>
      <c r="ZR25" s="54"/>
      <c r="ZS25" s="54"/>
      <c r="ZT25" s="54"/>
      <c r="ZU25" s="54"/>
      <c r="ZV25" s="54"/>
      <c r="ZW25" s="54"/>
      <c r="ZX25" s="54"/>
      <c r="ZY25" s="54"/>
      <c r="ZZ25" s="54"/>
      <c r="AAA25" s="54"/>
      <c r="AAB25" s="54"/>
      <c r="AAC25" s="54"/>
      <c r="AAD25" s="54"/>
      <c r="AAE25" s="54"/>
      <c r="AAF25" s="54"/>
      <c r="AAG25" s="54"/>
      <c r="AAH25" s="54"/>
      <c r="AAI25" s="54"/>
      <c r="AAJ25" s="54"/>
      <c r="AAK25" s="54"/>
      <c r="AAL25" s="54"/>
      <c r="AAM25" s="54"/>
      <c r="AAN25" s="54"/>
      <c r="AAO25" s="54"/>
      <c r="AAP25" s="54"/>
      <c r="AAQ25" s="54"/>
      <c r="AAR25" s="54"/>
      <c r="AAS25" s="54"/>
      <c r="AAT25" s="54"/>
      <c r="AAU25" s="54"/>
      <c r="AAV25" s="54"/>
      <c r="AAW25" s="54"/>
      <c r="AAX25" s="54"/>
      <c r="AAY25" s="54"/>
      <c r="AAZ25" s="54"/>
      <c r="ABA25" s="54"/>
      <c r="ABB25" s="54"/>
      <c r="ABC25" s="54"/>
      <c r="ABD25" s="54"/>
      <c r="ABE25" s="54"/>
      <c r="ABF25" s="54"/>
      <c r="ABG25" s="54"/>
      <c r="ABH25" s="54"/>
      <c r="ABI25" s="54"/>
      <c r="ABJ25" s="54"/>
      <c r="ABK25" s="54"/>
      <c r="ABL25" s="54"/>
      <c r="ABM25" s="54"/>
      <c r="ABN25" s="54"/>
      <c r="ABO25" s="54"/>
      <c r="ABP25" s="54"/>
      <c r="ABQ25" s="54"/>
      <c r="ABR25" s="54"/>
      <c r="ABS25" s="54"/>
      <c r="ABT25" s="54"/>
      <c r="ABU25" s="54"/>
      <c r="ABV25" s="54"/>
      <c r="ABW25" s="54"/>
      <c r="ABX25" s="54"/>
      <c r="ABY25" s="54"/>
      <c r="ABZ25" s="54"/>
      <c r="ACA25" s="54"/>
      <c r="ACB25" s="54"/>
      <c r="ACC25" s="54"/>
      <c r="ACD25" s="54"/>
      <c r="ACE25" s="54"/>
      <c r="ACF25" s="54"/>
      <c r="ACG25" s="54"/>
      <c r="ACH25" s="54"/>
      <c r="ACI25" s="54"/>
      <c r="ACJ25" s="54"/>
      <c r="ACK25" s="54"/>
      <c r="ACL25" s="54"/>
      <c r="ACM25" s="54"/>
      <c r="ACN25" s="54"/>
      <c r="ACO25" s="54"/>
      <c r="ACP25" s="54"/>
      <c r="ACQ25" s="54"/>
      <c r="ACR25" s="54"/>
      <c r="ACS25" s="54"/>
      <c r="ACT25" s="54"/>
      <c r="ACU25" s="54"/>
      <c r="ACV25" s="54"/>
      <c r="ACW25" s="54"/>
      <c r="ACX25" s="54"/>
      <c r="ACY25" s="54"/>
      <c r="ACZ25" s="54"/>
      <c r="ADA25" s="54"/>
      <c r="ADB25" s="54"/>
      <c r="ADC25" s="54"/>
      <c r="ADD25" s="54"/>
      <c r="ADE25" s="54"/>
      <c r="ADF25" s="54"/>
      <c r="ADG25" s="54"/>
      <c r="ADH25" s="54"/>
      <c r="ADI25" s="54"/>
      <c r="ADJ25" s="54"/>
      <c r="ADK25" s="54"/>
      <c r="ADL25" s="54"/>
      <c r="ADM25" s="54"/>
      <c r="ADN25" s="54"/>
      <c r="ADO25" s="54"/>
      <c r="ADP25" s="54"/>
      <c r="ADQ25" s="54"/>
      <c r="ADR25" s="54"/>
      <c r="ADS25" s="54"/>
      <c r="ADT25" s="54"/>
      <c r="ADU25" s="54"/>
      <c r="ADV25" s="54"/>
      <c r="ADW25" s="54"/>
      <c r="ADX25" s="54"/>
      <c r="ADY25" s="54"/>
      <c r="ADZ25" s="54"/>
      <c r="AEA25" s="54"/>
      <c r="AEB25" s="54"/>
      <c r="AEC25" s="54"/>
      <c r="AED25" s="54"/>
      <c r="AEE25" s="54"/>
      <c r="AEF25" s="54"/>
      <c r="AEG25" s="54"/>
      <c r="AEH25" s="54"/>
      <c r="AEI25" s="54"/>
      <c r="AEJ25" s="54"/>
      <c r="AEK25" s="54"/>
      <c r="AEL25" s="54"/>
      <c r="AEM25" s="54"/>
      <c r="AEN25" s="54"/>
      <c r="AEO25" s="54"/>
      <c r="AEP25" s="54"/>
      <c r="AEQ25" s="54"/>
      <c r="AER25" s="54"/>
      <c r="AES25" s="54"/>
      <c r="AET25" s="54"/>
      <c r="AEU25" s="54"/>
      <c r="AEV25" s="54"/>
      <c r="AEW25" s="54"/>
      <c r="AEX25" s="54"/>
      <c r="AEY25" s="54"/>
      <c r="AEZ25" s="54"/>
      <c r="AFA25" s="54"/>
      <c r="AFB25" s="54"/>
      <c r="AFC25" s="54"/>
      <c r="AFD25" s="54"/>
      <c r="AFE25" s="54"/>
      <c r="AFF25" s="54"/>
      <c r="AFG25" s="54"/>
      <c r="AFH25" s="54"/>
      <c r="AFI25" s="54"/>
      <c r="AFJ25" s="54"/>
      <c r="AFK25" s="54"/>
      <c r="AFL25" s="54"/>
      <c r="AFM25" s="54"/>
      <c r="AFN25" s="54"/>
      <c r="AFO25" s="54"/>
      <c r="AFP25" s="54"/>
      <c r="AFQ25" s="54"/>
      <c r="AFR25" s="54"/>
      <c r="AFS25" s="54"/>
      <c r="AFT25" s="54"/>
      <c r="AFU25" s="54"/>
      <c r="AFV25" s="54"/>
      <c r="AFW25" s="54"/>
      <c r="AFX25" s="54"/>
      <c r="AFY25" s="54"/>
      <c r="AFZ25" s="54"/>
      <c r="AGA25" s="54"/>
      <c r="AGB25" s="54"/>
      <c r="AGC25" s="54"/>
      <c r="AGD25" s="54"/>
      <c r="AGE25" s="54"/>
      <c r="AGF25" s="54"/>
      <c r="AGG25" s="54"/>
      <c r="AGH25" s="54"/>
      <c r="AGI25" s="54"/>
      <c r="AGJ25" s="54"/>
      <c r="AGK25" s="54"/>
      <c r="AGL25" s="54"/>
      <c r="AGM25" s="54"/>
      <c r="AGN25" s="54"/>
      <c r="AGO25" s="54"/>
      <c r="AGP25" s="54"/>
      <c r="AGQ25" s="54"/>
      <c r="AGR25" s="54"/>
      <c r="AGS25" s="54"/>
      <c r="AGT25" s="54"/>
      <c r="AGU25" s="54"/>
      <c r="AGV25" s="54"/>
      <c r="AGW25" s="54"/>
      <c r="AGX25" s="54"/>
      <c r="AGY25" s="54"/>
      <c r="AGZ25" s="54"/>
      <c r="AHA25" s="54"/>
      <c r="AHB25" s="54"/>
      <c r="AHC25" s="54"/>
      <c r="AHD25" s="54"/>
      <c r="AHE25" s="54"/>
      <c r="AHF25" s="54"/>
      <c r="AHG25" s="54"/>
      <c r="AHH25" s="54"/>
      <c r="AHI25" s="54"/>
      <c r="AHJ25" s="54"/>
      <c r="AHK25" s="54"/>
      <c r="AHL25" s="54"/>
      <c r="AHM25" s="54"/>
      <c r="AHN25" s="54"/>
      <c r="AHO25" s="54"/>
      <c r="AHP25" s="54"/>
      <c r="AHQ25" s="54"/>
      <c r="AHR25" s="54"/>
      <c r="AHS25" s="54"/>
      <c r="AHT25" s="54"/>
      <c r="AHU25" s="54"/>
      <c r="AHV25" s="54"/>
      <c r="AHW25" s="54"/>
      <c r="AHX25" s="54"/>
      <c r="AHY25" s="54"/>
      <c r="AHZ25" s="54"/>
      <c r="AIA25" s="54"/>
      <c r="AIB25" s="54"/>
      <c r="AIC25" s="54"/>
      <c r="AID25" s="54"/>
      <c r="AIE25" s="54"/>
      <c r="AIF25" s="54"/>
      <c r="AIG25" s="54"/>
      <c r="AIH25" s="54"/>
      <c r="AII25" s="54"/>
      <c r="AIJ25" s="54"/>
      <c r="AIK25" s="54"/>
      <c r="AIL25" s="54"/>
      <c r="AIM25" s="54"/>
      <c r="AIN25" s="54"/>
      <c r="AIO25" s="54"/>
      <c r="AIP25" s="54"/>
      <c r="AIQ25" s="54"/>
      <c r="AIR25" s="54"/>
      <c r="AIS25" s="54"/>
      <c r="AIT25" s="54"/>
      <c r="AIU25" s="54"/>
      <c r="AIV25" s="54"/>
      <c r="AIW25" s="54"/>
      <c r="AIX25" s="54"/>
      <c r="AIY25" s="54"/>
      <c r="AIZ25" s="54"/>
      <c r="AJA25" s="54"/>
      <c r="AJB25" s="54"/>
      <c r="AJC25" s="54"/>
      <c r="AJD25" s="54"/>
      <c r="AJE25" s="54"/>
      <c r="AJF25" s="54"/>
      <c r="AJG25" s="54"/>
      <c r="AJH25" s="54"/>
      <c r="AJI25" s="54"/>
      <c r="AJJ25" s="54"/>
      <c r="AJK25" s="54"/>
      <c r="AJL25" s="54"/>
      <c r="AJM25" s="54"/>
      <c r="AJN25" s="54"/>
      <c r="AJO25" s="54"/>
      <c r="AJP25" s="54"/>
      <c r="AJQ25" s="54"/>
      <c r="AJR25" s="54"/>
      <c r="AJS25" s="54"/>
      <c r="AJT25" s="54"/>
      <c r="AJU25" s="54"/>
      <c r="AJV25" s="54"/>
      <c r="AJW25" s="54"/>
      <c r="AJX25" s="54"/>
      <c r="AJY25" s="54"/>
      <c r="AJZ25" s="54"/>
      <c r="AKA25" s="54"/>
      <c r="AKB25" s="54"/>
      <c r="AKC25" s="54"/>
      <c r="AKD25" s="54"/>
      <c r="AKE25" s="54"/>
      <c r="AKF25" s="54"/>
      <c r="AKG25" s="54"/>
      <c r="AKH25" s="54"/>
      <c r="AKI25" s="54"/>
      <c r="AKJ25" s="54"/>
      <c r="AKK25" s="54"/>
      <c r="AKL25" s="54"/>
      <c r="AKM25" s="54"/>
      <c r="AKN25" s="54"/>
      <c r="AKO25" s="54"/>
      <c r="AKP25" s="54"/>
      <c r="AKQ25" s="54"/>
      <c r="AKR25" s="54"/>
      <c r="AKS25" s="54"/>
      <c r="AKT25" s="54"/>
      <c r="AKU25" s="54"/>
      <c r="AKV25" s="54"/>
      <c r="AKW25" s="54"/>
      <c r="AKX25" s="54"/>
      <c r="AKY25" s="54"/>
      <c r="AKZ25" s="54"/>
      <c r="ALA25" s="54"/>
      <c r="ALB25" s="54"/>
      <c r="ALC25" s="54"/>
      <c r="ALD25" s="54"/>
      <c r="ALE25" s="54"/>
      <c r="ALF25" s="54"/>
      <c r="ALG25" s="54"/>
      <c r="ALH25" s="54"/>
      <c r="ALI25" s="54"/>
      <c r="ALJ25" s="54"/>
      <c r="ALK25" s="54"/>
      <c r="ALL25" s="54"/>
      <c r="ALM25" s="54"/>
      <c r="ALN25" s="54"/>
      <c r="ALO25" s="54"/>
      <c r="ALP25" s="54"/>
      <c r="ALQ25" s="54"/>
      <c r="ALR25" s="54"/>
      <c r="ALS25" s="54"/>
      <c r="ALT25" s="54"/>
      <c r="ALU25" s="54"/>
      <c r="ALV25" s="54"/>
      <c r="ALW25" s="54"/>
      <c r="ALX25" s="54"/>
      <c r="ALY25" s="54"/>
      <c r="ALZ25" s="54"/>
      <c r="AMA25" s="54"/>
      <c r="AMB25" s="54"/>
      <c r="AMC25" s="54"/>
      <c r="AMD25" s="54"/>
      <c r="AME25" s="54"/>
      <c r="AMF25" s="54"/>
      <c r="AMG25" s="54"/>
      <c r="AMH25" s="54"/>
      <c r="AMI25" s="54"/>
      <c r="AMJ25" s="54"/>
      <c r="AMK25" s="54"/>
      <c r="AML25" s="54"/>
      <c r="AMM25" s="54"/>
      <c r="AMN25" s="54"/>
      <c r="AMO25" s="54"/>
      <c r="AMP25" s="54"/>
      <c r="AMQ25" s="54"/>
      <c r="AMR25" s="54"/>
      <c r="AMS25" s="54"/>
      <c r="AMT25" s="54"/>
      <c r="AMU25" s="54"/>
      <c r="AMV25" s="54"/>
      <c r="AMW25" s="54"/>
      <c r="AMX25" s="54"/>
      <c r="AMY25" s="54"/>
      <c r="AMZ25" s="54"/>
      <c r="ANA25" s="54"/>
      <c r="ANB25" s="54"/>
      <c r="ANC25" s="54"/>
      <c r="AND25" s="54"/>
      <c r="ANE25" s="54"/>
      <c r="ANF25" s="54"/>
      <c r="ANG25" s="54"/>
      <c r="ANH25" s="54"/>
      <c r="ANI25" s="54"/>
      <c r="ANJ25" s="54"/>
      <c r="ANK25" s="54"/>
      <c r="ANL25" s="54"/>
      <c r="ANM25" s="54"/>
      <c r="ANN25" s="54"/>
      <c r="ANO25" s="54"/>
      <c r="ANP25" s="54"/>
      <c r="ANQ25" s="54"/>
      <c r="ANR25" s="54"/>
      <c r="ANS25" s="54"/>
      <c r="ANT25" s="54"/>
      <c r="ANU25" s="54"/>
      <c r="ANV25" s="54"/>
      <c r="ANW25" s="54"/>
      <c r="ANX25" s="54"/>
      <c r="ANY25" s="54"/>
      <c r="ANZ25" s="54"/>
      <c r="AOA25" s="54"/>
      <c r="AOB25" s="54"/>
      <c r="AOC25" s="54"/>
      <c r="AOD25" s="54"/>
      <c r="AOE25" s="54"/>
      <c r="AOF25" s="54"/>
      <c r="AOG25" s="54"/>
      <c r="AOH25" s="54"/>
      <c r="AOI25" s="54"/>
      <c r="AOJ25" s="54"/>
      <c r="AOK25" s="54"/>
      <c r="AOL25" s="54"/>
      <c r="AOM25" s="54"/>
      <c r="AON25" s="54"/>
      <c r="AOO25" s="54"/>
      <c r="AOP25" s="54"/>
      <c r="AOQ25" s="54"/>
      <c r="AOR25" s="54"/>
      <c r="AOS25" s="54"/>
      <c r="AOT25" s="54"/>
      <c r="AOU25" s="54"/>
      <c r="AOV25" s="54"/>
      <c r="AOW25" s="54"/>
      <c r="AOX25" s="54"/>
      <c r="AOY25" s="54"/>
      <c r="AOZ25" s="54"/>
      <c r="APA25" s="54"/>
      <c r="APB25" s="54"/>
      <c r="APC25" s="54"/>
      <c r="APD25" s="54"/>
      <c r="APE25" s="54"/>
      <c r="APF25" s="54"/>
      <c r="APG25" s="54"/>
      <c r="APH25" s="54"/>
      <c r="API25" s="54"/>
      <c r="APJ25" s="54"/>
      <c r="APK25" s="54"/>
      <c r="APL25" s="54"/>
      <c r="APM25" s="54"/>
      <c r="APN25" s="54"/>
      <c r="APO25" s="54"/>
      <c r="APP25" s="54"/>
      <c r="APQ25" s="54"/>
      <c r="APR25" s="54"/>
      <c r="APS25" s="54"/>
      <c r="APT25" s="54"/>
      <c r="APU25" s="54"/>
      <c r="APV25" s="54"/>
      <c r="APW25" s="54"/>
      <c r="APX25" s="54"/>
      <c r="APY25" s="54"/>
      <c r="APZ25" s="54"/>
      <c r="AQA25" s="54"/>
      <c r="AQB25" s="54"/>
      <c r="AQC25" s="54"/>
      <c r="AQD25" s="54"/>
      <c r="AQE25" s="54"/>
      <c r="AQF25" s="54"/>
      <c r="AQG25" s="54"/>
      <c r="AQH25" s="54"/>
      <c r="AQI25" s="54"/>
      <c r="AQJ25" s="54"/>
      <c r="AQK25" s="54"/>
      <c r="AQL25" s="54"/>
      <c r="AQM25" s="54"/>
      <c r="AQN25" s="54"/>
      <c r="AQO25" s="54"/>
      <c r="AQP25" s="54"/>
      <c r="AQQ25" s="54"/>
      <c r="AQR25" s="54"/>
      <c r="AQS25" s="54"/>
      <c r="AQT25" s="54"/>
      <c r="AQU25" s="54"/>
      <c r="AQV25" s="54"/>
      <c r="AQW25" s="54"/>
      <c r="AQX25" s="54"/>
      <c r="AQY25" s="54"/>
      <c r="AQZ25" s="54"/>
      <c r="ARA25" s="54"/>
      <c r="ARB25" s="54"/>
      <c r="ARC25" s="54"/>
      <c r="ARD25" s="54"/>
      <c r="ARE25" s="54"/>
      <c r="ARF25" s="54"/>
      <c r="ARG25" s="54"/>
      <c r="ARH25" s="54"/>
      <c r="ARI25" s="54"/>
      <c r="ARJ25" s="54"/>
      <c r="ARK25" s="54"/>
      <c r="ARL25" s="54"/>
      <c r="ARM25" s="54"/>
      <c r="ARN25" s="54"/>
      <c r="ARO25" s="54"/>
      <c r="ARP25" s="54"/>
      <c r="ARQ25" s="54"/>
      <c r="ARR25" s="54"/>
      <c r="ARS25" s="54"/>
      <c r="ART25" s="54"/>
      <c r="ARU25" s="54"/>
      <c r="ARV25" s="54"/>
      <c r="ARW25" s="54"/>
      <c r="ARX25" s="54"/>
      <c r="ARY25" s="54"/>
      <c r="ARZ25" s="54"/>
      <c r="ASA25" s="54"/>
      <c r="ASB25" s="54"/>
      <c r="ASC25" s="54"/>
      <c r="ASD25" s="54"/>
      <c r="ASE25" s="54"/>
      <c r="ASF25" s="54"/>
      <c r="ASG25" s="54"/>
      <c r="ASH25" s="54"/>
      <c r="ASI25" s="54"/>
      <c r="ASJ25" s="54"/>
      <c r="ASK25" s="54"/>
      <c r="ASL25" s="54"/>
      <c r="ASM25" s="54"/>
      <c r="ASN25" s="54"/>
      <c r="ASO25" s="54"/>
      <c r="ASP25" s="54"/>
      <c r="ASQ25" s="54"/>
      <c r="ASR25" s="54"/>
      <c r="ASS25" s="54"/>
      <c r="AST25" s="54"/>
      <c r="ASU25" s="54"/>
      <c r="ASV25" s="54"/>
      <c r="ASW25" s="54"/>
      <c r="ASX25" s="54"/>
      <c r="ASY25" s="54"/>
      <c r="ASZ25" s="54"/>
      <c r="ATA25" s="54"/>
      <c r="ATB25" s="54"/>
      <c r="ATC25" s="54"/>
      <c r="ATD25" s="54"/>
      <c r="ATE25" s="54"/>
      <c r="ATF25" s="54"/>
      <c r="ATG25" s="54"/>
      <c r="ATH25" s="54"/>
      <c r="ATI25" s="54"/>
      <c r="ATJ25" s="54"/>
      <c r="ATK25" s="54"/>
      <c r="ATL25" s="54"/>
      <c r="ATM25" s="54"/>
      <c r="ATN25" s="54"/>
      <c r="ATO25" s="54"/>
      <c r="ATP25" s="54"/>
      <c r="ATQ25" s="54"/>
      <c r="ATR25" s="54"/>
      <c r="ATS25" s="54"/>
      <c r="ATT25" s="54"/>
      <c r="ATU25" s="54"/>
      <c r="ATV25" s="54"/>
      <c r="ATW25" s="54"/>
      <c r="ATX25" s="54"/>
      <c r="ATY25" s="54"/>
      <c r="ATZ25" s="54"/>
      <c r="AUA25" s="54"/>
      <c r="AUB25" s="54"/>
      <c r="AUC25" s="54"/>
      <c r="AUD25" s="54"/>
      <c r="AUE25" s="54"/>
      <c r="AUF25" s="54"/>
      <c r="AUG25" s="54"/>
      <c r="AUH25" s="54"/>
      <c r="AUI25" s="54"/>
      <c r="AUJ25" s="54"/>
      <c r="AUK25" s="54"/>
      <c r="AUL25" s="54"/>
      <c r="AUM25" s="54"/>
      <c r="AUN25" s="54"/>
      <c r="AUO25" s="54"/>
      <c r="AUP25" s="54"/>
      <c r="AUQ25" s="54"/>
      <c r="AUR25" s="54"/>
      <c r="AUS25" s="54"/>
      <c r="AUT25" s="54"/>
      <c r="AUU25" s="54"/>
      <c r="AUV25" s="54"/>
      <c r="AUW25" s="54"/>
      <c r="AUX25" s="54"/>
      <c r="AUY25" s="54"/>
      <c r="AUZ25" s="54"/>
      <c r="AVA25" s="54"/>
      <c r="AVB25" s="54"/>
      <c r="AVC25" s="54"/>
      <c r="AVD25" s="54"/>
      <c r="AVE25" s="54"/>
      <c r="AVF25" s="54"/>
      <c r="AVG25" s="54"/>
      <c r="AVH25" s="54"/>
      <c r="AVI25" s="54"/>
      <c r="AVJ25" s="54"/>
      <c r="AVK25" s="54"/>
      <c r="AVL25" s="54"/>
      <c r="AVM25" s="54"/>
      <c r="AVN25" s="54"/>
      <c r="AVO25" s="54"/>
      <c r="AVP25" s="54"/>
      <c r="AVQ25" s="54"/>
      <c r="AVR25" s="54"/>
      <c r="AVS25" s="54"/>
      <c r="AVT25" s="54"/>
      <c r="AVU25" s="54"/>
      <c r="AVV25" s="54"/>
      <c r="AVW25" s="54"/>
      <c r="AVX25" s="54"/>
      <c r="AVY25" s="54"/>
      <c r="AVZ25" s="54"/>
      <c r="AWA25" s="54"/>
      <c r="AWB25" s="54"/>
      <c r="AWC25" s="54"/>
      <c r="AWD25" s="54"/>
      <c r="AWE25" s="54"/>
      <c r="AWF25" s="54"/>
      <c r="AWG25" s="54"/>
      <c r="AWH25" s="54"/>
      <c r="AWI25" s="54"/>
      <c r="AWJ25" s="54"/>
      <c r="AWK25" s="54"/>
      <c r="AWL25" s="54"/>
      <c r="AWM25" s="54"/>
      <c r="AWN25" s="54"/>
      <c r="AWO25" s="54"/>
      <c r="AWP25" s="54"/>
      <c r="AWQ25" s="54"/>
      <c r="AWR25" s="54"/>
      <c r="AWS25" s="54"/>
      <c r="AWT25" s="54"/>
      <c r="AWU25" s="54"/>
      <c r="AWV25" s="54"/>
      <c r="AWW25" s="54"/>
      <c r="AWX25" s="54"/>
      <c r="AWY25" s="54"/>
      <c r="AWZ25" s="54"/>
      <c r="AXA25" s="54"/>
      <c r="AXB25" s="54"/>
      <c r="AXC25" s="54"/>
      <c r="AXD25" s="54"/>
      <c r="AXE25" s="54"/>
      <c r="AXF25" s="54"/>
      <c r="AXG25" s="54"/>
      <c r="AXH25" s="54"/>
      <c r="AXI25" s="54"/>
      <c r="AXJ25" s="54"/>
      <c r="AXK25" s="54"/>
      <c r="AXL25" s="54"/>
      <c r="AXM25" s="54"/>
      <c r="AXN25" s="54"/>
      <c r="AXO25" s="54"/>
      <c r="AXP25" s="54"/>
      <c r="AXQ25" s="54"/>
      <c r="AXR25" s="54"/>
      <c r="AXS25" s="54"/>
      <c r="AXT25" s="54"/>
      <c r="AXU25" s="54"/>
      <c r="AXV25" s="54"/>
      <c r="AXW25" s="54"/>
      <c r="AXX25" s="54"/>
      <c r="AXY25" s="54"/>
      <c r="AXZ25" s="54"/>
      <c r="AYA25" s="54"/>
      <c r="AYB25" s="54"/>
      <c r="AYC25" s="54"/>
      <c r="AYD25" s="54"/>
      <c r="AYE25" s="54"/>
      <c r="AYF25" s="54"/>
      <c r="AYG25" s="54"/>
      <c r="AYH25" s="54"/>
      <c r="AYI25" s="54"/>
      <c r="AYJ25" s="54"/>
      <c r="AYK25" s="54"/>
      <c r="AYL25" s="54"/>
      <c r="AYM25" s="54"/>
      <c r="AYN25" s="54"/>
      <c r="AYO25" s="54"/>
      <c r="AYP25" s="54"/>
      <c r="AYQ25" s="54"/>
      <c r="AYR25" s="54"/>
      <c r="AYS25" s="54"/>
      <c r="AYT25" s="54"/>
      <c r="AYU25" s="54"/>
      <c r="AYV25" s="54"/>
      <c r="AYW25" s="54"/>
      <c r="AYX25" s="54"/>
      <c r="AYY25" s="54"/>
      <c r="AYZ25" s="54"/>
      <c r="AZA25" s="54"/>
      <c r="AZB25" s="54"/>
      <c r="AZC25" s="54"/>
      <c r="AZD25" s="54"/>
      <c r="AZE25" s="54"/>
      <c r="AZF25" s="54"/>
      <c r="AZG25" s="54"/>
      <c r="AZH25" s="54"/>
      <c r="AZI25" s="54"/>
      <c r="AZJ25" s="54"/>
      <c r="AZK25" s="54"/>
      <c r="AZL25" s="54"/>
      <c r="AZM25" s="54"/>
      <c r="AZN25" s="54"/>
      <c r="AZO25" s="54"/>
      <c r="AZP25" s="54"/>
      <c r="AZQ25" s="54"/>
      <c r="AZR25" s="54"/>
      <c r="AZS25" s="54"/>
      <c r="AZT25" s="54"/>
      <c r="AZU25" s="54"/>
      <c r="AZV25" s="54"/>
      <c r="AZW25" s="54"/>
      <c r="AZX25" s="54"/>
      <c r="AZY25" s="54"/>
      <c r="AZZ25" s="54"/>
      <c r="BAA25" s="54"/>
      <c r="BAB25" s="54"/>
      <c r="BAC25" s="54"/>
      <c r="BAD25" s="54"/>
      <c r="BAE25" s="54"/>
      <c r="BAF25" s="54"/>
      <c r="BAG25" s="54"/>
      <c r="BAH25" s="54"/>
      <c r="BAI25" s="54"/>
      <c r="BAJ25" s="54"/>
      <c r="BAK25" s="54"/>
      <c r="BAL25" s="54"/>
      <c r="BAM25" s="54"/>
      <c r="BAN25" s="54"/>
      <c r="BAO25" s="54"/>
      <c r="BAP25" s="54"/>
      <c r="BAQ25" s="54"/>
      <c r="BAR25" s="54"/>
      <c r="BAS25" s="54"/>
      <c r="BAT25" s="54"/>
      <c r="BAU25" s="54"/>
      <c r="BAV25" s="54"/>
      <c r="BAW25" s="54"/>
      <c r="BAX25" s="54"/>
      <c r="BAY25" s="54"/>
      <c r="BAZ25" s="54"/>
      <c r="BBA25" s="54"/>
      <c r="BBB25" s="54"/>
      <c r="BBC25" s="54"/>
      <c r="BBD25" s="54"/>
      <c r="BBE25" s="54"/>
      <c r="BBF25" s="54"/>
      <c r="BBG25" s="54"/>
      <c r="BBH25" s="54"/>
      <c r="BBI25" s="54"/>
      <c r="BBJ25" s="54"/>
      <c r="BBK25" s="54"/>
      <c r="BBL25" s="54"/>
      <c r="BBM25" s="54"/>
      <c r="BBN25" s="54"/>
      <c r="BBO25" s="54"/>
      <c r="BBP25" s="54"/>
      <c r="BBQ25" s="54"/>
      <c r="BBR25" s="54"/>
      <c r="BBS25" s="54"/>
      <c r="BBT25" s="54"/>
      <c r="BBU25" s="54"/>
      <c r="BBV25" s="54"/>
      <c r="BBW25" s="54"/>
      <c r="BBX25" s="54"/>
      <c r="BBY25" s="54"/>
      <c r="BBZ25" s="54"/>
      <c r="BCA25" s="54"/>
      <c r="BCB25" s="54"/>
      <c r="BCC25" s="54"/>
      <c r="BCD25" s="54"/>
      <c r="BCE25" s="54"/>
      <c r="BCF25" s="54"/>
      <c r="BCG25" s="54"/>
      <c r="BCH25" s="54"/>
      <c r="BCI25" s="54"/>
      <c r="BCJ25" s="54"/>
      <c r="BCK25" s="54"/>
      <c r="BCL25" s="54"/>
      <c r="BCM25" s="54"/>
      <c r="BCN25" s="54"/>
      <c r="BCO25" s="54"/>
      <c r="BCP25" s="54"/>
      <c r="BCQ25" s="54"/>
      <c r="BCR25" s="54"/>
      <c r="BCS25" s="54"/>
      <c r="BCT25" s="54"/>
      <c r="BCU25" s="54"/>
      <c r="BCV25" s="54"/>
      <c r="BCW25" s="54"/>
      <c r="BCX25" s="54"/>
      <c r="BCY25" s="54"/>
      <c r="BCZ25" s="54"/>
      <c r="BDA25" s="54"/>
      <c r="BDB25" s="54"/>
      <c r="BDC25" s="54"/>
      <c r="BDD25" s="54"/>
      <c r="BDE25" s="54"/>
      <c r="BDF25" s="54"/>
      <c r="BDG25" s="54"/>
      <c r="BDH25" s="54"/>
      <c r="BDI25" s="54"/>
      <c r="BDJ25" s="54"/>
      <c r="BDK25" s="54"/>
      <c r="BDL25" s="54"/>
      <c r="BDM25" s="54"/>
      <c r="BDN25" s="54"/>
      <c r="BDO25" s="54"/>
      <c r="BDP25" s="54"/>
      <c r="BDQ25" s="54"/>
      <c r="BDR25" s="54"/>
      <c r="BDS25" s="54"/>
      <c r="BDT25" s="54"/>
      <c r="BDU25" s="54"/>
      <c r="BDV25" s="54"/>
      <c r="BDW25" s="54"/>
      <c r="BDX25" s="54"/>
      <c r="BDY25" s="54"/>
      <c r="BDZ25" s="54"/>
      <c r="BEA25" s="54"/>
      <c r="BEB25" s="54"/>
      <c r="BEC25" s="54"/>
      <c r="BED25" s="54"/>
      <c r="BEE25" s="54"/>
      <c r="BEF25" s="54"/>
      <c r="BEG25" s="54"/>
      <c r="BEH25" s="54"/>
      <c r="BEI25" s="54"/>
      <c r="BEJ25" s="54"/>
      <c r="BEK25" s="54"/>
      <c r="BEL25" s="54"/>
      <c r="BEM25" s="54"/>
      <c r="BEN25" s="54"/>
      <c r="BEO25" s="54"/>
      <c r="BEP25" s="54"/>
      <c r="BEQ25" s="54"/>
      <c r="BER25" s="54"/>
      <c r="BES25" s="54"/>
      <c r="BET25" s="54"/>
      <c r="BEU25" s="54"/>
      <c r="BEV25" s="54"/>
      <c r="BEW25" s="54"/>
      <c r="BEX25" s="54"/>
      <c r="BEY25" s="54"/>
      <c r="BEZ25" s="54"/>
      <c r="BFA25" s="54"/>
      <c r="BFB25" s="54"/>
      <c r="BFC25" s="54"/>
      <c r="BFD25" s="54"/>
      <c r="BFE25" s="54"/>
      <c r="BFF25" s="54"/>
      <c r="BFG25" s="54"/>
      <c r="BFH25" s="54"/>
      <c r="BFI25" s="54"/>
      <c r="BFJ25" s="54"/>
      <c r="BFK25" s="54"/>
      <c r="BFL25" s="54"/>
      <c r="BFM25" s="54"/>
      <c r="BFN25" s="54"/>
      <c r="BFO25" s="54"/>
      <c r="BFP25" s="54"/>
      <c r="BFQ25" s="54"/>
      <c r="BFR25" s="54"/>
      <c r="BFS25" s="54"/>
      <c r="BFT25" s="54"/>
      <c r="BFU25" s="54"/>
      <c r="BFV25" s="54"/>
      <c r="BFW25" s="54"/>
      <c r="BFX25" s="54"/>
      <c r="BFY25" s="54"/>
      <c r="BFZ25" s="54"/>
      <c r="BGA25" s="54"/>
      <c r="BGB25" s="54"/>
      <c r="BGC25" s="54"/>
      <c r="BGD25" s="54"/>
      <c r="BGE25" s="54"/>
      <c r="BGF25" s="54"/>
      <c r="BGG25" s="54"/>
      <c r="BGH25" s="54"/>
      <c r="BGI25" s="54"/>
      <c r="BGJ25" s="54"/>
      <c r="BGK25" s="54"/>
      <c r="BGL25" s="54"/>
      <c r="BGM25" s="54"/>
      <c r="BGN25" s="54"/>
      <c r="BGO25" s="54"/>
      <c r="BGP25" s="54"/>
      <c r="BGQ25" s="54"/>
      <c r="BGR25" s="54"/>
      <c r="BGS25" s="54"/>
      <c r="BGT25" s="54"/>
      <c r="BGU25" s="54"/>
      <c r="BGV25" s="54"/>
      <c r="BGW25" s="54"/>
      <c r="BGX25" s="54"/>
      <c r="BGY25" s="54"/>
      <c r="BGZ25" s="54"/>
      <c r="BHA25" s="54"/>
      <c r="BHB25" s="54"/>
      <c r="BHC25" s="54"/>
      <c r="BHD25" s="54"/>
      <c r="BHE25" s="54"/>
      <c r="BHF25" s="54"/>
      <c r="BHG25" s="54"/>
      <c r="BHH25" s="54"/>
      <c r="BHI25" s="54"/>
      <c r="BHJ25" s="54"/>
      <c r="BHK25" s="54"/>
      <c r="BHL25" s="54"/>
      <c r="BHM25" s="54"/>
      <c r="BHN25" s="54"/>
      <c r="BHO25" s="54"/>
      <c r="BHP25" s="54"/>
      <c r="BHQ25" s="54"/>
      <c r="BHR25" s="54"/>
      <c r="BHS25" s="54"/>
      <c r="BHT25" s="54"/>
      <c r="BHU25" s="54"/>
      <c r="BHV25" s="54"/>
      <c r="BHW25" s="54"/>
      <c r="BHX25" s="54"/>
      <c r="BHY25" s="54"/>
      <c r="BHZ25" s="54"/>
      <c r="BIA25" s="54"/>
      <c r="BIB25" s="54"/>
      <c r="BIC25" s="54"/>
      <c r="BID25" s="54"/>
      <c r="BIE25" s="54"/>
      <c r="BIF25" s="54"/>
      <c r="BIG25" s="54"/>
      <c r="BIH25" s="54"/>
      <c r="BII25" s="54"/>
      <c r="BIJ25" s="54"/>
      <c r="BIK25" s="54"/>
      <c r="BIL25" s="54"/>
      <c r="BIM25" s="54"/>
      <c r="BIN25" s="54"/>
      <c r="BIO25" s="54"/>
      <c r="BIP25" s="54"/>
      <c r="BIQ25" s="54"/>
      <c r="BIR25" s="54"/>
      <c r="BIS25" s="54"/>
      <c r="BIT25" s="54"/>
      <c r="BIU25" s="54"/>
      <c r="BIV25" s="54"/>
      <c r="BIW25" s="54"/>
      <c r="BIX25" s="54"/>
      <c r="BIY25" s="54"/>
      <c r="BIZ25" s="54"/>
      <c r="BJA25" s="54"/>
      <c r="BJB25" s="54"/>
      <c r="BJC25" s="54"/>
      <c r="BJD25" s="54"/>
      <c r="BJE25" s="54"/>
      <c r="BJF25" s="54"/>
      <c r="BJG25" s="54"/>
      <c r="BJH25" s="54"/>
      <c r="BJI25" s="54"/>
      <c r="BJJ25" s="54"/>
      <c r="BJK25" s="54"/>
      <c r="BJL25" s="54"/>
      <c r="BJM25" s="54"/>
      <c r="BJN25" s="54"/>
      <c r="BJO25" s="54"/>
      <c r="BJP25" s="54"/>
      <c r="BJQ25" s="54"/>
      <c r="BJR25" s="54"/>
      <c r="BJS25" s="54"/>
      <c r="BJT25" s="54"/>
      <c r="BJU25" s="54"/>
      <c r="BJV25" s="54"/>
      <c r="BJW25" s="54"/>
      <c r="BJX25" s="54"/>
      <c r="BJY25" s="54"/>
      <c r="BJZ25" s="54"/>
      <c r="BKA25" s="54"/>
      <c r="BKB25" s="54"/>
      <c r="BKC25" s="54"/>
      <c r="BKD25" s="54"/>
      <c r="BKE25" s="54"/>
      <c r="BKF25" s="54"/>
      <c r="BKG25" s="54"/>
      <c r="BKH25" s="54"/>
      <c r="BKI25" s="54"/>
      <c r="BKJ25" s="54"/>
      <c r="BKK25" s="54"/>
      <c r="BKL25" s="54"/>
      <c r="BKM25" s="54"/>
      <c r="BKN25" s="54"/>
      <c r="BKO25" s="54"/>
      <c r="BKP25" s="54"/>
      <c r="BKQ25" s="54"/>
      <c r="BKR25" s="54"/>
      <c r="BKS25" s="54"/>
      <c r="BKT25" s="54"/>
      <c r="BKU25" s="54"/>
      <c r="BKV25" s="54"/>
      <c r="BKW25" s="54"/>
      <c r="BKX25" s="54"/>
      <c r="BKY25" s="54"/>
      <c r="BKZ25" s="54"/>
      <c r="BLA25" s="54"/>
      <c r="BLB25" s="54"/>
      <c r="BLC25" s="54"/>
      <c r="BLD25" s="54"/>
      <c r="BLE25" s="54"/>
      <c r="BLF25" s="54"/>
      <c r="BLG25" s="54"/>
      <c r="BLH25" s="54"/>
      <c r="BLI25" s="54"/>
      <c r="BLJ25" s="54"/>
      <c r="BLK25" s="54"/>
      <c r="BLL25" s="54"/>
      <c r="BLM25" s="54"/>
      <c r="BLN25" s="54"/>
      <c r="BLO25" s="54"/>
      <c r="BLP25" s="54"/>
      <c r="BLQ25" s="54"/>
      <c r="BLR25" s="54"/>
      <c r="BLS25" s="54"/>
      <c r="BLT25" s="54"/>
      <c r="BLU25" s="54"/>
      <c r="BLV25" s="54"/>
      <c r="BLW25" s="54"/>
      <c r="BLX25" s="54"/>
      <c r="BLY25" s="54"/>
      <c r="BLZ25" s="54"/>
      <c r="BMA25" s="54"/>
      <c r="BMB25" s="54"/>
      <c r="BMC25" s="54"/>
      <c r="BMD25" s="54"/>
      <c r="BME25" s="54"/>
      <c r="BMF25" s="54"/>
      <c r="BMG25" s="54"/>
      <c r="BMH25" s="54"/>
      <c r="BMI25" s="54"/>
      <c r="BMJ25" s="54"/>
      <c r="BMK25" s="54"/>
      <c r="BML25" s="54"/>
      <c r="BMM25" s="54"/>
      <c r="BMN25" s="54"/>
      <c r="BMO25" s="54"/>
      <c r="BMP25" s="54"/>
      <c r="BMQ25" s="54"/>
      <c r="BMR25" s="54"/>
      <c r="BMS25" s="54"/>
      <c r="BMT25" s="54"/>
      <c r="BMU25" s="54"/>
      <c r="BMV25" s="54"/>
      <c r="BMW25" s="54"/>
      <c r="BMX25" s="54"/>
      <c r="BMY25" s="54"/>
      <c r="BMZ25" s="54"/>
      <c r="BNA25" s="54"/>
      <c r="BNB25" s="54"/>
      <c r="BNC25" s="54"/>
      <c r="BND25" s="54"/>
      <c r="BNE25" s="54"/>
      <c r="BNF25" s="54"/>
      <c r="BNG25" s="54"/>
      <c r="BNH25" s="54"/>
      <c r="BNI25" s="54"/>
      <c r="BNJ25" s="54"/>
      <c r="BNK25" s="54"/>
      <c r="BNL25" s="54"/>
      <c r="BNM25" s="54"/>
      <c r="BNN25" s="54"/>
      <c r="BNO25" s="54"/>
      <c r="BNP25" s="54"/>
      <c r="BNQ25" s="54"/>
      <c r="BNR25" s="54"/>
      <c r="BNS25" s="54"/>
      <c r="BNT25" s="54"/>
      <c r="BNU25" s="54"/>
      <c r="BNV25" s="54"/>
      <c r="BNW25" s="54"/>
      <c r="BNX25" s="54"/>
      <c r="BNY25" s="54"/>
      <c r="BNZ25" s="54"/>
      <c r="BOA25" s="54"/>
      <c r="BOB25" s="54"/>
      <c r="BOC25" s="54"/>
      <c r="BOD25" s="54"/>
      <c r="BOE25" s="54"/>
      <c r="BOF25" s="54"/>
      <c r="BOG25" s="54"/>
      <c r="BOH25" s="54"/>
      <c r="BOI25" s="54"/>
      <c r="BOJ25" s="54"/>
      <c r="BOK25" s="54"/>
      <c r="BOL25" s="54"/>
      <c r="BOM25" s="54"/>
      <c r="BON25" s="54"/>
      <c r="BOO25" s="54"/>
      <c r="BOP25" s="54"/>
      <c r="BOQ25" s="54"/>
      <c r="BOR25" s="54"/>
      <c r="BOS25" s="54"/>
      <c r="BOT25" s="54"/>
      <c r="BOU25" s="54"/>
      <c r="BOV25" s="54"/>
      <c r="BOW25" s="54"/>
      <c r="BOX25" s="54"/>
      <c r="BOY25" s="54"/>
      <c r="BOZ25" s="54"/>
      <c r="BPA25" s="54"/>
      <c r="BPB25" s="54"/>
      <c r="BPC25" s="54"/>
      <c r="BPD25" s="54"/>
      <c r="BPE25" s="54"/>
      <c r="BPF25" s="54"/>
      <c r="BPG25" s="54"/>
      <c r="BPH25" s="54"/>
      <c r="BPI25" s="54"/>
      <c r="BPJ25" s="54"/>
      <c r="BPK25" s="54"/>
      <c r="BPL25" s="54"/>
      <c r="BPM25" s="54"/>
      <c r="BPN25" s="54"/>
      <c r="BPO25" s="54"/>
      <c r="BPP25" s="54"/>
      <c r="BPQ25" s="54"/>
      <c r="BPR25" s="54"/>
      <c r="BPS25" s="54"/>
      <c r="BPT25" s="54"/>
      <c r="BPU25" s="54"/>
      <c r="BPV25" s="54"/>
      <c r="BPW25" s="54"/>
      <c r="BPX25" s="54"/>
      <c r="BPY25" s="54"/>
      <c r="BPZ25" s="54"/>
      <c r="BQA25" s="54"/>
      <c r="BQB25" s="54"/>
      <c r="BQC25" s="54"/>
      <c r="BQD25" s="54"/>
      <c r="BQE25" s="54"/>
      <c r="BQF25" s="54"/>
      <c r="BQG25" s="54"/>
      <c r="BQH25" s="54"/>
      <c r="BQI25" s="54"/>
      <c r="BQJ25" s="54"/>
      <c r="BQK25" s="54"/>
      <c r="BQL25" s="54"/>
      <c r="BQM25" s="54"/>
      <c r="BQN25" s="54"/>
      <c r="BQO25" s="54"/>
      <c r="BQP25" s="54"/>
      <c r="BQQ25" s="54"/>
      <c r="BQR25" s="54"/>
      <c r="BQS25" s="54"/>
      <c r="BQT25" s="54"/>
      <c r="BQU25" s="54"/>
      <c r="BQV25" s="54"/>
      <c r="BQW25" s="54"/>
      <c r="BQX25" s="54"/>
      <c r="BQY25" s="54"/>
      <c r="BQZ25" s="54"/>
      <c r="BRA25" s="54"/>
      <c r="BRB25" s="54"/>
      <c r="BRC25" s="54"/>
      <c r="BRD25" s="54"/>
      <c r="BRE25" s="54"/>
      <c r="BRF25" s="54"/>
      <c r="BRG25" s="54"/>
      <c r="BRH25" s="54"/>
      <c r="BRI25" s="54"/>
      <c r="BRJ25" s="54"/>
      <c r="BRK25" s="54"/>
      <c r="BRL25" s="54"/>
      <c r="BRM25" s="54"/>
      <c r="BRN25" s="54"/>
      <c r="BRO25" s="54"/>
      <c r="BRP25" s="54"/>
      <c r="BRQ25" s="54"/>
      <c r="BRR25" s="54"/>
      <c r="BRS25" s="54"/>
      <c r="BRT25" s="54"/>
      <c r="BRU25" s="54"/>
      <c r="BRV25" s="54"/>
      <c r="BRW25" s="54"/>
      <c r="BRX25" s="54"/>
      <c r="BRY25" s="54"/>
      <c r="BRZ25" s="54"/>
      <c r="BSA25" s="54"/>
      <c r="BSB25" s="54"/>
      <c r="BSC25" s="54"/>
      <c r="BSD25" s="54"/>
      <c r="BSE25" s="54"/>
      <c r="BSF25" s="54"/>
      <c r="BSG25" s="54"/>
      <c r="BSH25" s="54"/>
      <c r="BSI25" s="54"/>
      <c r="BSJ25" s="54"/>
      <c r="BSK25" s="54"/>
      <c r="BSL25" s="54"/>
      <c r="BSM25" s="54"/>
      <c r="BSN25" s="54"/>
      <c r="BSO25" s="54"/>
      <c r="BSP25" s="54"/>
      <c r="BSQ25" s="54"/>
      <c r="BSR25" s="54"/>
      <c r="BSS25" s="54"/>
      <c r="BST25" s="54"/>
      <c r="BSU25" s="54"/>
      <c r="BSV25" s="54"/>
      <c r="BSW25" s="54"/>
      <c r="BSX25" s="54"/>
      <c r="BSY25" s="54"/>
      <c r="BSZ25" s="54"/>
      <c r="BTA25" s="54"/>
      <c r="BTB25" s="54"/>
      <c r="BTC25" s="54"/>
      <c r="BTD25" s="54"/>
      <c r="BTE25" s="54"/>
      <c r="BTF25" s="54"/>
      <c r="BTG25" s="54"/>
      <c r="BTH25" s="54"/>
      <c r="BTI25" s="54"/>
      <c r="BTJ25" s="54"/>
      <c r="BTK25" s="54"/>
      <c r="BTL25" s="54"/>
      <c r="BTM25" s="54"/>
      <c r="BTN25" s="54"/>
      <c r="BTO25" s="54"/>
      <c r="BTP25" s="54"/>
      <c r="BTQ25" s="54"/>
      <c r="BTR25" s="54"/>
      <c r="BTS25" s="54"/>
      <c r="BTT25" s="54"/>
      <c r="BTU25" s="54"/>
      <c r="BTV25" s="54"/>
      <c r="BTW25" s="54"/>
      <c r="BTX25" s="54"/>
      <c r="BTY25" s="54"/>
      <c r="BTZ25" s="54"/>
      <c r="BUA25" s="54"/>
      <c r="BUB25" s="54"/>
      <c r="BUC25" s="54"/>
      <c r="BUD25" s="54"/>
      <c r="BUE25" s="54"/>
      <c r="BUF25" s="54"/>
      <c r="BUG25" s="54"/>
      <c r="BUH25" s="54"/>
      <c r="BUI25" s="54"/>
      <c r="BUJ25" s="54"/>
      <c r="BUK25" s="54"/>
      <c r="BUL25" s="54"/>
      <c r="BUM25" s="54"/>
      <c r="BUN25" s="54"/>
      <c r="BUO25" s="54"/>
      <c r="BUP25" s="54"/>
      <c r="BUQ25" s="54"/>
      <c r="BUR25" s="54"/>
      <c r="BUS25" s="54"/>
      <c r="BUT25" s="54"/>
      <c r="BUU25" s="54"/>
      <c r="BUV25" s="54"/>
      <c r="BUW25" s="54"/>
      <c r="BUX25" s="54"/>
      <c r="BUY25" s="54"/>
      <c r="BUZ25" s="54"/>
      <c r="BVA25" s="54"/>
      <c r="BVB25" s="54"/>
      <c r="BVC25" s="54"/>
      <c r="BVD25" s="54"/>
      <c r="BVE25" s="54"/>
      <c r="BVF25" s="54"/>
      <c r="BVG25" s="54"/>
      <c r="BVH25" s="54"/>
      <c r="BVI25" s="54"/>
      <c r="BVJ25" s="54"/>
      <c r="BVK25" s="54"/>
      <c r="BVL25" s="54"/>
      <c r="BVM25" s="54"/>
      <c r="BVN25" s="54"/>
      <c r="BVO25" s="54"/>
      <c r="BVP25" s="54"/>
      <c r="BVQ25" s="54"/>
      <c r="BVR25" s="54"/>
      <c r="BVS25" s="54"/>
      <c r="BVT25" s="54"/>
      <c r="BVU25" s="54"/>
      <c r="BVV25" s="54"/>
      <c r="BVW25" s="54"/>
      <c r="BVX25" s="54"/>
      <c r="BVY25" s="54"/>
      <c r="BVZ25" s="54"/>
      <c r="BWA25" s="54"/>
      <c r="BWB25" s="54"/>
      <c r="BWC25" s="54"/>
      <c r="BWD25" s="54"/>
      <c r="BWE25" s="54"/>
      <c r="BWF25" s="54"/>
      <c r="BWG25" s="54"/>
      <c r="BWH25" s="54"/>
      <c r="BWI25" s="54"/>
      <c r="BWJ25" s="54"/>
      <c r="BWK25" s="54"/>
      <c r="BWL25" s="54"/>
      <c r="BWM25" s="54"/>
      <c r="BWN25" s="54"/>
      <c r="BWO25" s="54"/>
      <c r="BWP25" s="54"/>
      <c r="BWQ25" s="54"/>
      <c r="BWR25" s="54"/>
      <c r="BWS25" s="54"/>
      <c r="BWT25" s="54"/>
      <c r="BWU25" s="54"/>
      <c r="BWV25" s="54"/>
      <c r="BWW25" s="54"/>
      <c r="BWX25" s="54"/>
      <c r="BWY25" s="54"/>
      <c r="BWZ25" s="54"/>
      <c r="BXA25" s="54"/>
      <c r="BXB25" s="54"/>
      <c r="BXC25" s="54"/>
      <c r="BXD25" s="54"/>
      <c r="BXE25" s="54"/>
      <c r="BXF25" s="54"/>
      <c r="BXG25" s="54"/>
      <c r="BXH25" s="54"/>
      <c r="BXI25" s="54"/>
      <c r="BXJ25" s="54"/>
      <c r="BXK25" s="54"/>
      <c r="BXL25" s="54"/>
      <c r="BXM25" s="54"/>
      <c r="BXN25" s="54"/>
      <c r="BXO25" s="54"/>
      <c r="BXP25" s="54"/>
      <c r="BXQ25" s="54"/>
      <c r="BXR25" s="54"/>
      <c r="BXS25" s="54"/>
      <c r="BXT25" s="54"/>
      <c r="BXU25" s="54"/>
      <c r="BXV25" s="54"/>
      <c r="BXW25" s="54"/>
      <c r="BXX25" s="54"/>
      <c r="BXY25" s="54"/>
      <c r="BXZ25" s="54"/>
      <c r="BYA25" s="54"/>
      <c r="BYB25" s="54"/>
      <c r="BYC25" s="54"/>
      <c r="BYD25" s="54"/>
      <c r="BYE25" s="54"/>
      <c r="BYF25" s="54"/>
      <c r="BYG25" s="54"/>
      <c r="BYH25" s="54"/>
      <c r="BYI25" s="54"/>
      <c r="BYJ25" s="54"/>
      <c r="BYK25" s="54"/>
      <c r="BYL25" s="54"/>
      <c r="BYM25" s="54"/>
      <c r="BYN25" s="54"/>
      <c r="BYO25" s="54"/>
      <c r="BYP25" s="54"/>
      <c r="BYQ25" s="54"/>
      <c r="BYR25" s="54"/>
      <c r="BYS25" s="54"/>
      <c r="BYT25" s="54"/>
      <c r="BYU25" s="54"/>
      <c r="BYV25" s="54"/>
      <c r="BYW25" s="54"/>
      <c r="BYX25" s="54"/>
      <c r="BYY25" s="54"/>
      <c r="BYZ25" s="54"/>
      <c r="BZA25" s="54"/>
      <c r="BZB25" s="54"/>
      <c r="BZC25" s="54"/>
      <c r="BZD25" s="54"/>
      <c r="BZE25" s="54"/>
      <c r="BZF25" s="54"/>
      <c r="BZG25" s="54"/>
      <c r="BZH25" s="54"/>
      <c r="BZI25" s="54"/>
      <c r="BZJ25" s="54"/>
      <c r="BZK25" s="54"/>
      <c r="BZL25" s="54"/>
      <c r="BZM25" s="54"/>
      <c r="BZN25" s="54"/>
      <c r="BZO25" s="54"/>
      <c r="BZP25" s="54"/>
      <c r="BZQ25" s="54"/>
      <c r="BZR25" s="54"/>
      <c r="BZS25" s="54"/>
      <c r="BZT25" s="54"/>
      <c r="BZU25" s="54"/>
      <c r="BZV25" s="54"/>
      <c r="BZW25" s="54"/>
      <c r="BZX25" s="54"/>
      <c r="BZY25" s="54"/>
      <c r="BZZ25" s="54"/>
      <c r="CAA25" s="54"/>
      <c r="CAB25" s="54"/>
      <c r="CAC25" s="54"/>
      <c r="CAD25" s="54"/>
      <c r="CAE25" s="54"/>
      <c r="CAF25" s="54"/>
      <c r="CAG25" s="54"/>
      <c r="CAH25" s="54"/>
      <c r="CAI25" s="54"/>
      <c r="CAJ25" s="54"/>
      <c r="CAK25" s="54"/>
      <c r="CAL25" s="54"/>
      <c r="CAM25" s="54"/>
      <c r="CAN25" s="54"/>
      <c r="CAO25" s="54"/>
      <c r="CAP25" s="54"/>
      <c r="CAQ25" s="54"/>
      <c r="CAR25" s="54"/>
      <c r="CAS25" s="54"/>
      <c r="CAT25" s="54"/>
      <c r="CAU25" s="54"/>
      <c r="CAV25" s="54"/>
      <c r="CAW25" s="54"/>
      <c r="CAX25" s="54"/>
      <c r="CAY25" s="54"/>
      <c r="CAZ25" s="54"/>
      <c r="CBA25" s="54"/>
      <c r="CBB25" s="54"/>
      <c r="CBC25" s="54"/>
      <c r="CBD25" s="54"/>
      <c r="CBE25" s="54"/>
      <c r="CBF25" s="54"/>
      <c r="CBG25" s="54"/>
      <c r="CBH25" s="54"/>
      <c r="CBI25" s="54"/>
      <c r="CBJ25" s="54"/>
      <c r="CBK25" s="54"/>
      <c r="CBL25" s="54"/>
      <c r="CBM25" s="54"/>
      <c r="CBN25" s="54"/>
      <c r="CBO25" s="54"/>
      <c r="CBP25" s="54"/>
      <c r="CBQ25" s="54"/>
      <c r="CBR25" s="54"/>
      <c r="CBS25" s="54"/>
      <c r="CBT25" s="54"/>
      <c r="CBU25" s="54"/>
      <c r="CBV25" s="54"/>
      <c r="CBW25" s="54"/>
      <c r="CBX25" s="54"/>
      <c r="CBY25" s="54"/>
      <c r="CBZ25" s="54"/>
      <c r="CCA25" s="54"/>
      <c r="CCB25" s="54"/>
      <c r="CCC25" s="54"/>
      <c r="CCD25" s="54"/>
      <c r="CCE25" s="54"/>
      <c r="CCF25" s="54"/>
      <c r="CCG25" s="54"/>
      <c r="CCH25" s="54"/>
      <c r="CCI25" s="54"/>
      <c r="CCJ25" s="54"/>
      <c r="CCK25" s="54"/>
      <c r="CCL25" s="54"/>
      <c r="CCM25" s="54"/>
      <c r="CCN25" s="54"/>
      <c r="CCO25" s="54"/>
      <c r="CCP25" s="54"/>
      <c r="CCQ25" s="54"/>
      <c r="CCR25" s="54"/>
      <c r="CCS25" s="54"/>
      <c r="CCT25" s="54"/>
      <c r="CCU25" s="54"/>
      <c r="CCV25" s="54"/>
      <c r="CCW25" s="54"/>
      <c r="CCX25" s="54"/>
      <c r="CCY25" s="54"/>
      <c r="CCZ25" s="54"/>
      <c r="CDA25" s="54"/>
      <c r="CDB25" s="54"/>
      <c r="CDC25" s="54"/>
      <c r="CDD25" s="54"/>
      <c r="CDE25" s="54"/>
      <c r="CDF25" s="54"/>
      <c r="CDG25" s="54"/>
      <c r="CDH25" s="54"/>
      <c r="CDI25" s="54"/>
      <c r="CDJ25" s="54"/>
      <c r="CDK25" s="54"/>
      <c r="CDL25" s="54"/>
      <c r="CDM25" s="54"/>
      <c r="CDN25" s="54"/>
      <c r="CDO25" s="54"/>
      <c r="CDP25" s="54"/>
      <c r="CDQ25" s="54"/>
      <c r="CDR25" s="54"/>
      <c r="CDS25" s="54"/>
      <c r="CDT25" s="54"/>
      <c r="CDU25" s="54"/>
      <c r="CDV25" s="54"/>
      <c r="CDW25" s="54"/>
      <c r="CDX25" s="54"/>
      <c r="CDY25" s="54"/>
      <c r="CDZ25" s="54"/>
      <c r="CEA25" s="54"/>
      <c r="CEB25" s="54"/>
      <c r="CEC25" s="54"/>
      <c r="CED25" s="54"/>
      <c r="CEE25" s="54"/>
      <c r="CEF25" s="54"/>
      <c r="CEG25" s="54"/>
      <c r="CEH25" s="54"/>
      <c r="CEI25" s="54"/>
      <c r="CEJ25" s="54"/>
      <c r="CEK25" s="54"/>
      <c r="CEL25" s="54"/>
      <c r="CEM25" s="54"/>
      <c r="CEN25" s="54"/>
      <c r="CEO25" s="54"/>
      <c r="CEP25" s="54"/>
      <c r="CEQ25" s="54"/>
      <c r="CER25" s="54"/>
      <c r="CES25" s="54"/>
      <c r="CET25" s="54"/>
      <c r="CEU25" s="54"/>
      <c r="CEV25" s="54"/>
      <c r="CEW25" s="54"/>
      <c r="CEX25" s="54"/>
      <c r="CEY25" s="54"/>
      <c r="CEZ25" s="54"/>
      <c r="CFA25" s="54"/>
      <c r="CFB25" s="54"/>
      <c r="CFC25" s="54"/>
      <c r="CFD25" s="54"/>
      <c r="CFE25" s="54"/>
      <c r="CFF25" s="54"/>
      <c r="CFG25" s="54"/>
      <c r="CFH25" s="54"/>
      <c r="CFI25" s="54"/>
      <c r="CFJ25" s="54"/>
      <c r="CFK25" s="54"/>
      <c r="CFL25" s="54"/>
      <c r="CFM25" s="54"/>
      <c r="CFN25" s="54"/>
      <c r="CFO25" s="54"/>
      <c r="CFP25" s="54"/>
      <c r="CFQ25" s="54"/>
      <c r="CFR25" s="54"/>
      <c r="CFS25" s="54"/>
      <c r="CFT25" s="54"/>
      <c r="CFU25" s="54"/>
      <c r="CFV25" s="54"/>
      <c r="CFW25" s="54"/>
      <c r="CFX25" s="54"/>
      <c r="CFY25" s="54"/>
      <c r="CFZ25" s="54"/>
      <c r="CGA25" s="54"/>
      <c r="CGB25" s="54"/>
      <c r="CGC25" s="54"/>
      <c r="CGD25" s="54"/>
      <c r="CGE25" s="54"/>
      <c r="CGF25" s="54"/>
      <c r="CGG25" s="54"/>
      <c r="CGH25" s="54"/>
      <c r="CGI25" s="54"/>
      <c r="CGJ25" s="54"/>
      <c r="CGK25" s="54"/>
      <c r="CGL25" s="54"/>
      <c r="CGM25" s="54"/>
      <c r="CGN25" s="54"/>
      <c r="CGO25" s="54"/>
      <c r="CGP25" s="54"/>
      <c r="CGQ25" s="54"/>
      <c r="CGR25" s="54"/>
      <c r="CGS25" s="54"/>
      <c r="CGT25" s="54"/>
      <c r="CGU25" s="54"/>
      <c r="CGV25" s="54"/>
      <c r="CGW25" s="54"/>
      <c r="CGX25" s="54"/>
      <c r="CGY25" s="54"/>
      <c r="CGZ25" s="54"/>
      <c r="CHA25" s="54"/>
      <c r="CHB25" s="54"/>
      <c r="CHC25" s="54"/>
      <c r="CHD25" s="54"/>
      <c r="CHE25" s="54"/>
      <c r="CHF25" s="54"/>
      <c r="CHG25" s="54"/>
      <c r="CHH25" s="54"/>
      <c r="CHI25" s="54"/>
      <c r="CHJ25" s="54"/>
      <c r="CHK25" s="54"/>
      <c r="CHL25" s="54"/>
      <c r="CHM25" s="54"/>
      <c r="CHN25" s="54"/>
      <c r="CHO25" s="54"/>
      <c r="CHP25" s="54"/>
      <c r="CHQ25" s="54"/>
      <c r="CHR25" s="54"/>
      <c r="CHS25" s="54"/>
      <c r="CHT25" s="54"/>
      <c r="CHU25" s="54"/>
      <c r="CHV25" s="54"/>
      <c r="CHW25" s="54"/>
      <c r="CHX25" s="54"/>
      <c r="CHY25" s="54"/>
      <c r="CHZ25" s="54"/>
      <c r="CIA25" s="54"/>
      <c r="CIB25" s="54"/>
      <c r="CIC25" s="54"/>
      <c r="CID25" s="54"/>
      <c r="CIE25" s="54"/>
      <c r="CIF25" s="54"/>
      <c r="CIG25" s="54"/>
      <c r="CIH25" s="54"/>
      <c r="CII25" s="54"/>
      <c r="CIJ25" s="54"/>
      <c r="CIK25" s="54"/>
      <c r="CIL25" s="54"/>
      <c r="CIM25" s="54"/>
      <c r="CIN25" s="54"/>
      <c r="CIO25" s="54"/>
      <c r="CIP25" s="54"/>
      <c r="CIQ25" s="54"/>
      <c r="CIR25" s="54"/>
      <c r="CIS25" s="54"/>
      <c r="CIT25" s="54"/>
      <c r="CIU25" s="54"/>
      <c r="CIV25" s="54"/>
      <c r="CIW25" s="54"/>
      <c r="CIX25" s="54"/>
      <c r="CIY25" s="54"/>
      <c r="CIZ25" s="54"/>
      <c r="CJA25" s="54"/>
      <c r="CJB25" s="54"/>
      <c r="CJC25" s="54"/>
      <c r="CJD25" s="54"/>
      <c r="CJE25" s="54"/>
      <c r="CJF25" s="54"/>
      <c r="CJG25" s="54"/>
      <c r="CJH25" s="54"/>
      <c r="CJI25" s="54"/>
      <c r="CJJ25" s="54"/>
      <c r="CJK25" s="54"/>
      <c r="CJL25" s="54"/>
      <c r="CJM25" s="54"/>
      <c r="CJN25" s="54"/>
      <c r="CJO25" s="54"/>
      <c r="CJP25" s="54"/>
      <c r="CJQ25" s="54"/>
      <c r="CJR25" s="54"/>
      <c r="CJS25" s="54"/>
      <c r="CJT25" s="54"/>
      <c r="CJU25" s="54"/>
      <c r="CJV25" s="54"/>
      <c r="CJW25" s="54"/>
      <c r="CJX25" s="54"/>
      <c r="CJY25" s="54"/>
      <c r="CJZ25" s="54"/>
      <c r="CKA25" s="54"/>
      <c r="CKB25" s="54"/>
      <c r="CKC25" s="54"/>
      <c r="CKD25" s="54"/>
      <c r="CKE25" s="54"/>
      <c r="CKF25" s="54"/>
      <c r="CKG25" s="54"/>
      <c r="CKH25" s="54"/>
      <c r="CKI25" s="54"/>
      <c r="CKJ25" s="54"/>
      <c r="CKK25" s="54"/>
      <c r="CKL25" s="54"/>
      <c r="CKM25" s="54"/>
      <c r="CKN25" s="54"/>
      <c r="CKO25" s="54"/>
      <c r="CKP25" s="54"/>
      <c r="CKQ25" s="54"/>
      <c r="CKR25" s="54"/>
      <c r="CKS25" s="54"/>
      <c r="CKT25" s="54"/>
      <c r="CKU25" s="54"/>
      <c r="CKV25" s="54"/>
      <c r="CKW25" s="54"/>
      <c r="CKX25" s="54"/>
      <c r="CKY25" s="54"/>
      <c r="CKZ25" s="54"/>
      <c r="CLA25" s="54"/>
      <c r="CLB25" s="54"/>
      <c r="CLC25" s="54"/>
      <c r="CLD25" s="54"/>
      <c r="CLE25" s="54"/>
      <c r="CLF25" s="54"/>
      <c r="CLG25" s="54"/>
      <c r="CLH25" s="54"/>
      <c r="CLI25" s="54"/>
      <c r="CLJ25" s="54"/>
      <c r="CLK25" s="54"/>
      <c r="CLL25" s="54"/>
      <c r="CLM25" s="54"/>
      <c r="CLN25" s="54"/>
      <c r="CLO25" s="54"/>
      <c r="CLP25" s="54"/>
      <c r="CLQ25" s="54"/>
      <c r="CLR25" s="54"/>
      <c r="CLS25" s="54"/>
      <c r="CLT25" s="54"/>
      <c r="CLU25" s="54"/>
      <c r="CLV25" s="54"/>
      <c r="CLW25" s="54"/>
      <c r="CLX25" s="54"/>
      <c r="CLY25" s="54"/>
      <c r="CLZ25" s="54"/>
      <c r="CMA25" s="54"/>
      <c r="CMB25" s="54"/>
      <c r="CMC25" s="54"/>
      <c r="CMD25" s="54"/>
      <c r="CME25" s="54"/>
      <c r="CMF25" s="54"/>
      <c r="CMG25" s="54"/>
      <c r="CMH25" s="54"/>
      <c r="CMI25" s="54"/>
      <c r="CMJ25" s="54"/>
      <c r="CMK25" s="54"/>
      <c r="CML25" s="54"/>
      <c r="CMM25" s="54"/>
      <c r="CMN25" s="54"/>
      <c r="CMO25" s="54"/>
      <c r="CMP25" s="54"/>
      <c r="CMQ25" s="54"/>
      <c r="CMR25" s="54"/>
      <c r="CMS25" s="54"/>
      <c r="CMT25" s="54"/>
      <c r="CMU25" s="54"/>
      <c r="CMV25" s="54"/>
      <c r="CMW25" s="54"/>
      <c r="CMX25" s="54"/>
      <c r="CMY25" s="54"/>
      <c r="CMZ25" s="54"/>
      <c r="CNA25" s="54"/>
      <c r="CNB25" s="54"/>
      <c r="CNC25" s="54"/>
      <c r="CND25" s="54"/>
      <c r="CNE25" s="54"/>
      <c r="CNF25" s="54"/>
      <c r="CNG25" s="54"/>
      <c r="CNH25" s="54"/>
      <c r="CNI25" s="54"/>
      <c r="CNJ25" s="54"/>
      <c r="CNK25" s="54"/>
      <c r="CNL25" s="54"/>
      <c r="CNM25" s="54"/>
      <c r="CNN25" s="54"/>
      <c r="CNO25" s="54"/>
      <c r="CNP25" s="54"/>
      <c r="CNQ25" s="54"/>
      <c r="CNR25" s="54"/>
      <c r="CNS25" s="54"/>
      <c r="CNT25" s="54"/>
      <c r="CNU25" s="54"/>
      <c r="CNV25" s="54"/>
      <c r="CNW25" s="54"/>
      <c r="CNX25" s="54"/>
      <c r="CNY25" s="54"/>
      <c r="CNZ25" s="54"/>
      <c r="COA25" s="54"/>
      <c r="COB25" s="54"/>
      <c r="COC25" s="54"/>
      <c r="COD25" s="54"/>
      <c r="COE25" s="54"/>
      <c r="COF25" s="54"/>
      <c r="COG25" s="54"/>
      <c r="COH25" s="54"/>
      <c r="COI25" s="54"/>
      <c r="COJ25" s="54"/>
      <c r="COK25" s="54"/>
      <c r="COL25" s="54"/>
      <c r="COM25" s="54"/>
      <c r="CON25" s="54"/>
      <c r="COO25" s="54"/>
      <c r="COP25" s="54"/>
      <c r="COQ25" s="54"/>
      <c r="COR25" s="54"/>
      <c r="COS25" s="54"/>
      <c r="COT25" s="54"/>
      <c r="COU25" s="54"/>
      <c r="COV25" s="54"/>
      <c r="COW25" s="54"/>
      <c r="COX25" s="54"/>
      <c r="COY25" s="54"/>
      <c r="COZ25" s="54"/>
      <c r="CPA25" s="54"/>
      <c r="CPB25" s="54"/>
      <c r="CPC25" s="54"/>
      <c r="CPD25" s="54"/>
      <c r="CPE25" s="54"/>
      <c r="CPF25" s="54"/>
      <c r="CPG25" s="54"/>
      <c r="CPH25" s="54"/>
      <c r="CPI25" s="54"/>
      <c r="CPJ25" s="54"/>
      <c r="CPK25" s="54"/>
      <c r="CPL25" s="54"/>
      <c r="CPM25" s="54"/>
      <c r="CPN25" s="54"/>
      <c r="CPO25" s="54"/>
      <c r="CPP25" s="54"/>
      <c r="CPQ25" s="54"/>
      <c r="CPR25" s="54"/>
      <c r="CPS25" s="54"/>
      <c r="CPT25" s="54"/>
      <c r="CPU25" s="54"/>
      <c r="CPV25" s="54"/>
      <c r="CPW25" s="54"/>
      <c r="CPX25" s="54"/>
      <c r="CPY25" s="54"/>
      <c r="CPZ25" s="54"/>
      <c r="CQA25" s="54"/>
      <c r="CQB25" s="54"/>
      <c r="CQC25" s="54"/>
      <c r="CQD25" s="54"/>
      <c r="CQE25" s="54"/>
      <c r="CQF25" s="54"/>
      <c r="CQG25" s="54"/>
      <c r="CQH25" s="54"/>
      <c r="CQI25" s="54"/>
      <c r="CQJ25" s="54"/>
      <c r="CQK25" s="54"/>
      <c r="CQL25" s="54"/>
      <c r="CQM25" s="54"/>
      <c r="CQN25" s="54"/>
      <c r="CQO25" s="54"/>
      <c r="CQP25" s="54"/>
      <c r="CQQ25" s="54"/>
      <c r="CQR25" s="54"/>
      <c r="CQS25" s="54"/>
      <c r="CQT25" s="54"/>
      <c r="CQU25" s="54"/>
      <c r="CQV25" s="54"/>
      <c r="CQW25" s="54"/>
      <c r="CQX25" s="54"/>
      <c r="CQY25" s="54"/>
      <c r="CQZ25" s="54"/>
      <c r="CRA25" s="54"/>
      <c r="CRB25" s="54"/>
      <c r="CRC25" s="54"/>
      <c r="CRD25" s="54"/>
      <c r="CRE25" s="54"/>
      <c r="CRF25" s="54"/>
      <c r="CRG25" s="54"/>
      <c r="CRH25" s="54"/>
      <c r="CRI25" s="54"/>
      <c r="CRJ25" s="54"/>
      <c r="CRK25" s="54"/>
      <c r="CRL25" s="54"/>
      <c r="CRM25" s="54"/>
      <c r="CRN25" s="54"/>
      <c r="CRO25" s="54"/>
      <c r="CRP25" s="54"/>
      <c r="CRQ25" s="54"/>
      <c r="CRR25" s="54"/>
      <c r="CRS25" s="54"/>
      <c r="CRT25" s="54"/>
      <c r="CRU25" s="54"/>
      <c r="CRV25" s="54"/>
      <c r="CRW25" s="54"/>
      <c r="CRX25" s="54"/>
      <c r="CRY25" s="54"/>
      <c r="CRZ25" s="54"/>
      <c r="CSA25" s="54"/>
      <c r="CSB25" s="54"/>
      <c r="CSC25" s="54"/>
      <c r="CSD25" s="54"/>
      <c r="CSE25" s="54"/>
      <c r="CSF25" s="54"/>
      <c r="CSG25" s="54"/>
      <c r="CSH25" s="54"/>
      <c r="CSI25" s="54"/>
      <c r="CSJ25" s="54"/>
      <c r="CSK25" s="54"/>
      <c r="CSL25" s="54"/>
      <c r="CSM25" s="54"/>
      <c r="CSN25" s="54"/>
      <c r="CSO25" s="54"/>
      <c r="CSP25" s="54"/>
      <c r="CSQ25" s="54"/>
      <c r="CSR25" s="54"/>
      <c r="CSS25" s="54"/>
      <c r="CST25" s="54"/>
      <c r="CSU25" s="54"/>
      <c r="CSV25" s="54"/>
      <c r="CSW25" s="54"/>
      <c r="CSX25" s="54"/>
      <c r="CSY25" s="54"/>
      <c r="CSZ25" s="54"/>
      <c r="CTA25" s="54"/>
      <c r="CTB25" s="54"/>
      <c r="CTC25" s="54"/>
      <c r="CTD25" s="54"/>
      <c r="CTE25" s="54"/>
      <c r="CTF25" s="54"/>
      <c r="CTG25" s="54"/>
      <c r="CTH25" s="54"/>
      <c r="CTI25" s="54"/>
      <c r="CTJ25" s="54"/>
      <c r="CTK25" s="54"/>
      <c r="CTL25" s="54"/>
      <c r="CTM25" s="54"/>
      <c r="CTN25" s="54"/>
      <c r="CTO25" s="54"/>
      <c r="CTP25" s="54"/>
      <c r="CTQ25" s="54"/>
      <c r="CTR25" s="54"/>
      <c r="CTS25" s="54"/>
      <c r="CTT25" s="54"/>
      <c r="CTU25" s="54"/>
      <c r="CTV25" s="54"/>
      <c r="CTW25" s="54"/>
      <c r="CTX25" s="54"/>
      <c r="CTY25" s="54"/>
      <c r="CTZ25" s="54"/>
      <c r="CUA25" s="54"/>
      <c r="CUB25" s="54"/>
      <c r="CUC25" s="54"/>
      <c r="CUD25" s="54"/>
      <c r="CUE25" s="54"/>
      <c r="CUF25" s="54"/>
      <c r="CUG25" s="54"/>
      <c r="CUH25" s="54"/>
      <c r="CUI25" s="54"/>
      <c r="CUJ25" s="54"/>
      <c r="CUK25" s="54"/>
      <c r="CUL25" s="54"/>
      <c r="CUM25" s="54"/>
      <c r="CUN25" s="54"/>
      <c r="CUO25" s="54"/>
      <c r="CUP25" s="54"/>
      <c r="CUQ25" s="54"/>
      <c r="CUR25" s="54"/>
      <c r="CUS25" s="54"/>
      <c r="CUT25" s="54"/>
      <c r="CUU25" s="54"/>
      <c r="CUV25" s="54"/>
      <c r="CUW25" s="54"/>
      <c r="CUX25" s="54"/>
      <c r="CUY25" s="54"/>
      <c r="CUZ25" s="54"/>
      <c r="CVA25" s="54"/>
      <c r="CVB25" s="54"/>
      <c r="CVC25" s="54"/>
      <c r="CVD25" s="54"/>
      <c r="CVE25" s="54"/>
      <c r="CVF25" s="54"/>
      <c r="CVG25" s="54"/>
      <c r="CVH25" s="54"/>
      <c r="CVI25" s="54"/>
      <c r="CVJ25" s="54"/>
      <c r="CVK25" s="54"/>
      <c r="CVL25" s="54"/>
      <c r="CVM25" s="54"/>
      <c r="CVN25" s="54"/>
      <c r="CVO25" s="54"/>
      <c r="CVP25" s="54"/>
      <c r="CVQ25" s="54"/>
      <c r="CVR25" s="54"/>
      <c r="CVS25" s="54"/>
      <c r="CVT25" s="54"/>
      <c r="CVU25" s="54"/>
      <c r="CVV25" s="54"/>
      <c r="CVW25" s="54"/>
      <c r="CVX25" s="54"/>
      <c r="CVY25" s="54"/>
      <c r="CVZ25" s="54"/>
      <c r="CWA25" s="54"/>
      <c r="CWB25" s="54"/>
      <c r="CWC25" s="54"/>
      <c r="CWD25" s="54"/>
      <c r="CWE25" s="54"/>
      <c r="CWF25" s="54"/>
      <c r="CWG25" s="54"/>
      <c r="CWH25" s="54"/>
      <c r="CWI25" s="54"/>
      <c r="CWJ25" s="54"/>
      <c r="CWK25" s="54"/>
      <c r="CWL25" s="54"/>
      <c r="CWM25" s="54"/>
      <c r="CWN25" s="54"/>
      <c r="CWO25" s="54"/>
      <c r="CWP25" s="54"/>
      <c r="CWQ25" s="54"/>
      <c r="CWR25" s="54"/>
      <c r="CWS25" s="54"/>
      <c r="CWT25" s="54"/>
      <c r="CWU25" s="54"/>
      <c r="CWV25" s="54"/>
      <c r="CWW25" s="54"/>
      <c r="CWX25" s="54"/>
      <c r="CWY25" s="54"/>
      <c r="CWZ25" s="54"/>
      <c r="CXA25" s="54"/>
      <c r="CXB25" s="54"/>
      <c r="CXC25" s="54"/>
      <c r="CXD25" s="54"/>
      <c r="CXE25" s="54"/>
      <c r="CXF25" s="54"/>
      <c r="CXG25" s="54"/>
      <c r="CXH25" s="54"/>
      <c r="CXI25" s="54"/>
      <c r="CXJ25" s="54"/>
      <c r="CXK25" s="54"/>
      <c r="CXL25" s="54"/>
      <c r="CXM25" s="54"/>
      <c r="CXN25" s="54"/>
      <c r="CXO25" s="54"/>
      <c r="CXP25" s="54"/>
      <c r="CXQ25" s="54"/>
      <c r="CXR25" s="54"/>
      <c r="CXS25" s="54"/>
      <c r="CXT25" s="54"/>
      <c r="CXU25" s="54"/>
      <c r="CXV25" s="54"/>
      <c r="CXW25" s="54"/>
      <c r="CXX25" s="54"/>
      <c r="CXY25" s="54"/>
      <c r="CXZ25" s="54"/>
      <c r="CYA25" s="54"/>
      <c r="CYB25" s="54"/>
      <c r="CYC25" s="54"/>
      <c r="CYD25" s="54"/>
      <c r="CYE25" s="54"/>
      <c r="CYF25" s="54"/>
      <c r="CYG25" s="54"/>
      <c r="CYH25" s="54"/>
      <c r="CYI25" s="54"/>
      <c r="CYJ25" s="54"/>
      <c r="CYK25" s="54"/>
      <c r="CYL25" s="54"/>
      <c r="CYM25" s="54"/>
      <c r="CYN25" s="54"/>
      <c r="CYO25" s="54"/>
      <c r="CYP25" s="54"/>
      <c r="CYQ25" s="54"/>
      <c r="CYR25" s="54"/>
      <c r="CYS25" s="54"/>
      <c r="CYT25" s="54"/>
      <c r="CYU25" s="54"/>
      <c r="CYV25" s="54"/>
      <c r="CYW25" s="54"/>
      <c r="CYX25" s="54"/>
      <c r="CYY25" s="54"/>
      <c r="CYZ25" s="54"/>
      <c r="CZA25" s="54"/>
      <c r="CZB25" s="54"/>
      <c r="CZC25" s="54"/>
      <c r="CZD25" s="54"/>
      <c r="CZE25" s="54"/>
      <c r="CZF25" s="54"/>
      <c r="CZG25" s="54"/>
      <c r="CZH25" s="54"/>
      <c r="CZI25" s="54"/>
      <c r="CZJ25" s="54"/>
      <c r="CZK25" s="54"/>
      <c r="CZL25" s="54"/>
      <c r="CZM25" s="54"/>
      <c r="CZN25" s="54"/>
      <c r="CZO25" s="54"/>
      <c r="CZP25" s="54"/>
      <c r="CZQ25" s="54"/>
      <c r="CZR25" s="54"/>
      <c r="CZS25" s="54"/>
      <c r="CZT25" s="54"/>
      <c r="CZU25" s="54"/>
      <c r="CZV25" s="54"/>
      <c r="CZW25" s="54"/>
      <c r="CZX25" s="54"/>
      <c r="CZY25" s="54"/>
      <c r="CZZ25" s="54"/>
      <c r="DAA25" s="54"/>
      <c r="DAB25" s="54"/>
      <c r="DAC25" s="54"/>
      <c r="DAD25" s="54"/>
      <c r="DAE25" s="54"/>
      <c r="DAF25" s="54"/>
      <c r="DAG25" s="54"/>
      <c r="DAH25" s="54"/>
      <c r="DAI25" s="54"/>
      <c r="DAJ25" s="54"/>
      <c r="DAK25" s="54"/>
      <c r="DAL25" s="54"/>
      <c r="DAM25" s="54"/>
      <c r="DAN25" s="54"/>
      <c r="DAO25" s="54"/>
      <c r="DAP25" s="54"/>
      <c r="DAQ25" s="54"/>
      <c r="DAR25" s="54"/>
      <c r="DAS25" s="54"/>
      <c r="DAT25" s="54"/>
      <c r="DAU25" s="54"/>
      <c r="DAV25" s="54"/>
      <c r="DAW25" s="54"/>
      <c r="DAX25" s="54"/>
      <c r="DAY25" s="54"/>
      <c r="DAZ25" s="54"/>
      <c r="DBA25" s="54"/>
      <c r="DBB25" s="54"/>
      <c r="DBC25" s="54"/>
      <c r="DBD25" s="54"/>
      <c r="DBE25" s="54"/>
      <c r="DBF25" s="54"/>
      <c r="DBG25" s="54"/>
      <c r="DBH25" s="54"/>
      <c r="DBI25" s="54"/>
      <c r="DBJ25" s="54"/>
      <c r="DBK25" s="54"/>
      <c r="DBL25" s="54"/>
      <c r="DBM25" s="54"/>
      <c r="DBN25" s="54"/>
      <c r="DBO25" s="54"/>
      <c r="DBP25" s="54"/>
      <c r="DBQ25" s="54"/>
      <c r="DBR25" s="54"/>
      <c r="DBS25" s="54"/>
      <c r="DBT25" s="54"/>
      <c r="DBU25" s="54"/>
      <c r="DBV25" s="54"/>
      <c r="DBW25" s="54"/>
      <c r="DBX25" s="54"/>
      <c r="DBY25" s="54"/>
      <c r="DBZ25" s="54"/>
      <c r="DCA25" s="54"/>
      <c r="DCB25" s="54"/>
      <c r="DCC25" s="54"/>
      <c r="DCD25" s="54"/>
      <c r="DCE25" s="54"/>
      <c r="DCF25" s="54"/>
      <c r="DCG25" s="54"/>
      <c r="DCH25" s="54"/>
      <c r="DCI25" s="54"/>
      <c r="DCJ25" s="54"/>
      <c r="DCK25" s="54"/>
      <c r="DCL25" s="54"/>
      <c r="DCM25" s="54"/>
      <c r="DCN25" s="54"/>
      <c r="DCO25" s="54"/>
      <c r="DCP25" s="54"/>
      <c r="DCQ25" s="54"/>
      <c r="DCR25" s="54"/>
      <c r="DCS25" s="54"/>
      <c r="DCT25" s="54"/>
      <c r="DCU25" s="54"/>
      <c r="DCV25" s="54"/>
      <c r="DCW25" s="54"/>
      <c r="DCX25" s="54"/>
      <c r="DCY25" s="54"/>
      <c r="DCZ25" s="54"/>
      <c r="DDA25" s="54"/>
      <c r="DDB25" s="54"/>
      <c r="DDC25" s="54"/>
      <c r="DDD25" s="54"/>
      <c r="DDE25" s="54"/>
      <c r="DDF25" s="54"/>
      <c r="DDG25" s="54"/>
      <c r="DDH25" s="54"/>
      <c r="DDI25" s="54"/>
      <c r="DDJ25" s="54"/>
      <c r="DDK25" s="54"/>
      <c r="DDL25" s="54"/>
      <c r="DDM25" s="54"/>
      <c r="DDN25" s="54"/>
      <c r="DDO25" s="54"/>
      <c r="DDP25" s="54"/>
      <c r="DDQ25" s="54"/>
      <c r="DDR25" s="54"/>
      <c r="DDS25" s="54"/>
      <c r="DDT25" s="54"/>
      <c r="DDU25" s="54"/>
      <c r="DDV25" s="54"/>
      <c r="DDW25" s="54"/>
      <c r="DDX25" s="54"/>
      <c r="DDY25" s="54"/>
      <c r="DDZ25" s="54"/>
      <c r="DEA25" s="54"/>
      <c r="DEB25" s="54"/>
      <c r="DEC25" s="54"/>
      <c r="DED25" s="54"/>
      <c r="DEE25" s="54"/>
      <c r="DEF25" s="54"/>
      <c r="DEG25" s="54"/>
      <c r="DEH25" s="54"/>
      <c r="DEI25" s="54"/>
      <c r="DEJ25" s="54"/>
      <c r="DEK25" s="54"/>
      <c r="DEL25" s="54"/>
      <c r="DEM25" s="54"/>
      <c r="DEN25" s="54"/>
      <c r="DEO25" s="54"/>
      <c r="DEP25" s="54"/>
      <c r="DEQ25" s="54"/>
      <c r="DER25" s="54"/>
      <c r="DES25" s="54"/>
      <c r="DET25" s="54"/>
      <c r="DEU25" s="54"/>
      <c r="DEV25" s="54"/>
      <c r="DEW25" s="54"/>
      <c r="DEX25" s="54"/>
      <c r="DEY25" s="54"/>
      <c r="DEZ25" s="54"/>
      <c r="DFA25" s="54"/>
      <c r="DFB25" s="54"/>
      <c r="DFC25" s="54"/>
      <c r="DFD25" s="54"/>
      <c r="DFE25" s="54"/>
      <c r="DFF25" s="54"/>
      <c r="DFG25" s="54"/>
      <c r="DFH25" s="54"/>
      <c r="DFI25" s="54"/>
      <c r="DFJ25" s="54"/>
      <c r="DFK25" s="54"/>
      <c r="DFL25" s="54"/>
      <c r="DFM25" s="54"/>
      <c r="DFN25" s="54"/>
      <c r="DFO25" s="54"/>
      <c r="DFP25" s="54"/>
      <c r="DFQ25" s="54"/>
      <c r="DFR25" s="54"/>
      <c r="DFS25" s="54"/>
      <c r="DFT25" s="54"/>
      <c r="DFU25" s="54"/>
      <c r="DFV25" s="54"/>
      <c r="DFW25" s="54"/>
      <c r="DFX25" s="54"/>
      <c r="DFY25" s="54"/>
      <c r="DFZ25" s="54"/>
      <c r="DGA25" s="54"/>
      <c r="DGB25" s="54"/>
      <c r="DGC25" s="54"/>
      <c r="DGD25" s="54"/>
      <c r="DGE25" s="54"/>
      <c r="DGF25" s="54"/>
      <c r="DGG25" s="54"/>
      <c r="DGH25" s="54"/>
      <c r="DGI25" s="54"/>
      <c r="DGJ25" s="54"/>
      <c r="DGK25" s="54"/>
      <c r="DGL25" s="54"/>
      <c r="DGM25" s="54"/>
      <c r="DGN25" s="54"/>
      <c r="DGO25" s="54"/>
      <c r="DGP25" s="54"/>
      <c r="DGQ25" s="54"/>
      <c r="DGR25" s="54"/>
      <c r="DGS25" s="54"/>
      <c r="DGT25" s="54"/>
      <c r="DGU25" s="54"/>
      <c r="DGV25" s="54"/>
      <c r="DGW25" s="54"/>
      <c r="DGX25" s="54"/>
      <c r="DGY25" s="54"/>
      <c r="DGZ25" s="54"/>
      <c r="DHA25" s="54"/>
      <c r="DHB25" s="54"/>
      <c r="DHC25" s="54"/>
      <c r="DHD25" s="54"/>
      <c r="DHE25" s="54"/>
      <c r="DHF25" s="54"/>
      <c r="DHG25" s="54"/>
      <c r="DHH25" s="54"/>
      <c r="DHI25" s="54"/>
      <c r="DHJ25" s="54"/>
      <c r="DHK25" s="54"/>
      <c r="DHL25" s="54"/>
      <c r="DHM25" s="54"/>
      <c r="DHN25" s="54"/>
      <c r="DHO25" s="54"/>
      <c r="DHP25" s="54"/>
      <c r="DHQ25" s="54"/>
      <c r="DHR25" s="54"/>
      <c r="DHS25" s="54"/>
      <c r="DHT25" s="54"/>
      <c r="DHU25" s="54"/>
      <c r="DHV25" s="54"/>
      <c r="DHW25" s="54"/>
      <c r="DHX25" s="54"/>
      <c r="DHY25" s="54"/>
      <c r="DHZ25" s="54"/>
      <c r="DIA25" s="54"/>
      <c r="DIB25" s="54"/>
      <c r="DIC25" s="54"/>
      <c r="DID25" s="54"/>
      <c r="DIE25" s="54"/>
      <c r="DIF25" s="54"/>
      <c r="DIG25" s="54"/>
      <c r="DIH25" s="54"/>
      <c r="DII25" s="54"/>
      <c r="DIJ25" s="54"/>
      <c r="DIK25" s="54"/>
      <c r="DIL25" s="54"/>
      <c r="DIM25" s="54"/>
      <c r="DIN25" s="54"/>
      <c r="DIO25" s="54"/>
      <c r="DIP25" s="54"/>
      <c r="DIQ25" s="54"/>
      <c r="DIR25" s="54"/>
      <c r="DIS25" s="54"/>
      <c r="DIT25" s="54"/>
      <c r="DIU25" s="54"/>
      <c r="DIV25" s="54"/>
      <c r="DIW25" s="54"/>
      <c r="DIX25" s="54"/>
      <c r="DIY25" s="54"/>
      <c r="DIZ25" s="54"/>
      <c r="DJA25" s="54"/>
      <c r="DJB25" s="54"/>
      <c r="DJC25" s="54"/>
      <c r="DJD25" s="54"/>
      <c r="DJE25" s="54"/>
      <c r="DJF25" s="54"/>
      <c r="DJG25" s="54"/>
      <c r="DJH25" s="54"/>
      <c r="DJI25" s="54"/>
      <c r="DJJ25" s="54"/>
      <c r="DJK25" s="54"/>
      <c r="DJL25" s="54"/>
      <c r="DJM25" s="54"/>
      <c r="DJN25" s="54"/>
      <c r="DJO25" s="54"/>
      <c r="DJP25" s="54"/>
      <c r="DJQ25" s="54"/>
      <c r="DJR25" s="54"/>
      <c r="DJS25" s="54"/>
      <c r="DJT25" s="54"/>
      <c r="DJU25" s="54"/>
      <c r="DJV25" s="54"/>
      <c r="DJW25" s="54"/>
      <c r="DJX25" s="54"/>
      <c r="DJY25" s="54"/>
      <c r="DJZ25" s="54"/>
      <c r="DKA25" s="54"/>
      <c r="DKB25" s="54"/>
      <c r="DKC25" s="54"/>
      <c r="DKD25" s="54"/>
      <c r="DKE25" s="54"/>
      <c r="DKF25" s="54"/>
      <c r="DKG25" s="54"/>
      <c r="DKH25" s="54"/>
      <c r="DKI25" s="54"/>
      <c r="DKJ25" s="54"/>
      <c r="DKK25" s="54"/>
      <c r="DKL25" s="54"/>
      <c r="DKM25" s="54"/>
      <c r="DKN25" s="54"/>
      <c r="DKO25" s="54"/>
      <c r="DKP25" s="54"/>
      <c r="DKQ25" s="54"/>
      <c r="DKR25" s="54"/>
      <c r="DKS25" s="54"/>
      <c r="DKT25" s="54"/>
      <c r="DKU25" s="54"/>
      <c r="DKV25" s="54"/>
      <c r="DKW25" s="54"/>
      <c r="DKX25" s="54"/>
      <c r="DKY25" s="54"/>
      <c r="DKZ25" s="54"/>
      <c r="DLA25" s="54"/>
      <c r="DLB25" s="54"/>
      <c r="DLC25" s="54"/>
      <c r="DLD25" s="54"/>
      <c r="DLE25" s="54"/>
      <c r="DLF25" s="54"/>
      <c r="DLG25" s="54"/>
      <c r="DLH25" s="54"/>
      <c r="DLI25" s="54"/>
      <c r="DLJ25" s="54"/>
      <c r="DLK25" s="54"/>
      <c r="DLL25" s="54"/>
      <c r="DLM25" s="54"/>
      <c r="DLN25" s="54"/>
      <c r="DLO25" s="54"/>
      <c r="DLP25" s="54"/>
      <c r="DLQ25" s="54"/>
      <c r="DLR25" s="54"/>
      <c r="DLS25" s="54"/>
      <c r="DLT25" s="54"/>
      <c r="DLU25" s="54"/>
      <c r="DLV25" s="54"/>
      <c r="DLW25" s="54"/>
      <c r="DLX25" s="54"/>
      <c r="DLY25" s="54"/>
      <c r="DLZ25" s="54"/>
      <c r="DMA25" s="54"/>
      <c r="DMB25" s="54"/>
      <c r="DMC25" s="54"/>
      <c r="DMD25" s="54"/>
      <c r="DME25" s="54"/>
      <c r="DMF25" s="54"/>
      <c r="DMG25" s="54"/>
      <c r="DMH25" s="54"/>
      <c r="DMI25" s="54"/>
      <c r="DMJ25" s="54"/>
      <c r="DMK25" s="54"/>
      <c r="DML25" s="54"/>
      <c r="DMM25" s="54"/>
      <c r="DMN25" s="54"/>
      <c r="DMO25" s="54"/>
      <c r="DMP25" s="54"/>
      <c r="DMQ25" s="54"/>
      <c r="DMR25" s="54"/>
      <c r="DMS25" s="54"/>
      <c r="DMT25" s="54"/>
      <c r="DMU25" s="54"/>
      <c r="DMV25" s="54"/>
      <c r="DMW25" s="54"/>
      <c r="DMX25" s="54"/>
      <c r="DMY25" s="54"/>
      <c r="DMZ25" s="54"/>
      <c r="DNA25" s="54"/>
      <c r="DNB25" s="54"/>
      <c r="DNC25" s="54"/>
      <c r="DND25" s="54"/>
      <c r="DNE25" s="54"/>
      <c r="DNF25" s="54"/>
      <c r="DNG25" s="54"/>
      <c r="DNH25" s="54"/>
      <c r="DNI25" s="54"/>
      <c r="DNJ25" s="54"/>
      <c r="DNK25" s="54"/>
      <c r="DNL25" s="54"/>
      <c r="DNM25" s="54"/>
      <c r="DNN25" s="54"/>
      <c r="DNO25" s="54"/>
      <c r="DNP25" s="54"/>
      <c r="DNQ25" s="54"/>
      <c r="DNR25" s="54"/>
      <c r="DNS25" s="54"/>
      <c r="DNT25" s="54"/>
      <c r="DNU25" s="54"/>
      <c r="DNV25" s="54"/>
      <c r="DNW25" s="54"/>
      <c r="DNX25" s="54"/>
      <c r="DNY25" s="54"/>
      <c r="DNZ25" s="54"/>
      <c r="DOA25" s="54"/>
      <c r="DOB25" s="54"/>
      <c r="DOC25" s="54"/>
      <c r="DOD25" s="54"/>
      <c r="DOE25" s="54"/>
      <c r="DOF25" s="54"/>
      <c r="DOG25" s="54"/>
      <c r="DOH25" s="54"/>
      <c r="DOI25" s="54"/>
      <c r="DOJ25" s="54"/>
      <c r="DOK25" s="54"/>
      <c r="DOL25" s="54"/>
      <c r="DOM25" s="54"/>
      <c r="DON25" s="54"/>
      <c r="DOO25" s="54"/>
      <c r="DOP25" s="54"/>
      <c r="DOQ25" s="54"/>
      <c r="DOR25" s="54"/>
      <c r="DOS25" s="54"/>
      <c r="DOT25" s="54"/>
      <c r="DOU25" s="54"/>
      <c r="DOV25" s="54"/>
      <c r="DOW25" s="54"/>
      <c r="DOX25" s="54"/>
      <c r="DOY25" s="54"/>
      <c r="DOZ25" s="54"/>
      <c r="DPA25" s="54"/>
      <c r="DPB25" s="54"/>
      <c r="DPC25" s="54"/>
      <c r="DPD25" s="54"/>
      <c r="DPE25" s="54"/>
      <c r="DPF25" s="54"/>
      <c r="DPG25" s="54"/>
      <c r="DPH25" s="54"/>
      <c r="DPI25" s="54"/>
      <c r="DPJ25" s="54"/>
      <c r="DPK25" s="54"/>
      <c r="DPL25" s="54"/>
      <c r="DPM25" s="54"/>
      <c r="DPN25" s="54"/>
      <c r="DPO25" s="54"/>
      <c r="DPP25" s="54"/>
      <c r="DPQ25" s="54"/>
      <c r="DPR25" s="54"/>
      <c r="DPS25" s="54"/>
      <c r="DPT25" s="54"/>
      <c r="DPU25" s="54"/>
      <c r="DPV25" s="54"/>
      <c r="DPW25" s="54"/>
      <c r="DPX25" s="54"/>
      <c r="DPY25" s="54"/>
      <c r="DPZ25" s="54"/>
      <c r="DQA25" s="54"/>
      <c r="DQB25" s="54"/>
      <c r="DQC25" s="54"/>
      <c r="DQD25" s="54"/>
      <c r="DQE25" s="54"/>
      <c r="DQF25" s="54"/>
      <c r="DQG25" s="54"/>
      <c r="DQH25" s="54"/>
      <c r="DQI25" s="54"/>
      <c r="DQJ25" s="54"/>
      <c r="DQK25" s="54"/>
      <c r="DQL25" s="54"/>
      <c r="DQM25" s="54"/>
      <c r="DQN25" s="54"/>
      <c r="DQO25" s="54"/>
      <c r="DQP25" s="54"/>
      <c r="DQQ25" s="54"/>
      <c r="DQR25" s="54"/>
      <c r="DQS25" s="54"/>
      <c r="DQT25" s="54"/>
      <c r="DQU25" s="54"/>
      <c r="DQV25" s="54"/>
      <c r="DQW25" s="54"/>
      <c r="DQX25" s="54"/>
      <c r="DQY25" s="54"/>
      <c r="DQZ25" s="54"/>
      <c r="DRA25" s="54"/>
      <c r="DRB25" s="54"/>
      <c r="DRC25" s="54"/>
      <c r="DRD25" s="54"/>
      <c r="DRE25" s="54"/>
      <c r="DRF25" s="54"/>
      <c r="DRG25" s="54"/>
      <c r="DRH25" s="54"/>
      <c r="DRI25" s="54"/>
      <c r="DRJ25" s="54"/>
      <c r="DRK25" s="54"/>
      <c r="DRL25" s="54"/>
      <c r="DRM25" s="54"/>
      <c r="DRN25" s="54"/>
      <c r="DRO25" s="54"/>
      <c r="DRP25" s="54"/>
      <c r="DRQ25" s="54"/>
      <c r="DRR25" s="54"/>
      <c r="DRS25" s="54"/>
      <c r="DRT25" s="54"/>
      <c r="DRU25" s="54"/>
      <c r="DRV25" s="54"/>
      <c r="DRW25" s="54"/>
      <c r="DRX25" s="54"/>
      <c r="DRY25" s="54"/>
      <c r="DRZ25" s="54"/>
      <c r="DSA25" s="54"/>
      <c r="DSB25" s="54"/>
      <c r="DSC25" s="54"/>
      <c r="DSD25" s="54"/>
      <c r="DSE25" s="54"/>
      <c r="DSF25" s="54"/>
      <c r="DSG25" s="54"/>
      <c r="DSH25" s="54"/>
      <c r="DSI25" s="54"/>
      <c r="DSJ25" s="54"/>
      <c r="DSK25" s="54"/>
      <c r="DSL25" s="54"/>
      <c r="DSM25" s="54"/>
      <c r="DSN25" s="54"/>
      <c r="DSO25" s="54"/>
      <c r="DSP25" s="54"/>
      <c r="DSQ25" s="54"/>
      <c r="DSR25" s="54"/>
      <c r="DSS25" s="54"/>
      <c r="DST25" s="54"/>
      <c r="DSU25" s="54"/>
      <c r="DSV25" s="54"/>
      <c r="DSW25" s="54"/>
      <c r="DSX25" s="54"/>
      <c r="DSY25" s="54"/>
      <c r="DSZ25" s="54"/>
      <c r="DTA25" s="54"/>
      <c r="DTB25" s="54"/>
      <c r="DTC25" s="54"/>
      <c r="DTD25" s="54"/>
      <c r="DTE25" s="54"/>
      <c r="DTF25" s="54"/>
      <c r="DTG25" s="54"/>
      <c r="DTH25" s="54"/>
      <c r="DTI25" s="54"/>
      <c r="DTJ25" s="54"/>
      <c r="DTK25" s="54"/>
      <c r="DTL25" s="54"/>
      <c r="DTM25" s="54"/>
      <c r="DTN25" s="54"/>
      <c r="DTO25" s="54"/>
      <c r="DTP25" s="54"/>
      <c r="DTQ25" s="54"/>
      <c r="DTR25" s="54"/>
      <c r="DTS25" s="54"/>
      <c r="DTT25" s="54"/>
      <c r="DTU25" s="54"/>
      <c r="DTV25" s="54"/>
      <c r="DTW25" s="54"/>
      <c r="DTX25" s="54"/>
      <c r="DTY25" s="54"/>
      <c r="DTZ25" s="54"/>
      <c r="DUA25" s="54"/>
      <c r="DUB25" s="54"/>
      <c r="DUC25" s="54"/>
      <c r="DUD25" s="54"/>
      <c r="DUE25" s="54"/>
      <c r="DUF25" s="54"/>
      <c r="DUG25" s="54"/>
      <c r="DUH25" s="54"/>
      <c r="DUI25" s="54"/>
      <c r="DUJ25" s="54"/>
      <c r="DUK25" s="54"/>
      <c r="DUL25" s="54"/>
      <c r="DUM25" s="54"/>
      <c r="DUN25" s="54"/>
      <c r="DUO25" s="54"/>
      <c r="DUP25" s="54"/>
      <c r="DUQ25" s="54"/>
      <c r="DUR25" s="54"/>
      <c r="DUS25" s="54"/>
      <c r="DUT25" s="54"/>
      <c r="DUU25" s="54"/>
      <c r="DUV25" s="54"/>
      <c r="DUW25" s="54"/>
      <c r="DUX25" s="54"/>
      <c r="DUY25" s="54"/>
      <c r="DUZ25" s="54"/>
      <c r="DVA25" s="54"/>
      <c r="DVB25" s="54"/>
      <c r="DVC25" s="54"/>
      <c r="DVD25" s="54"/>
      <c r="DVE25" s="54"/>
      <c r="DVF25" s="54"/>
      <c r="DVG25" s="54"/>
      <c r="DVH25" s="54"/>
      <c r="DVI25" s="54"/>
      <c r="DVJ25" s="54"/>
      <c r="DVK25" s="54"/>
      <c r="DVL25" s="54"/>
      <c r="DVM25" s="54"/>
      <c r="DVN25" s="54"/>
      <c r="DVO25" s="54"/>
      <c r="DVP25" s="54"/>
      <c r="DVQ25" s="54"/>
      <c r="DVR25" s="54"/>
      <c r="DVS25" s="54"/>
      <c r="DVT25" s="54"/>
      <c r="DVU25" s="54"/>
      <c r="DVV25" s="54"/>
      <c r="DVW25" s="54"/>
      <c r="DVX25" s="54"/>
      <c r="DVY25" s="54"/>
      <c r="DVZ25" s="54"/>
      <c r="DWA25" s="54"/>
      <c r="DWB25" s="54"/>
      <c r="DWC25" s="54"/>
      <c r="DWD25" s="54"/>
      <c r="DWE25" s="54"/>
      <c r="DWF25" s="54"/>
      <c r="DWG25" s="54"/>
      <c r="DWH25" s="54"/>
      <c r="DWI25" s="54"/>
      <c r="DWJ25" s="54"/>
      <c r="DWK25" s="54"/>
      <c r="DWL25" s="54"/>
      <c r="DWM25" s="54"/>
      <c r="DWN25" s="54"/>
      <c r="DWO25" s="54"/>
      <c r="DWP25" s="54"/>
      <c r="DWQ25" s="54"/>
      <c r="DWR25" s="54"/>
      <c r="DWS25" s="54"/>
      <c r="DWT25" s="54"/>
      <c r="DWU25" s="54"/>
      <c r="DWV25" s="54"/>
      <c r="DWW25" s="54"/>
      <c r="DWX25" s="54"/>
      <c r="DWY25" s="54"/>
      <c r="DWZ25" s="54"/>
      <c r="DXA25" s="54"/>
      <c r="DXB25" s="54"/>
      <c r="DXC25" s="54"/>
      <c r="DXD25" s="54"/>
      <c r="DXE25" s="54"/>
      <c r="DXF25" s="54"/>
      <c r="DXG25" s="54"/>
      <c r="DXH25" s="54"/>
      <c r="DXI25" s="54"/>
      <c r="DXJ25" s="54"/>
      <c r="DXK25" s="54"/>
      <c r="DXL25" s="54"/>
      <c r="DXM25" s="54"/>
      <c r="DXN25" s="54"/>
      <c r="DXO25" s="54"/>
      <c r="DXP25" s="54"/>
      <c r="DXQ25" s="54"/>
      <c r="DXR25" s="54"/>
      <c r="DXS25" s="54"/>
      <c r="DXT25" s="54"/>
      <c r="DXU25" s="54"/>
      <c r="DXV25" s="54"/>
      <c r="DXW25" s="54"/>
      <c r="DXX25" s="54"/>
      <c r="DXY25" s="54"/>
      <c r="DXZ25" s="54"/>
      <c r="DYA25" s="54"/>
      <c r="DYB25" s="54"/>
      <c r="DYC25" s="54"/>
      <c r="DYD25" s="54"/>
      <c r="DYE25" s="54"/>
      <c r="DYF25" s="54"/>
      <c r="DYG25" s="54"/>
      <c r="DYH25" s="54"/>
      <c r="DYI25" s="54"/>
      <c r="DYJ25" s="54"/>
      <c r="DYK25" s="54"/>
      <c r="DYL25" s="54"/>
      <c r="DYM25" s="54"/>
      <c r="DYN25" s="54"/>
      <c r="DYO25" s="54"/>
      <c r="DYP25" s="54"/>
      <c r="DYQ25" s="54"/>
      <c r="DYR25" s="54"/>
      <c r="DYS25" s="54"/>
      <c r="DYT25" s="54"/>
      <c r="DYU25" s="54"/>
      <c r="DYV25" s="54"/>
      <c r="DYW25" s="54"/>
      <c r="DYX25" s="54"/>
      <c r="DYY25" s="54"/>
      <c r="DYZ25" s="54"/>
      <c r="DZA25" s="54"/>
      <c r="DZB25" s="54"/>
      <c r="DZC25" s="54"/>
      <c r="DZD25" s="54"/>
      <c r="DZE25" s="54"/>
      <c r="DZF25" s="54"/>
      <c r="DZG25" s="54"/>
      <c r="DZH25" s="54"/>
      <c r="DZI25" s="54"/>
      <c r="DZJ25" s="54"/>
      <c r="DZK25" s="54"/>
      <c r="DZL25" s="54"/>
      <c r="DZM25" s="54"/>
      <c r="DZN25" s="54"/>
      <c r="DZO25" s="54"/>
      <c r="DZP25" s="54"/>
      <c r="DZQ25" s="54"/>
      <c r="DZR25" s="54"/>
      <c r="DZS25" s="54"/>
      <c r="DZT25" s="54"/>
      <c r="DZU25" s="54"/>
      <c r="DZV25" s="54"/>
      <c r="DZW25" s="54"/>
      <c r="DZX25" s="54"/>
      <c r="DZY25" s="54"/>
      <c r="DZZ25" s="54"/>
      <c r="EAA25" s="54"/>
      <c r="EAB25" s="54"/>
      <c r="EAC25" s="54"/>
      <c r="EAD25" s="54"/>
      <c r="EAE25" s="54"/>
      <c r="EAF25" s="54"/>
      <c r="EAG25" s="54"/>
      <c r="EAH25" s="54"/>
      <c r="EAI25" s="54"/>
      <c r="EAJ25" s="54"/>
      <c r="EAK25" s="54"/>
      <c r="EAL25" s="54"/>
      <c r="EAM25" s="54"/>
      <c r="EAN25" s="54"/>
      <c r="EAO25" s="54"/>
      <c r="EAP25" s="54"/>
      <c r="EAQ25" s="54"/>
      <c r="EAR25" s="54"/>
      <c r="EAS25" s="54"/>
      <c r="EAT25" s="54"/>
      <c r="EAU25" s="54"/>
      <c r="EAV25" s="54"/>
      <c r="EAW25" s="54"/>
      <c r="EAX25" s="54"/>
      <c r="EAY25" s="54"/>
      <c r="EAZ25" s="54"/>
      <c r="EBA25" s="54"/>
      <c r="EBB25" s="54"/>
      <c r="EBC25" s="54"/>
      <c r="EBD25" s="54"/>
      <c r="EBE25" s="54"/>
      <c r="EBF25" s="54"/>
      <c r="EBG25" s="54"/>
      <c r="EBH25" s="54"/>
      <c r="EBI25" s="54"/>
      <c r="EBJ25" s="54"/>
      <c r="EBK25" s="54"/>
      <c r="EBL25" s="54"/>
      <c r="EBM25" s="54"/>
      <c r="EBN25" s="54"/>
      <c r="EBO25" s="54"/>
      <c r="EBP25" s="54"/>
      <c r="EBQ25" s="54"/>
      <c r="EBR25" s="54"/>
      <c r="EBS25" s="54"/>
      <c r="EBT25" s="54"/>
      <c r="EBU25" s="54"/>
      <c r="EBV25" s="54"/>
      <c r="EBW25" s="54"/>
      <c r="EBX25" s="54"/>
      <c r="EBY25" s="54"/>
      <c r="EBZ25" s="54"/>
      <c r="ECA25" s="54"/>
      <c r="ECB25" s="54"/>
      <c r="ECC25" s="54"/>
      <c r="ECD25" s="54"/>
      <c r="ECE25" s="54"/>
      <c r="ECF25" s="54"/>
      <c r="ECG25" s="54"/>
      <c r="ECH25" s="54"/>
      <c r="ECI25" s="54"/>
      <c r="ECJ25" s="54"/>
      <c r="ECK25" s="54"/>
      <c r="ECL25" s="54"/>
      <c r="ECM25" s="54"/>
      <c r="ECN25" s="54"/>
      <c r="ECO25" s="54"/>
      <c r="ECP25" s="54"/>
      <c r="ECQ25" s="54"/>
      <c r="ECR25" s="54"/>
      <c r="ECS25" s="54"/>
      <c r="ECT25" s="54"/>
      <c r="ECU25" s="54"/>
      <c r="ECV25" s="54"/>
      <c r="ECW25" s="54"/>
      <c r="ECX25" s="54"/>
      <c r="ECY25" s="54"/>
      <c r="ECZ25" s="54"/>
      <c r="EDA25" s="54"/>
      <c r="EDB25" s="54"/>
      <c r="EDC25" s="54"/>
      <c r="EDD25" s="54"/>
      <c r="EDE25" s="54"/>
      <c r="EDF25" s="54"/>
      <c r="EDG25" s="54"/>
      <c r="EDH25" s="54"/>
      <c r="EDI25" s="54"/>
      <c r="EDJ25" s="54"/>
      <c r="EDK25" s="54"/>
      <c r="EDL25" s="54"/>
      <c r="EDM25" s="54"/>
      <c r="EDN25" s="54"/>
      <c r="EDO25" s="54"/>
      <c r="EDP25" s="54"/>
      <c r="EDQ25" s="54"/>
      <c r="EDR25" s="54"/>
      <c r="EDS25" s="54"/>
      <c r="EDT25" s="54"/>
      <c r="EDU25" s="54"/>
      <c r="EDV25" s="54"/>
      <c r="EDW25" s="54"/>
      <c r="EDX25" s="54"/>
      <c r="EDY25" s="54"/>
      <c r="EDZ25" s="54"/>
      <c r="EEA25" s="54"/>
      <c r="EEB25" s="54"/>
      <c r="EEC25" s="54"/>
      <c r="EED25" s="54"/>
      <c r="EEE25" s="54"/>
      <c r="EEF25" s="54"/>
      <c r="EEG25" s="54"/>
      <c r="EEH25" s="54"/>
      <c r="EEI25" s="54"/>
      <c r="EEJ25" s="54"/>
      <c r="EEK25" s="54"/>
      <c r="EEL25" s="54"/>
      <c r="EEM25" s="54"/>
      <c r="EEN25" s="54"/>
      <c r="EEO25" s="54"/>
      <c r="EEP25" s="54"/>
      <c r="EEQ25" s="54"/>
      <c r="EER25" s="54"/>
      <c r="EES25" s="54"/>
      <c r="EET25" s="54"/>
      <c r="EEU25" s="54"/>
      <c r="EEV25" s="54"/>
      <c r="EEW25" s="54"/>
      <c r="EEX25" s="54"/>
      <c r="EEY25" s="54"/>
      <c r="EEZ25" s="54"/>
      <c r="EFA25" s="54"/>
      <c r="EFB25" s="54"/>
      <c r="EFC25" s="54"/>
      <c r="EFD25" s="54"/>
      <c r="EFE25" s="54"/>
      <c r="EFF25" s="54"/>
      <c r="EFG25" s="54"/>
      <c r="EFH25" s="54"/>
      <c r="EFI25" s="54"/>
      <c r="EFJ25" s="54"/>
      <c r="EFK25" s="54"/>
      <c r="EFL25" s="54"/>
      <c r="EFM25" s="54"/>
      <c r="EFN25" s="54"/>
      <c r="EFO25" s="54"/>
      <c r="EFP25" s="54"/>
      <c r="EFQ25" s="54"/>
      <c r="EFR25" s="54"/>
      <c r="EFS25" s="54"/>
      <c r="EFT25" s="54"/>
      <c r="EFU25" s="54"/>
      <c r="EFV25" s="54"/>
      <c r="EFW25" s="54"/>
      <c r="EFX25" s="54"/>
      <c r="EFY25" s="54"/>
      <c r="EFZ25" s="54"/>
      <c r="EGA25" s="54"/>
      <c r="EGB25" s="54"/>
      <c r="EGC25" s="54"/>
      <c r="EGD25" s="54"/>
      <c r="EGE25" s="54"/>
      <c r="EGF25" s="54"/>
      <c r="EGG25" s="54"/>
      <c r="EGH25" s="54"/>
      <c r="EGI25" s="54"/>
      <c r="EGJ25" s="54"/>
      <c r="EGK25" s="54"/>
      <c r="EGL25" s="54"/>
      <c r="EGM25" s="54"/>
      <c r="EGN25" s="54"/>
      <c r="EGO25" s="54"/>
      <c r="EGP25" s="54"/>
      <c r="EGQ25" s="54"/>
      <c r="EGR25" s="54"/>
      <c r="EGS25" s="54"/>
      <c r="EGT25" s="54"/>
      <c r="EGU25" s="54"/>
      <c r="EGV25" s="54"/>
      <c r="EGW25" s="54"/>
      <c r="EGX25" s="54"/>
      <c r="EGY25" s="54"/>
      <c r="EGZ25" s="54"/>
      <c r="EHA25" s="54"/>
      <c r="EHB25" s="54"/>
      <c r="EHC25" s="54"/>
      <c r="EHD25" s="54"/>
      <c r="EHE25" s="54"/>
      <c r="EHF25" s="54"/>
      <c r="EHG25" s="54"/>
      <c r="EHH25" s="54"/>
      <c r="EHI25" s="54"/>
      <c r="EHJ25" s="54"/>
      <c r="EHK25" s="54"/>
      <c r="EHL25" s="54"/>
      <c r="EHM25" s="54"/>
      <c r="EHN25" s="54"/>
      <c r="EHO25" s="54"/>
      <c r="EHP25" s="54"/>
      <c r="EHQ25" s="54"/>
      <c r="EHR25" s="54"/>
      <c r="EHS25" s="54"/>
      <c r="EHT25" s="54"/>
      <c r="EHU25" s="54"/>
      <c r="EHV25" s="54"/>
      <c r="EHW25" s="54"/>
      <c r="EHX25" s="54"/>
      <c r="EHY25" s="54"/>
      <c r="EHZ25" s="54"/>
      <c r="EIA25" s="54"/>
      <c r="EIB25" s="54"/>
      <c r="EIC25" s="54"/>
      <c r="EID25" s="54"/>
      <c r="EIE25" s="54"/>
      <c r="EIF25" s="54"/>
      <c r="EIG25" s="54"/>
      <c r="EIH25" s="54"/>
      <c r="EII25" s="54"/>
      <c r="EIJ25" s="54"/>
      <c r="EIK25" s="54"/>
      <c r="EIL25" s="54"/>
      <c r="EIM25" s="54"/>
      <c r="EIN25" s="54"/>
      <c r="EIO25" s="54"/>
      <c r="EIP25" s="54"/>
      <c r="EIQ25" s="54"/>
      <c r="EIR25" s="54"/>
      <c r="EIS25" s="54"/>
      <c r="EIT25" s="54"/>
      <c r="EIU25" s="54"/>
      <c r="EIV25" s="54"/>
      <c r="EIW25" s="54"/>
      <c r="EIX25" s="54"/>
      <c r="EIY25" s="54"/>
      <c r="EIZ25" s="54"/>
      <c r="EJA25" s="54"/>
      <c r="EJB25" s="54"/>
      <c r="EJC25" s="54"/>
      <c r="EJD25" s="54"/>
      <c r="EJE25" s="54"/>
      <c r="EJF25" s="54"/>
      <c r="EJG25" s="54"/>
      <c r="EJH25" s="54"/>
      <c r="EJI25" s="54"/>
      <c r="EJJ25" s="54"/>
      <c r="EJK25" s="54"/>
      <c r="EJL25" s="54"/>
      <c r="EJM25" s="54"/>
      <c r="EJN25" s="54"/>
      <c r="EJO25" s="54"/>
      <c r="EJP25" s="54"/>
      <c r="EJQ25" s="54"/>
      <c r="EJR25" s="54"/>
      <c r="EJS25" s="54"/>
      <c r="EJT25" s="54"/>
      <c r="EJU25" s="54"/>
      <c r="EJV25" s="54"/>
      <c r="EJW25" s="54"/>
      <c r="EJX25" s="54"/>
      <c r="EJY25" s="54"/>
      <c r="EJZ25" s="54"/>
      <c r="EKA25" s="54"/>
      <c r="EKB25" s="54"/>
      <c r="EKC25" s="54"/>
      <c r="EKD25" s="54"/>
      <c r="EKE25" s="54"/>
      <c r="EKF25" s="54"/>
      <c r="EKG25" s="54"/>
      <c r="EKH25" s="54"/>
      <c r="EKI25" s="54"/>
      <c r="EKJ25" s="54"/>
      <c r="EKK25" s="54"/>
      <c r="EKL25" s="54"/>
      <c r="EKM25" s="54"/>
      <c r="EKN25" s="54"/>
      <c r="EKO25" s="54"/>
      <c r="EKP25" s="54"/>
      <c r="EKQ25" s="54"/>
      <c r="EKR25" s="54"/>
      <c r="EKS25" s="54"/>
      <c r="EKT25" s="54"/>
      <c r="EKU25" s="54"/>
      <c r="EKV25" s="54"/>
      <c r="EKW25" s="54"/>
      <c r="EKX25" s="54"/>
      <c r="EKY25" s="54"/>
      <c r="EKZ25" s="54"/>
      <c r="ELA25" s="54"/>
      <c r="ELB25" s="54"/>
      <c r="ELC25" s="54"/>
      <c r="ELD25" s="54"/>
      <c r="ELE25" s="54"/>
      <c r="ELF25" s="54"/>
      <c r="ELG25" s="54"/>
      <c r="ELH25" s="54"/>
      <c r="ELI25" s="54"/>
      <c r="ELJ25" s="54"/>
      <c r="ELK25" s="54"/>
      <c r="ELL25" s="54"/>
      <c r="ELM25" s="54"/>
      <c r="ELN25" s="54"/>
      <c r="ELO25" s="54"/>
      <c r="ELP25" s="54"/>
      <c r="ELQ25" s="54"/>
      <c r="ELR25" s="54"/>
      <c r="ELS25" s="54"/>
      <c r="ELT25" s="54"/>
      <c r="ELU25" s="54"/>
      <c r="ELV25" s="54"/>
      <c r="ELW25" s="54"/>
      <c r="ELX25" s="54"/>
      <c r="ELY25" s="54"/>
      <c r="ELZ25" s="54"/>
      <c r="EMA25" s="54"/>
      <c r="EMB25" s="54"/>
      <c r="EMC25" s="54"/>
      <c r="EMD25" s="54"/>
      <c r="EME25" s="54"/>
      <c r="EMF25" s="54"/>
      <c r="EMG25" s="54"/>
      <c r="EMH25" s="54"/>
      <c r="EMI25" s="54"/>
      <c r="EMJ25" s="54"/>
      <c r="EMK25" s="54"/>
      <c r="EML25" s="54"/>
      <c r="EMM25" s="54"/>
      <c r="EMN25" s="54"/>
      <c r="EMO25" s="54"/>
      <c r="EMP25" s="54"/>
      <c r="EMQ25" s="54"/>
      <c r="EMR25" s="54"/>
      <c r="EMS25" s="54"/>
      <c r="EMT25" s="54"/>
      <c r="EMU25" s="54"/>
      <c r="EMV25" s="54"/>
      <c r="EMW25" s="54"/>
      <c r="EMX25" s="54"/>
      <c r="EMY25" s="54"/>
      <c r="EMZ25" s="54"/>
      <c r="ENA25" s="54"/>
      <c r="ENB25" s="54"/>
      <c r="ENC25" s="54"/>
      <c r="END25" s="54"/>
      <c r="ENE25" s="54"/>
      <c r="ENF25" s="54"/>
      <c r="ENG25" s="54"/>
      <c r="ENH25" s="54"/>
      <c r="ENI25" s="54"/>
      <c r="ENJ25" s="54"/>
      <c r="ENK25" s="54"/>
      <c r="ENL25" s="54"/>
      <c r="ENM25" s="54"/>
      <c r="ENN25" s="54"/>
      <c r="ENO25" s="54"/>
      <c r="ENP25" s="54"/>
      <c r="ENQ25" s="54"/>
      <c r="ENR25" s="54"/>
      <c r="ENS25" s="54"/>
      <c r="ENT25" s="54"/>
      <c r="ENU25" s="54"/>
      <c r="ENV25" s="54"/>
      <c r="ENW25" s="54"/>
      <c r="ENX25" s="54"/>
      <c r="ENY25" s="54"/>
      <c r="ENZ25" s="54"/>
      <c r="EOA25" s="54"/>
      <c r="EOB25" s="54"/>
      <c r="EOC25" s="54"/>
      <c r="EOD25" s="54"/>
      <c r="EOE25" s="54"/>
      <c r="EOF25" s="54"/>
      <c r="EOG25" s="54"/>
      <c r="EOH25" s="54"/>
      <c r="EOI25" s="54"/>
      <c r="EOJ25" s="54"/>
      <c r="EOK25" s="54"/>
      <c r="EOL25" s="54"/>
      <c r="EOM25" s="54"/>
      <c r="EON25" s="54"/>
      <c r="EOO25" s="54"/>
      <c r="EOP25" s="54"/>
      <c r="EOQ25" s="54"/>
      <c r="EOR25" s="54"/>
      <c r="EOS25" s="54"/>
      <c r="EOT25" s="54"/>
      <c r="EOU25" s="54"/>
      <c r="EOV25" s="54"/>
      <c r="EOW25" s="54"/>
      <c r="EOX25" s="54"/>
      <c r="EOY25" s="54"/>
      <c r="EOZ25" s="54"/>
      <c r="EPA25" s="54"/>
      <c r="EPB25" s="54"/>
      <c r="EPC25" s="54"/>
      <c r="EPD25" s="54"/>
      <c r="EPE25" s="54"/>
      <c r="EPF25" s="54"/>
      <c r="EPG25" s="54"/>
      <c r="EPH25" s="54"/>
      <c r="EPI25" s="54"/>
      <c r="EPJ25" s="54"/>
      <c r="EPK25" s="54"/>
      <c r="EPL25" s="54"/>
      <c r="EPM25" s="54"/>
      <c r="EPN25" s="54"/>
      <c r="EPO25" s="54"/>
      <c r="EPP25" s="54"/>
      <c r="EPQ25" s="54"/>
      <c r="EPR25" s="54"/>
      <c r="EPS25" s="54"/>
      <c r="EPT25" s="54"/>
      <c r="EPU25" s="54"/>
      <c r="EPV25" s="54"/>
      <c r="EPW25" s="54"/>
      <c r="EPX25" s="54"/>
      <c r="EPY25" s="54"/>
      <c r="EPZ25" s="54"/>
      <c r="EQA25" s="54"/>
      <c r="EQB25" s="54"/>
      <c r="EQC25" s="54"/>
      <c r="EQD25" s="54"/>
      <c r="EQE25" s="54"/>
      <c r="EQF25" s="54"/>
      <c r="EQG25" s="54"/>
      <c r="EQH25" s="54"/>
      <c r="EQI25" s="54"/>
      <c r="EQJ25" s="54"/>
      <c r="EQK25" s="54"/>
      <c r="EQL25" s="54"/>
      <c r="EQM25" s="54"/>
      <c r="EQN25" s="54"/>
      <c r="EQO25" s="54"/>
      <c r="EQP25" s="54"/>
      <c r="EQQ25" s="54"/>
      <c r="EQR25" s="54"/>
      <c r="EQS25" s="54"/>
      <c r="EQT25" s="54"/>
      <c r="EQU25" s="54"/>
      <c r="EQV25" s="54"/>
      <c r="EQW25" s="54"/>
      <c r="EQX25" s="54"/>
      <c r="EQY25" s="54"/>
      <c r="EQZ25" s="54"/>
      <c r="ERA25" s="54"/>
      <c r="ERB25" s="54"/>
      <c r="ERC25" s="54"/>
      <c r="ERD25" s="54"/>
      <c r="ERE25" s="54"/>
      <c r="ERF25" s="54"/>
      <c r="ERG25" s="54"/>
      <c r="ERH25" s="54"/>
      <c r="ERI25" s="54"/>
      <c r="ERJ25" s="54"/>
      <c r="ERK25" s="54"/>
      <c r="ERL25" s="54"/>
      <c r="ERM25" s="54"/>
      <c r="ERN25" s="54"/>
      <c r="ERO25" s="54"/>
      <c r="ERP25" s="54"/>
      <c r="ERQ25" s="54"/>
      <c r="ERR25" s="54"/>
      <c r="ERS25" s="54"/>
      <c r="ERT25" s="54"/>
      <c r="ERU25" s="54"/>
      <c r="ERV25" s="54"/>
      <c r="ERW25" s="54"/>
      <c r="ERX25" s="54"/>
      <c r="ERY25" s="54"/>
      <c r="ERZ25" s="54"/>
      <c r="ESA25" s="54"/>
      <c r="ESB25" s="54"/>
      <c r="ESC25" s="54"/>
      <c r="ESD25" s="54"/>
      <c r="ESE25" s="54"/>
      <c r="ESF25" s="54"/>
      <c r="ESG25" s="54"/>
      <c r="ESH25" s="54"/>
      <c r="ESI25" s="54"/>
      <c r="ESJ25" s="54"/>
      <c r="ESK25" s="54"/>
      <c r="ESL25" s="54"/>
      <c r="ESM25" s="54"/>
      <c r="ESN25" s="54"/>
      <c r="ESO25" s="54"/>
      <c r="ESP25" s="54"/>
      <c r="ESQ25" s="54"/>
      <c r="ESR25" s="54"/>
      <c r="ESS25" s="54"/>
      <c r="EST25" s="54"/>
      <c r="ESU25" s="54"/>
      <c r="ESV25" s="54"/>
      <c r="ESW25" s="54"/>
      <c r="ESX25" s="54"/>
      <c r="ESY25" s="54"/>
      <c r="ESZ25" s="54"/>
      <c r="ETA25" s="54"/>
      <c r="ETB25" s="54"/>
      <c r="ETC25" s="54"/>
      <c r="ETD25" s="54"/>
      <c r="ETE25" s="54"/>
      <c r="ETF25" s="54"/>
      <c r="ETG25" s="54"/>
      <c r="ETH25" s="54"/>
      <c r="ETI25" s="54"/>
      <c r="ETJ25" s="54"/>
      <c r="ETK25" s="54"/>
      <c r="ETL25" s="54"/>
      <c r="ETM25" s="54"/>
      <c r="ETN25" s="54"/>
      <c r="ETO25" s="54"/>
      <c r="ETP25" s="54"/>
      <c r="ETQ25" s="54"/>
      <c r="ETR25" s="54"/>
      <c r="ETS25" s="54"/>
      <c r="ETT25" s="54"/>
      <c r="ETU25" s="54"/>
      <c r="ETV25" s="54"/>
      <c r="ETW25" s="54"/>
      <c r="ETX25" s="54"/>
      <c r="ETY25" s="54"/>
      <c r="ETZ25" s="54"/>
      <c r="EUA25" s="54"/>
      <c r="EUB25" s="54"/>
      <c r="EUC25" s="54"/>
      <c r="EUD25" s="54"/>
      <c r="EUE25" s="54"/>
      <c r="EUF25" s="54"/>
      <c r="EUG25" s="54"/>
      <c r="EUH25" s="54"/>
      <c r="EUI25" s="54"/>
      <c r="EUJ25" s="54"/>
      <c r="EUK25" s="54"/>
      <c r="EUL25" s="54"/>
      <c r="EUM25" s="54"/>
      <c r="EUN25" s="54"/>
      <c r="EUO25" s="54"/>
      <c r="EUP25" s="54"/>
      <c r="EUQ25" s="54"/>
      <c r="EUR25" s="54"/>
      <c r="EUS25" s="54"/>
      <c r="EUT25" s="54"/>
      <c r="EUU25" s="54"/>
      <c r="EUV25" s="54"/>
      <c r="EUW25" s="54"/>
      <c r="EUX25" s="54"/>
      <c r="EUY25" s="54"/>
      <c r="EUZ25" s="54"/>
      <c r="EVA25" s="54"/>
      <c r="EVB25" s="54"/>
      <c r="EVC25" s="54"/>
      <c r="EVD25" s="54"/>
      <c r="EVE25" s="54"/>
      <c r="EVF25" s="54"/>
      <c r="EVG25" s="54"/>
      <c r="EVH25" s="54"/>
      <c r="EVI25" s="54"/>
      <c r="EVJ25" s="54"/>
      <c r="EVK25" s="54"/>
      <c r="EVL25" s="54"/>
      <c r="EVM25" s="54"/>
      <c r="EVN25" s="54"/>
      <c r="EVO25" s="54"/>
      <c r="EVP25" s="54"/>
      <c r="EVQ25" s="54"/>
      <c r="EVR25" s="54"/>
      <c r="EVS25" s="54"/>
      <c r="EVT25" s="54"/>
      <c r="EVU25" s="54"/>
      <c r="EVV25" s="54"/>
      <c r="EVW25" s="54"/>
      <c r="EVX25" s="54"/>
      <c r="EVY25" s="54"/>
      <c r="EVZ25" s="54"/>
      <c r="EWA25" s="54"/>
      <c r="EWB25" s="54"/>
      <c r="EWC25" s="54"/>
      <c r="EWD25" s="54"/>
      <c r="EWE25" s="54"/>
      <c r="EWF25" s="54"/>
      <c r="EWG25" s="54"/>
      <c r="EWH25" s="54"/>
      <c r="EWI25" s="54"/>
      <c r="EWJ25" s="54"/>
      <c r="EWK25" s="54"/>
      <c r="EWL25" s="54"/>
      <c r="EWM25" s="54"/>
      <c r="EWN25" s="54"/>
      <c r="EWO25" s="54"/>
      <c r="EWP25" s="54"/>
      <c r="EWQ25" s="54"/>
      <c r="EWR25" s="54"/>
      <c r="EWS25" s="54"/>
      <c r="EWT25" s="54"/>
      <c r="EWU25" s="54"/>
      <c r="EWV25" s="54"/>
      <c r="EWW25" s="54"/>
      <c r="EWX25" s="54"/>
      <c r="EWY25" s="54"/>
      <c r="EWZ25" s="54"/>
      <c r="EXA25" s="54"/>
      <c r="EXB25" s="54"/>
      <c r="EXC25" s="54"/>
      <c r="EXD25" s="54"/>
      <c r="EXE25" s="54"/>
      <c r="EXF25" s="54"/>
      <c r="EXG25" s="54"/>
      <c r="EXH25" s="54"/>
      <c r="EXI25" s="54"/>
      <c r="EXJ25" s="54"/>
      <c r="EXK25" s="54"/>
      <c r="EXL25" s="54"/>
      <c r="EXM25" s="54"/>
      <c r="EXN25" s="54"/>
      <c r="EXO25" s="54"/>
      <c r="EXP25" s="54"/>
      <c r="EXQ25" s="54"/>
      <c r="EXR25" s="54"/>
      <c r="EXS25" s="54"/>
      <c r="EXT25" s="54"/>
      <c r="EXU25" s="54"/>
      <c r="EXV25" s="54"/>
      <c r="EXW25" s="54"/>
      <c r="EXX25" s="54"/>
      <c r="EXY25" s="54"/>
      <c r="EXZ25" s="54"/>
      <c r="EYA25" s="54"/>
      <c r="EYB25" s="54"/>
      <c r="EYC25" s="54"/>
      <c r="EYD25" s="54"/>
      <c r="EYE25" s="54"/>
      <c r="EYF25" s="54"/>
      <c r="EYG25" s="54"/>
      <c r="EYH25" s="54"/>
      <c r="EYI25" s="54"/>
      <c r="EYJ25" s="54"/>
      <c r="EYK25" s="54"/>
      <c r="EYL25" s="54"/>
      <c r="EYM25" s="54"/>
      <c r="EYN25" s="54"/>
      <c r="EYO25" s="54"/>
      <c r="EYP25" s="54"/>
      <c r="EYQ25" s="54"/>
      <c r="EYR25" s="54"/>
      <c r="EYS25" s="54"/>
      <c r="EYT25" s="54"/>
      <c r="EYU25" s="54"/>
      <c r="EYV25" s="54"/>
      <c r="EYW25" s="54"/>
      <c r="EYX25" s="54"/>
      <c r="EYY25" s="54"/>
      <c r="EYZ25" s="54"/>
      <c r="EZA25" s="54"/>
      <c r="EZB25" s="54"/>
      <c r="EZC25" s="54"/>
      <c r="EZD25" s="54"/>
      <c r="EZE25" s="54"/>
      <c r="EZF25" s="54"/>
      <c r="EZG25" s="54"/>
      <c r="EZH25" s="54"/>
      <c r="EZI25" s="54"/>
      <c r="EZJ25" s="54"/>
      <c r="EZK25" s="54"/>
      <c r="EZL25" s="54"/>
      <c r="EZM25" s="54"/>
      <c r="EZN25" s="54"/>
      <c r="EZO25" s="54"/>
      <c r="EZP25" s="54"/>
      <c r="EZQ25" s="54"/>
      <c r="EZR25" s="54"/>
      <c r="EZS25" s="54"/>
      <c r="EZT25" s="54"/>
      <c r="EZU25" s="54"/>
      <c r="EZV25" s="54"/>
      <c r="EZW25" s="54"/>
      <c r="EZX25" s="54"/>
      <c r="EZY25" s="54"/>
      <c r="EZZ25" s="54"/>
      <c r="FAA25" s="54"/>
      <c r="FAB25" s="54"/>
      <c r="FAC25" s="54"/>
      <c r="FAD25" s="54"/>
      <c r="FAE25" s="54"/>
      <c r="FAF25" s="54"/>
      <c r="FAG25" s="54"/>
      <c r="FAH25" s="54"/>
      <c r="FAI25" s="54"/>
      <c r="FAJ25" s="54"/>
      <c r="FAK25" s="54"/>
      <c r="FAL25" s="54"/>
      <c r="FAM25" s="54"/>
      <c r="FAN25" s="54"/>
      <c r="FAO25" s="54"/>
      <c r="FAP25" s="54"/>
      <c r="FAQ25" s="54"/>
      <c r="FAR25" s="54"/>
      <c r="FAS25" s="54"/>
      <c r="FAT25" s="54"/>
      <c r="FAU25" s="54"/>
      <c r="FAV25" s="54"/>
      <c r="FAW25" s="54"/>
      <c r="FAX25" s="54"/>
      <c r="FAY25" s="54"/>
      <c r="FAZ25" s="54"/>
      <c r="FBA25" s="54"/>
      <c r="FBB25" s="54"/>
      <c r="FBC25" s="54"/>
      <c r="FBD25" s="54"/>
      <c r="FBE25" s="54"/>
      <c r="FBF25" s="54"/>
      <c r="FBG25" s="54"/>
      <c r="FBH25" s="54"/>
      <c r="FBI25" s="54"/>
      <c r="FBJ25" s="54"/>
      <c r="FBK25" s="54"/>
      <c r="FBL25" s="54"/>
      <c r="FBM25" s="54"/>
      <c r="FBN25" s="54"/>
      <c r="FBO25" s="54"/>
      <c r="FBP25" s="54"/>
      <c r="FBQ25" s="54"/>
      <c r="FBR25" s="54"/>
      <c r="FBS25" s="54"/>
      <c r="FBT25" s="54"/>
      <c r="FBU25" s="54"/>
      <c r="FBV25" s="54"/>
      <c r="FBW25" s="54"/>
      <c r="FBX25" s="54"/>
      <c r="FBY25" s="54"/>
      <c r="FBZ25" s="54"/>
      <c r="FCA25" s="54"/>
      <c r="FCB25" s="54"/>
      <c r="FCC25" s="54"/>
      <c r="FCD25" s="54"/>
      <c r="FCE25" s="54"/>
      <c r="FCF25" s="54"/>
      <c r="FCG25" s="54"/>
      <c r="FCH25" s="54"/>
      <c r="FCI25" s="54"/>
      <c r="FCJ25" s="54"/>
      <c r="FCK25" s="54"/>
      <c r="FCL25" s="54"/>
      <c r="FCM25" s="54"/>
      <c r="FCN25" s="54"/>
      <c r="FCO25" s="54"/>
      <c r="FCP25" s="54"/>
      <c r="FCQ25" s="54"/>
      <c r="FCR25" s="54"/>
      <c r="FCS25" s="54"/>
      <c r="FCT25" s="54"/>
      <c r="FCU25" s="54"/>
      <c r="FCV25" s="54"/>
      <c r="FCW25" s="54"/>
      <c r="FCX25" s="54"/>
      <c r="FCY25" s="54"/>
      <c r="FCZ25" s="54"/>
      <c r="FDA25" s="54"/>
      <c r="FDB25" s="54"/>
      <c r="FDC25" s="54"/>
      <c r="FDD25" s="54"/>
      <c r="FDE25" s="54"/>
      <c r="FDF25" s="54"/>
      <c r="FDG25" s="54"/>
      <c r="FDH25" s="54"/>
      <c r="FDI25" s="54"/>
      <c r="FDJ25" s="54"/>
      <c r="FDK25" s="54"/>
      <c r="FDL25" s="54"/>
      <c r="FDM25" s="54"/>
      <c r="FDN25" s="54"/>
      <c r="FDO25" s="54"/>
      <c r="FDP25" s="54"/>
      <c r="FDQ25" s="54"/>
      <c r="FDR25" s="54"/>
      <c r="FDS25" s="54"/>
      <c r="FDT25" s="54"/>
      <c r="FDU25" s="54"/>
      <c r="FDV25" s="54"/>
      <c r="FDW25" s="54"/>
      <c r="FDX25" s="54"/>
      <c r="FDY25" s="54"/>
      <c r="FDZ25" s="54"/>
      <c r="FEA25" s="54"/>
      <c r="FEB25" s="54"/>
      <c r="FEC25" s="54"/>
      <c r="FED25" s="54"/>
      <c r="FEE25" s="54"/>
      <c r="FEF25" s="54"/>
      <c r="FEG25" s="54"/>
      <c r="FEH25" s="54"/>
      <c r="FEI25" s="54"/>
      <c r="FEJ25" s="54"/>
      <c r="FEK25" s="54"/>
      <c r="FEL25" s="54"/>
      <c r="FEM25" s="54"/>
      <c r="FEN25" s="54"/>
      <c r="FEO25" s="54"/>
      <c r="FEP25" s="54"/>
      <c r="FEQ25" s="54"/>
      <c r="FER25" s="54"/>
      <c r="FES25" s="54"/>
      <c r="FET25" s="54"/>
      <c r="FEU25" s="54"/>
      <c r="FEV25" s="54"/>
      <c r="FEW25" s="54"/>
      <c r="FEX25" s="54"/>
      <c r="FEY25" s="54"/>
      <c r="FEZ25" s="54"/>
      <c r="FFA25" s="54"/>
      <c r="FFB25" s="54"/>
      <c r="FFC25" s="54"/>
      <c r="FFD25" s="54"/>
      <c r="FFE25" s="54"/>
      <c r="FFF25" s="54"/>
      <c r="FFG25" s="54"/>
      <c r="FFH25" s="54"/>
      <c r="FFI25" s="54"/>
      <c r="FFJ25" s="54"/>
      <c r="FFK25" s="54"/>
      <c r="FFL25" s="54"/>
      <c r="FFM25" s="54"/>
      <c r="FFN25" s="54"/>
      <c r="FFO25" s="54"/>
      <c r="FFP25" s="54"/>
      <c r="FFQ25" s="54"/>
      <c r="FFR25" s="54"/>
      <c r="FFS25" s="54"/>
      <c r="FFT25" s="54"/>
      <c r="FFU25" s="54"/>
      <c r="FFV25" s="54"/>
      <c r="FFW25" s="54"/>
      <c r="FFX25" s="54"/>
      <c r="FFY25" s="54"/>
      <c r="FFZ25" s="54"/>
      <c r="FGA25" s="54"/>
      <c r="FGB25" s="54"/>
      <c r="FGC25" s="54"/>
      <c r="FGD25" s="54"/>
      <c r="FGE25" s="54"/>
      <c r="FGF25" s="54"/>
      <c r="FGG25" s="54"/>
      <c r="FGH25" s="54"/>
      <c r="FGI25" s="54"/>
      <c r="FGJ25" s="54"/>
      <c r="FGK25" s="54"/>
      <c r="FGL25" s="54"/>
      <c r="FGM25" s="54"/>
      <c r="FGN25" s="54"/>
      <c r="FGO25" s="54"/>
      <c r="FGP25" s="54"/>
      <c r="FGQ25" s="54"/>
      <c r="FGR25" s="54"/>
      <c r="FGS25" s="54"/>
      <c r="FGT25" s="54"/>
      <c r="FGU25" s="54"/>
      <c r="FGV25" s="54"/>
      <c r="FGW25" s="54"/>
      <c r="FGX25" s="54"/>
      <c r="FGY25" s="54"/>
      <c r="FGZ25" s="54"/>
      <c r="FHA25" s="54"/>
      <c r="FHB25" s="54"/>
      <c r="FHC25" s="54"/>
      <c r="FHD25" s="54"/>
      <c r="FHE25" s="54"/>
      <c r="FHF25" s="54"/>
      <c r="FHG25" s="54"/>
      <c r="FHH25" s="54"/>
      <c r="FHI25" s="54"/>
      <c r="FHJ25" s="54"/>
      <c r="FHK25" s="54"/>
      <c r="FHL25" s="54"/>
      <c r="FHM25" s="54"/>
      <c r="FHN25" s="54"/>
      <c r="FHO25" s="54"/>
      <c r="FHP25" s="54"/>
      <c r="FHQ25" s="54"/>
      <c r="FHR25" s="54"/>
      <c r="FHS25" s="54"/>
      <c r="FHT25" s="54"/>
      <c r="FHU25" s="54"/>
      <c r="FHV25" s="54"/>
      <c r="FHW25" s="54"/>
      <c r="FHX25" s="54"/>
      <c r="FHY25" s="54"/>
      <c r="FHZ25" s="54"/>
      <c r="FIA25" s="54"/>
      <c r="FIB25" s="54"/>
      <c r="FIC25" s="54"/>
      <c r="FID25" s="54"/>
      <c r="FIE25" s="54"/>
      <c r="FIF25" s="54"/>
      <c r="FIG25" s="54"/>
      <c r="FIH25" s="54"/>
      <c r="FII25" s="54"/>
      <c r="FIJ25" s="54"/>
      <c r="FIK25" s="54"/>
      <c r="FIL25" s="54"/>
      <c r="FIM25" s="54"/>
      <c r="FIN25" s="54"/>
      <c r="FIO25" s="54"/>
      <c r="FIP25" s="54"/>
      <c r="FIQ25" s="54"/>
      <c r="FIR25" s="54"/>
      <c r="FIS25" s="54"/>
      <c r="FIT25" s="54"/>
      <c r="FIU25" s="54"/>
      <c r="FIV25" s="54"/>
      <c r="FIW25" s="54"/>
      <c r="FIX25" s="54"/>
      <c r="FIY25" s="54"/>
      <c r="FIZ25" s="54"/>
      <c r="FJA25" s="54"/>
      <c r="FJB25" s="54"/>
      <c r="FJC25" s="54"/>
      <c r="FJD25" s="54"/>
      <c r="FJE25" s="54"/>
      <c r="FJF25" s="54"/>
      <c r="FJG25" s="54"/>
      <c r="FJH25" s="54"/>
      <c r="FJI25" s="54"/>
      <c r="FJJ25" s="54"/>
      <c r="FJK25" s="54"/>
      <c r="FJL25" s="54"/>
      <c r="FJM25" s="54"/>
      <c r="FJN25" s="54"/>
      <c r="FJO25" s="54"/>
      <c r="FJP25" s="54"/>
      <c r="FJQ25" s="54"/>
      <c r="FJR25" s="54"/>
      <c r="FJS25" s="54"/>
      <c r="FJT25" s="54"/>
      <c r="FJU25" s="54"/>
      <c r="FJV25" s="54"/>
      <c r="FJW25" s="54"/>
      <c r="FJX25" s="54"/>
      <c r="FJY25" s="54"/>
      <c r="FJZ25" s="54"/>
      <c r="FKA25" s="54"/>
      <c r="FKB25" s="54"/>
      <c r="FKC25" s="54"/>
      <c r="FKD25" s="54"/>
      <c r="FKE25" s="54"/>
      <c r="FKF25" s="54"/>
      <c r="FKG25" s="54"/>
      <c r="FKH25" s="54"/>
      <c r="FKI25" s="54"/>
      <c r="FKJ25" s="54"/>
      <c r="FKK25" s="54"/>
      <c r="FKL25" s="54"/>
      <c r="FKM25" s="54"/>
      <c r="FKN25" s="54"/>
      <c r="FKO25" s="54"/>
      <c r="FKP25" s="54"/>
      <c r="FKQ25" s="54"/>
      <c r="FKR25" s="54"/>
      <c r="FKS25" s="54"/>
      <c r="FKT25" s="54"/>
      <c r="FKU25" s="54"/>
      <c r="FKV25" s="54"/>
      <c r="FKW25" s="54"/>
      <c r="FKX25" s="54"/>
      <c r="FKY25" s="54"/>
      <c r="FKZ25" s="54"/>
      <c r="FLA25" s="54"/>
      <c r="FLB25" s="54"/>
      <c r="FLC25" s="54"/>
      <c r="FLD25" s="54"/>
      <c r="FLE25" s="54"/>
      <c r="FLF25" s="54"/>
      <c r="FLG25" s="54"/>
      <c r="FLH25" s="54"/>
      <c r="FLI25" s="54"/>
      <c r="FLJ25" s="54"/>
      <c r="FLK25" s="54"/>
      <c r="FLL25" s="54"/>
      <c r="FLM25" s="54"/>
      <c r="FLN25" s="54"/>
      <c r="FLO25" s="54"/>
      <c r="FLP25" s="54"/>
      <c r="FLQ25" s="54"/>
      <c r="FLR25" s="54"/>
      <c r="FLS25" s="54"/>
      <c r="FLT25" s="54"/>
      <c r="FLU25" s="54"/>
      <c r="FLV25" s="54"/>
      <c r="FLW25" s="54"/>
      <c r="FLX25" s="54"/>
      <c r="FLY25" s="54"/>
      <c r="FLZ25" s="54"/>
      <c r="FMA25" s="54"/>
      <c r="FMB25" s="54"/>
      <c r="FMC25" s="54"/>
      <c r="FMD25" s="54"/>
      <c r="FME25" s="54"/>
      <c r="FMF25" s="54"/>
      <c r="FMG25" s="54"/>
      <c r="FMH25" s="54"/>
      <c r="FMI25" s="54"/>
      <c r="FMJ25" s="54"/>
      <c r="FMK25" s="54"/>
      <c r="FML25" s="54"/>
      <c r="FMM25" s="54"/>
      <c r="FMN25" s="54"/>
      <c r="FMO25" s="54"/>
      <c r="FMP25" s="54"/>
      <c r="FMQ25" s="54"/>
      <c r="FMR25" s="54"/>
      <c r="FMS25" s="54"/>
      <c r="FMT25" s="54"/>
      <c r="FMU25" s="54"/>
      <c r="FMV25" s="54"/>
      <c r="FMW25" s="54"/>
      <c r="FMX25" s="54"/>
      <c r="FMY25" s="54"/>
      <c r="FMZ25" s="54"/>
      <c r="FNA25" s="54"/>
      <c r="FNB25" s="54"/>
      <c r="FNC25" s="54"/>
      <c r="FND25" s="54"/>
      <c r="FNE25" s="54"/>
      <c r="FNF25" s="54"/>
      <c r="FNG25" s="54"/>
      <c r="FNH25" s="54"/>
      <c r="FNI25" s="54"/>
      <c r="FNJ25" s="54"/>
      <c r="FNK25" s="54"/>
      <c r="FNL25" s="54"/>
      <c r="FNM25" s="54"/>
      <c r="FNN25" s="54"/>
      <c r="FNO25" s="54"/>
      <c r="FNP25" s="54"/>
      <c r="FNQ25" s="54"/>
      <c r="FNR25" s="54"/>
      <c r="FNS25" s="54"/>
      <c r="FNT25" s="54"/>
      <c r="FNU25" s="54"/>
      <c r="FNV25" s="54"/>
      <c r="FNW25" s="54"/>
      <c r="FNX25" s="54"/>
      <c r="FNY25" s="54"/>
      <c r="FNZ25" s="54"/>
      <c r="FOA25" s="54"/>
      <c r="FOB25" s="54"/>
      <c r="FOC25" s="54"/>
      <c r="FOD25" s="54"/>
      <c r="FOE25" s="54"/>
      <c r="FOF25" s="54"/>
      <c r="FOG25" s="54"/>
      <c r="FOH25" s="54"/>
      <c r="FOI25" s="54"/>
      <c r="FOJ25" s="54"/>
      <c r="FOK25" s="54"/>
      <c r="FOL25" s="54"/>
      <c r="FOM25" s="54"/>
      <c r="FON25" s="54"/>
      <c r="FOO25" s="54"/>
      <c r="FOP25" s="54"/>
      <c r="FOQ25" s="54"/>
      <c r="FOR25" s="54"/>
      <c r="FOS25" s="54"/>
      <c r="FOT25" s="54"/>
      <c r="FOU25" s="54"/>
      <c r="FOV25" s="54"/>
      <c r="FOW25" s="54"/>
      <c r="FOX25" s="54"/>
      <c r="FOY25" s="54"/>
      <c r="FOZ25" s="54"/>
      <c r="FPA25" s="54"/>
      <c r="FPB25" s="54"/>
      <c r="FPC25" s="54"/>
      <c r="FPD25" s="54"/>
      <c r="FPE25" s="54"/>
      <c r="FPF25" s="54"/>
      <c r="FPG25" s="54"/>
      <c r="FPH25" s="54"/>
      <c r="FPI25" s="54"/>
      <c r="FPJ25" s="54"/>
      <c r="FPK25" s="54"/>
      <c r="FPL25" s="54"/>
      <c r="FPM25" s="54"/>
      <c r="FPN25" s="54"/>
      <c r="FPO25" s="54"/>
      <c r="FPP25" s="54"/>
      <c r="FPQ25" s="54"/>
      <c r="FPR25" s="54"/>
      <c r="FPS25" s="54"/>
      <c r="FPT25" s="54"/>
      <c r="FPU25" s="54"/>
      <c r="FPV25" s="54"/>
      <c r="FPW25" s="54"/>
      <c r="FPX25" s="54"/>
      <c r="FPY25" s="54"/>
      <c r="FPZ25" s="54"/>
      <c r="FQA25" s="54"/>
      <c r="FQB25" s="54"/>
      <c r="FQC25" s="54"/>
      <c r="FQD25" s="54"/>
      <c r="FQE25" s="54"/>
      <c r="FQF25" s="54"/>
      <c r="FQG25" s="54"/>
      <c r="FQH25" s="54"/>
      <c r="FQI25" s="54"/>
      <c r="FQJ25" s="54"/>
      <c r="FQK25" s="54"/>
      <c r="FQL25" s="54"/>
      <c r="FQM25" s="54"/>
      <c r="FQN25" s="54"/>
      <c r="FQO25" s="54"/>
      <c r="FQP25" s="54"/>
      <c r="FQQ25" s="54"/>
      <c r="FQR25" s="54"/>
      <c r="FQS25" s="54"/>
      <c r="FQT25" s="54"/>
      <c r="FQU25" s="54"/>
      <c r="FQV25" s="54"/>
      <c r="FQW25" s="54"/>
      <c r="FQX25" s="54"/>
      <c r="FQY25" s="54"/>
      <c r="FQZ25" s="54"/>
      <c r="FRA25" s="54"/>
      <c r="FRB25" s="54"/>
      <c r="FRC25" s="54"/>
      <c r="FRD25" s="54"/>
      <c r="FRE25" s="54"/>
      <c r="FRF25" s="54"/>
      <c r="FRG25" s="54"/>
      <c r="FRH25" s="54"/>
      <c r="FRI25" s="54"/>
      <c r="FRJ25" s="54"/>
      <c r="FRK25" s="54"/>
      <c r="FRL25" s="54"/>
      <c r="FRM25" s="54"/>
      <c r="FRN25" s="54"/>
      <c r="FRO25" s="54"/>
      <c r="FRP25" s="54"/>
      <c r="FRQ25" s="54"/>
      <c r="FRR25" s="54"/>
      <c r="FRS25" s="54"/>
      <c r="FRT25" s="54"/>
      <c r="FRU25" s="54"/>
      <c r="FRV25" s="54"/>
      <c r="FRW25" s="54"/>
      <c r="FRX25" s="54"/>
      <c r="FRY25" s="54"/>
      <c r="FRZ25" s="54"/>
      <c r="FSA25" s="54"/>
      <c r="FSB25" s="54"/>
      <c r="FSC25" s="54"/>
      <c r="FSD25" s="54"/>
      <c r="FSE25" s="54"/>
      <c r="FSF25" s="54"/>
      <c r="FSG25" s="54"/>
      <c r="FSH25" s="54"/>
      <c r="FSI25" s="54"/>
      <c r="FSJ25" s="54"/>
      <c r="FSK25" s="54"/>
      <c r="FSL25" s="54"/>
      <c r="FSM25" s="54"/>
      <c r="FSN25" s="54"/>
      <c r="FSO25" s="54"/>
      <c r="FSP25" s="54"/>
      <c r="FSQ25" s="54"/>
      <c r="FSR25" s="54"/>
      <c r="FSS25" s="54"/>
      <c r="FST25" s="54"/>
      <c r="FSU25" s="54"/>
      <c r="FSV25" s="54"/>
      <c r="FSW25" s="54"/>
      <c r="FSX25" s="54"/>
      <c r="FSY25" s="54"/>
      <c r="FSZ25" s="54"/>
      <c r="FTA25" s="54"/>
      <c r="FTB25" s="54"/>
      <c r="FTC25" s="54"/>
      <c r="FTD25" s="54"/>
      <c r="FTE25" s="54"/>
      <c r="FTF25" s="54"/>
      <c r="FTG25" s="54"/>
      <c r="FTH25" s="54"/>
      <c r="FTI25" s="54"/>
      <c r="FTJ25" s="54"/>
      <c r="FTK25" s="54"/>
      <c r="FTL25" s="54"/>
      <c r="FTM25" s="54"/>
      <c r="FTN25" s="54"/>
      <c r="FTO25" s="54"/>
      <c r="FTP25" s="54"/>
      <c r="FTQ25" s="54"/>
      <c r="FTR25" s="54"/>
      <c r="FTS25" s="54"/>
      <c r="FTT25" s="54"/>
      <c r="FTU25" s="54"/>
      <c r="FTV25" s="54"/>
      <c r="FTW25" s="54"/>
      <c r="FTX25" s="54"/>
      <c r="FTY25" s="54"/>
      <c r="FTZ25" s="54"/>
      <c r="FUA25" s="54"/>
      <c r="FUB25" s="54"/>
      <c r="FUC25" s="54"/>
      <c r="FUD25" s="54"/>
      <c r="FUE25" s="54"/>
      <c r="FUF25" s="54"/>
      <c r="FUG25" s="54"/>
      <c r="FUH25" s="54"/>
      <c r="FUI25" s="54"/>
      <c r="FUJ25" s="54"/>
      <c r="FUK25" s="54"/>
      <c r="FUL25" s="54"/>
      <c r="FUM25" s="54"/>
      <c r="FUN25" s="54"/>
      <c r="FUO25" s="54"/>
      <c r="FUP25" s="54"/>
      <c r="FUQ25" s="54"/>
      <c r="FUR25" s="54"/>
      <c r="FUS25" s="54"/>
      <c r="FUT25" s="54"/>
      <c r="FUU25" s="54"/>
      <c r="FUV25" s="54"/>
      <c r="FUW25" s="54"/>
      <c r="FUX25" s="54"/>
      <c r="FUY25" s="54"/>
      <c r="FUZ25" s="54"/>
      <c r="FVA25" s="54"/>
      <c r="FVB25" s="54"/>
      <c r="FVC25" s="54"/>
      <c r="FVD25" s="54"/>
      <c r="FVE25" s="54"/>
      <c r="FVF25" s="54"/>
      <c r="FVG25" s="54"/>
      <c r="FVH25" s="54"/>
      <c r="FVI25" s="54"/>
      <c r="FVJ25" s="54"/>
      <c r="FVK25" s="54"/>
      <c r="FVL25" s="54"/>
      <c r="FVM25" s="54"/>
      <c r="FVN25" s="54"/>
      <c r="FVO25" s="54"/>
      <c r="FVP25" s="54"/>
      <c r="FVQ25" s="54"/>
      <c r="FVR25" s="54"/>
      <c r="FVS25" s="54"/>
      <c r="FVT25" s="54"/>
      <c r="FVU25" s="54"/>
      <c r="FVV25" s="54"/>
      <c r="FVW25" s="54"/>
      <c r="FVX25" s="54"/>
      <c r="FVY25" s="54"/>
      <c r="FVZ25" s="54"/>
      <c r="FWA25" s="54"/>
      <c r="FWB25" s="54"/>
      <c r="FWC25" s="54"/>
      <c r="FWD25" s="54"/>
      <c r="FWE25" s="54"/>
      <c r="FWF25" s="54"/>
      <c r="FWG25" s="54"/>
      <c r="FWH25" s="54"/>
      <c r="FWI25" s="54"/>
      <c r="FWJ25" s="54"/>
      <c r="FWK25" s="54"/>
      <c r="FWL25" s="54"/>
      <c r="FWM25" s="54"/>
      <c r="FWN25" s="54"/>
      <c r="FWO25" s="54"/>
      <c r="FWP25" s="54"/>
      <c r="FWQ25" s="54"/>
      <c r="FWR25" s="54"/>
      <c r="FWS25" s="54"/>
      <c r="FWT25" s="54"/>
      <c r="FWU25" s="54"/>
      <c r="FWV25" s="54"/>
      <c r="FWW25" s="54"/>
      <c r="FWX25" s="54"/>
      <c r="FWY25" s="54"/>
      <c r="FWZ25" s="54"/>
      <c r="FXA25" s="54"/>
      <c r="FXB25" s="54"/>
      <c r="FXC25" s="54"/>
      <c r="FXD25" s="54"/>
      <c r="FXE25" s="54"/>
      <c r="FXF25" s="54"/>
      <c r="FXG25" s="54"/>
      <c r="FXH25" s="54"/>
      <c r="FXI25" s="54"/>
      <c r="FXJ25" s="54"/>
      <c r="FXK25" s="54"/>
      <c r="FXL25" s="54"/>
      <c r="FXM25" s="54"/>
      <c r="FXN25" s="54"/>
      <c r="FXO25" s="54"/>
      <c r="FXP25" s="54"/>
      <c r="FXQ25" s="54"/>
      <c r="FXR25" s="54"/>
      <c r="FXS25" s="54"/>
      <c r="FXT25" s="54"/>
      <c r="FXU25" s="54"/>
      <c r="FXV25" s="54"/>
      <c r="FXW25" s="54"/>
      <c r="FXX25" s="54"/>
      <c r="FXY25" s="54"/>
      <c r="FXZ25" s="54"/>
      <c r="FYA25" s="54"/>
      <c r="FYB25" s="54"/>
      <c r="FYC25" s="54"/>
      <c r="FYD25" s="54"/>
      <c r="FYE25" s="54"/>
      <c r="FYF25" s="54"/>
      <c r="FYG25" s="54"/>
      <c r="FYH25" s="54"/>
      <c r="FYI25" s="54"/>
      <c r="FYJ25" s="54"/>
      <c r="FYK25" s="54"/>
      <c r="FYL25" s="54"/>
      <c r="FYM25" s="54"/>
      <c r="FYN25" s="54"/>
      <c r="FYO25" s="54"/>
      <c r="FYP25" s="54"/>
      <c r="FYQ25" s="54"/>
      <c r="FYR25" s="54"/>
      <c r="FYS25" s="54"/>
      <c r="FYT25" s="54"/>
      <c r="FYU25" s="54"/>
      <c r="FYV25" s="54"/>
      <c r="FYW25" s="54"/>
      <c r="FYX25" s="54"/>
      <c r="FYY25" s="54"/>
      <c r="FYZ25" s="54"/>
      <c r="FZA25" s="54"/>
      <c r="FZB25" s="54"/>
      <c r="FZC25" s="54"/>
      <c r="FZD25" s="54"/>
      <c r="FZE25" s="54"/>
      <c r="FZF25" s="54"/>
      <c r="FZG25" s="54"/>
      <c r="FZH25" s="54"/>
      <c r="FZI25" s="54"/>
      <c r="FZJ25" s="54"/>
      <c r="FZK25" s="54"/>
      <c r="FZL25" s="54"/>
      <c r="FZM25" s="54"/>
      <c r="FZN25" s="54"/>
      <c r="FZO25" s="54"/>
      <c r="FZP25" s="54"/>
      <c r="FZQ25" s="54"/>
      <c r="FZR25" s="54"/>
      <c r="FZS25" s="54"/>
      <c r="FZT25" s="54"/>
      <c r="FZU25" s="54"/>
      <c r="FZV25" s="54"/>
      <c r="FZW25" s="54"/>
      <c r="FZX25" s="54"/>
      <c r="FZY25" s="54"/>
      <c r="FZZ25" s="54"/>
      <c r="GAA25" s="54"/>
      <c r="GAB25" s="54"/>
      <c r="GAC25" s="54"/>
      <c r="GAD25" s="54"/>
      <c r="GAE25" s="54"/>
      <c r="GAF25" s="54"/>
      <c r="GAG25" s="54"/>
      <c r="GAH25" s="54"/>
      <c r="GAI25" s="54"/>
      <c r="GAJ25" s="54"/>
      <c r="GAK25" s="54"/>
      <c r="GAL25" s="54"/>
      <c r="GAM25" s="54"/>
      <c r="GAN25" s="54"/>
      <c r="GAO25" s="54"/>
      <c r="GAP25" s="54"/>
      <c r="GAQ25" s="54"/>
      <c r="GAR25" s="54"/>
      <c r="GAS25" s="54"/>
      <c r="GAT25" s="54"/>
      <c r="GAU25" s="54"/>
      <c r="GAV25" s="54"/>
      <c r="GAW25" s="54"/>
      <c r="GAX25" s="54"/>
      <c r="GAY25" s="54"/>
      <c r="GAZ25" s="54"/>
      <c r="GBA25" s="54"/>
      <c r="GBB25" s="54"/>
      <c r="GBC25" s="54"/>
      <c r="GBD25" s="54"/>
      <c r="GBE25" s="54"/>
      <c r="GBF25" s="54"/>
      <c r="GBG25" s="54"/>
      <c r="GBH25" s="54"/>
      <c r="GBI25" s="54"/>
      <c r="GBJ25" s="54"/>
      <c r="GBK25" s="54"/>
      <c r="GBL25" s="54"/>
      <c r="GBM25" s="54"/>
      <c r="GBN25" s="54"/>
      <c r="GBO25" s="54"/>
      <c r="GBP25" s="54"/>
      <c r="GBQ25" s="54"/>
      <c r="GBR25" s="54"/>
      <c r="GBS25" s="54"/>
      <c r="GBT25" s="54"/>
      <c r="GBU25" s="54"/>
      <c r="GBV25" s="54"/>
      <c r="GBW25" s="54"/>
      <c r="GBX25" s="54"/>
      <c r="GBY25" s="54"/>
      <c r="GBZ25" s="54"/>
      <c r="GCA25" s="54"/>
      <c r="GCB25" s="54"/>
      <c r="GCC25" s="54"/>
      <c r="GCD25" s="54"/>
      <c r="GCE25" s="54"/>
      <c r="GCF25" s="54"/>
      <c r="GCG25" s="54"/>
      <c r="GCH25" s="54"/>
      <c r="GCI25" s="54"/>
      <c r="GCJ25" s="54"/>
      <c r="GCK25" s="54"/>
      <c r="GCL25" s="54"/>
      <c r="GCM25" s="54"/>
      <c r="GCN25" s="54"/>
      <c r="GCO25" s="54"/>
      <c r="GCP25" s="54"/>
      <c r="GCQ25" s="54"/>
      <c r="GCR25" s="54"/>
      <c r="GCS25" s="54"/>
      <c r="GCT25" s="54"/>
      <c r="GCU25" s="54"/>
      <c r="GCV25" s="54"/>
      <c r="GCW25" s="54"/>
      <c r="GCX25" s="54"/>
      <c r="GCY25" s="54"/>
      <c r="GCZ25" s="54"/>
      <c r="GDA25" s="54"/>
      <c r="GDB25" s="54"/>
      <c r="GDC25" s="54"/>
      <c r="GDD25" s="54"/>
      <c r="GDE25" s="54"/>
      <c r="GDF25" s="54"/>
      <c r="GDG25" s="54"/>
      <c r="GDH25" s="54"/>
      <c r="GDI25" s="54"/>
      <c r="GDJ25" s="54"/>
      <c r="GDK25" s="54"/>
      <c r="GDL25" s="54"/>
      <c r="GDM25" s="54"/>
      <c r="GDN25" s="54"/>
      <c r="GDO25" s="54"/>
      <c r="GDP25" s="54"/>
      <c r="GDQ25" s="54"/>
      <c r="GDR25" s="54"/>
      <c r="GDS25" s="54"/>
      <c r="GDT25" s="54"/>
      <c r="GDU25" s="54"/>
      <c r="GDV25" s="54"/>
      <c r="GDW25" s="54"/>
      <c r="GDX25" s="54"/>
      <c r="GDY25" s="54"/>
      <c r="GDZ25" s="54"/>
      <c r="GEA25" s="54"/>
      <c r="GEB25" s="54"/>
      <c r="GEC25" s="54"/>
      <c r="GED25" s="54"/>
      <c r="GEE25" s="54"/>
      <c r="GEF25" s="54"/>
      <c r="GEG25" s="54"/>
      <c r="GEH25" s="54"/>
      <c r="GEI25" s="54"/>
      <c r="GEJ25" s="54"/>
      <c r="GEK25" s="54"/>
      <c r="GEL25" s="54"/>
      <c r="GEM25" s="54"/>
      <c r="GEN25" s="54"/>
      <c r="GEO25" s="54"/>
      <c r="GEP25" s="54"/>
      <c r="GEQ25" s="54"/>
      <c r="GER25" s="54"/>
      <c r="GES25" s="54"/>
      <c r="GET25" s="54"/>
      <c r="GEU25" s="54"/>
      <c r="GEV25" s="54"/>
      <c r="GEW25" s="54"/>
      <c r="GEX25" s="54"/>
      <c r="GEY25" s="54"/>
      <c r="GEZ25" s="54"/>
      <c r="GFA25" s="54"/>
      <c r="GFB25" s="54"/>
      <c r="GFC25" s="54"/>
      <c r="GFD25" s="54"/>
      <c r="GFE25" s="54"/>
      <c r="GFF25" s="54"/>
      <c r="GFG25" s="54"/>
      <c r="GFH25" s="54"/>
      <c r="GFI25" s="54"/>
      <c r="GFJ25" s="54"/>
      <c r="GFK25" s="54"/>
      <c r="GFL25" s="54"/>
      <c r="GFM25" s="54"/>
      <c r="GFN25" s="54"/>
      <c r="GFO25" s="54"/>
      <c r="GFP25" s="54"/>
      <c r="GFQ25" s="54"/>
      <c r="GFR25" s="54"/>
      <c r="GFS25" s="54"/>
      <c r="GFT25" s="54"/>
      <c r="GFU25" s="54"/>
      <c r="GFV25" s="54"/>
      <c r="GFW25" s="54"/>
      <c r="GFX25" s="54"/>
      <c r="GFY25" s="54"/>
      <c r="GFZ25" s="54"/>
      <c r="GGA25" s="54"/>
      <c r="GGB25" s="54"/>
      <c r="GGC25" s="54"/>
      <c r="GGD25" s="54"/>
      <c r="GGE25" s="54"/>
      <c r="GGF25" s="54"/>
      <c r="GGG25" s="54"/>
      <c r="GGH25" s="54"/>
      <c r="GGI25" s="54"/>
      <c r="GGJ25" s="54"/>
      <c r="GGK25" s="54"/>
      <c r="GGL25" s="54"/>
      <c r="GGM25" s="54"/>
      <c r="GGN25" s="54"/>
      <c r="GGO25" s="54"/>
      <c r="GGP25" s="54"/>
      <c r="GGQ25" s="54"/>
      <c r="GGR25" s="54"/>
      <c r="GGS25" s="54"/>
      <c r="GGT25" s="54"/>
      <c r="GGU25" s="54"/>
      <c r="GGV25" s="54"/>
      <c r="GGW25" s="54"/>
      <c r="GGX25" s="54"/>
      <c r="GGY25" s="54"/>
      <c r="GGZ25" s="54"/>
      <c r="GHA25" s="54"/>
      <c r="GHB25" s="54"/>
      <c r="GHC25" s="54"/>
      <c r="GHD25" s="54"/>
      <c r="GHE25" s="54"/>
      <c r="GHF25" s="54"/>
      <c r="GHG25" s="54"/>
      <c r="GHH25" s="54"/>
      <c r="GHI25" s="54"/>
      <c r="GHJ25" s="54"/>
      <c r="GHK25" s="54"/>
      <c r="GHL25" s="54"/>
      <c r="GHM25" s="54"/>
      <c r="GHN25" s="54"/>
      <c r="GHO25" s="54"/>
      <c r="GHP25" s="54"/>
      <c r="GHQ25" s="54"/>
      <c r="GHR25" s="54"/>
      <c r="GHS25" s="54"/>
      <c r="GHT25" s="54"/>
      <c r="GHU25" s="54"/>
      <c r="GHV25" s="54"/>
      <c r="GHW25" s="54"/>
      <c r="GHX25" s="54"/>
      <c r="GHY25" s="54"/>
      <c r="GHZ25" s="54"/>
      <c r="GIA25" s="54"/>
      <c r="GIB25" s="54"/>
      <c r="GIC25" s="54"/>
      <c r="GID25" s="54"/>
      <c r="GIE25" s="54"/>
      <c r="GIF25" s="54"/>
      <c r="GIG25" s="54"/>
      <c r="GIH25" s="54"/>
      <c r="GII25" s="54"/>
      <c r="GIJ25" s="54"/>
      <c r="GIK25" s="54"/>
      <c r="GIL25" s="54"/>
      <c r="GIM25" s="54"/>
      <c r="GIN25" s="54"/>
      <c r="GIO25" s="54"/>
      <c r="GIP25" s="54"/>
      <c r="GIQ25" s="54"/>
      <c r="GIR25" s="54"/>
      <c r="GIS25" s="54"/>
      <c r="GIT25" s="54"/>
      <c r="GIU25" s="54"/>
      <c r="GIV25" s="54"/>
      <c r="GIW25" s="54"/>
      <c r="GIX25" s="54"/>
      <c r="GIY25" s="54"/>
      <c r="GIZ25" s="54"/>
      <c r="GJA25" s="54"/>
      <c r="GJB25" s="54"/>
      <c r="GJC25" s="54"/>
      <c r="GJD25" s="54"/>
      <c r="GJE25" s="54"/>
      <c r="GJF25" s="54"/>
      <c r="GJG25" s="54"/>
      <c r="GJH25" s="54"/>
      <c r="GJI25" s="54"/>
      <c r="GJJ25" s="54"/>
      <c r="GJK25" s="54"/>
      <c r="GJL25" s="54"/>
      <c r="GJM25" s="54"/>
      <c r="GJN25" s="54"/>
      <c r="GJO25" s="54"/>
      <c r="GJP25" s="54"/>
      <c r="GJQ25" s="54"/>
      <c r="GJR25" s="54"/>
      <c r="GJS25" s="54"/>
      <c r="GJT25" s="54"/>
      <c r="GJU25" s="54"/>
      <c r="GJV25" s="54"/>
      <c r="GJW25" s="54"/>
      <c r="GJX25" s="54"/>
      <c r="GJY25" s="54"/>
      <c r="GJZ25" s="54"/>
      <c r="GKA25" s="54"/>
      <c r="GKB25" s="54"/>
      <c r="GKC25" s="54"/>
      <c r="GKD25" s="54"/>
      <c r="GKE25" s="54"/>
      <c r="GKF25" s="54"/>
      <c r="GKG25" s="54"/>
      <c r="GKH25" s="54"/>
      <c r="GKI25" s="54"/>
      <c r="GKJ25" s="54"/>
      <c r="GKK25" s="54"/>
      <c r="GKL25" s="54"/>
      <c r="GKM25" s="54"/>
      <c r="GKN25" s="54"/>
      <c r="GKO25" s="54"/>
      <c r="GKP25" s="54"/>
      <c r="GKQ25" s="54"/>
      <c r="GKR25" s="54"/>
      <c r="GKS25" s="54"/>
      <c r="GKT25" s="54"/>
      <c r="GKU25" s="54"/>
      <c r="GKV25" s="54"/>
      <c r="GKW25" s="54"/>
      <c r="GKX25" s="54"/>
      <c r="GKY25" s="54"/>
      <c r="GKZ25" s="54"/>
      <c r="GLA25" s="54"/>
      <c r="GLB25" s="54"/>
      <c r="GLC25" s="54"/>
      <c r="GLD25" s="54"/>
      <c r="GLE25" s="54"/>
      <c r="GLF25" s="54"/>
      <c r="GLG25" s="54"/>
      <c r="GLH25" s="54"/>
      <c r="GLI25" s="54"/>
      <c r="GLJ25" s="54"/>
      <c r="GLK25" s="54"/>
      <c r="GLL25" s="54"/>
      <c r="GLM25" s="54"/>
      <c r="GLN25" s="54"/>
      <c r="GLO25" s="54"/>
      <c r="GLP25" s="54"/>
      <c r="GLQ25" s="54"/>
      <c r="GLR25" s="54"/>
      <c r="GLS25" s="54"/>
      <c r="GLT25" s="54"/>
      <c r="GLU25" s="54"/>
      <c r="GLV25" s="54"/>
      <c r="GLW25" s="54"/>
      <c r="GLX25" s="54"/>
      <c r="GLY25" s="54"/>
      <c r="GLZ25" s="54"/>
      <c r="GMA25" s="54"/>
      <c r="GMB25" s="54"/>
      <c r="GMC25" s="54"/>
      <c r="GMD25" s="54"/>
      <c r="GME25" s="54"/>
      <c r="GMF25" s="54"/>
      <c r="GMG25" s="54"/>
      <c r="GMH25" s="54"/>
      <c r="GMI25" s="54"/>
      <c r="GMJ25" s="54"/>
      <c r="GMK25" s="54"/>
      <c r="GML25" s="54"/>
      <c r="GMM25" s="54"/>
      <c r="GMN25" s="54"/>
      <c r="GMO25" s="54"/>
      <c r="GMP25" s="54"/>
      <c r="GMQ25" s="54"/>
      <c r="GMR25" s="54"/>
      <c r="GMS25" s="54"/>
      <c r="GMT25" s="54"/>
      <c r="GMU25" s="54"/>
      <c r="GMV25" s="54"/>
      <c r="GMW25" s="54"/>
      <c r="GMX25" s="54"/>
      <c r="GMY25" s="54"/>
      <c r="GMZ25" s="54"/>
      <c r="GNA25" s="54"/>
      <c r="GNB25" s="54"/>
      <c r="GNC25" s="54"/>
      <c r="GND25" s="54"/>
      <c r="GNE25" s="54"/>
      <c r="GNF25" s="54"/>
      <c r="GNG25" s="54"/>
      <c r="GNH25" s="54"/>
      <c r="GNI25" s="54"/>
      <c r="GNJ25" s="54"/>
      <c r="GNK25" s="54"/>
      <c r="GNL25" s="54"/>
      <c r="GNM25" s="54"/>
      <c r="GNN25" s="54"/>
      <c r="GNO25" s="54"/>
      <c r="GNP25" s="54"/>
      <c r="GNQ25" s="54"/>
      <c r="GNR25" s="54"/>
      <c r="GNS25" s="54"/>
      <c r="GNT25" s="54"/>
      <c r="GNU25" s="54"/>
      <c r="GNV25" s="54"/>
      <c r="GNW25" s="54"/>
      <c r="GNX25" s="54"/>
      <c r="GNY25" s="54"/>
      <c r="GNZ25" s="54"/>
      <c r="GOA25" s="54"/>
      <c r="GOB25" s="54"/>
      <c r="GOC25" s="54"/>
      <c r="GOD25" s="54"/>
      <c r="GOE25" s="54"/>
      <c r="GOF25" s="54"/>
      <c r="GOG25" s="54"/>
      <c r="GOH25" s="54"/>
      <c r="GOI25" s="54"/>
      <c r="GOJ25" s="54"/>
      <c r="GOK25" s="54"/>
      <c r="GOL25" s="54"/>
      <c r="GOM25" s="54"/>
      <c r="GON25" s="54"/>
      <c r="GOO25" s="54"/>
      <c r="GOP25" s="54"/>
      <c r="GOQ25" s="54"/>
      <c r="GOR25" s="54"/>
      <c r="GOS25" s="54"/>
      <c r="GOT25" s="54"/>
      <c r="GOU25" s="54"/>
      <c r="GOV25" s="54"/>
      <c r="GOW25" s="54"/>
      <c r="GOX25" s="54"/>
      <c r="GOY25" s="54"/>
      <c r="GOZ25" s="54"/>
      <c r="GPA25" s="54"/>
      <c r="GPB25" s="54"/>
      <c r="GPC25" s="54"/>
      <c r="GPD25" s="54"/>
      <c r="GPE25" s="54"/>
      <c r="GPF25" s="54"/>
      <c r="GPG25" s="54"/>
      <c r="GPH25" s="54"/>
      <c r="GPI25" s="54"/>
      <c r="GPJ25" s="54"/>
      <c r="GPK25" s="54"/>
      <c r="GPL25" s="54"/>
      <c r="GPM25" s="54"/>
      <c r="GPN25" s="54"/>
      <c r="GPO25" s="54"/>
      <c r="GPP25" s="54"/>
      <c r="GPQ25" s="54"/>
      <c r="GPR25" s="54"/>
      <c r="GPS25" s="54"/>
      <c r="GPT25" s="54"/>
      <c r="GPU25" s="54"/>
      <c r="GPV25" s="54"/>
      <c r="GPW25" s="54"/>
      <c r="GPX25" s="54"/>
      <c r="GPY25" s="54"/>
      <c r="GPZ25" s="54"/>
      <c r="GQA25" s="54"/>
      <c r="GQB25" s="54"/>
      <c r="GQC25" s="54"/>
      <c r="GQD25" s="54"/>
      <c r="GQE25" s="54"/>
      <c r="GQF25" s="54"/>
      <c r="GQG25" s="54"/>
      <c r="GQH25" s="54"/>
      <c r="GQI25" s="54"/>
      <c r="GQJ25" s="54"/>
      <c r="GQK25" s="54"/>
      <c r="GQL25" s="54"/>
      <c r="GQM25" s="54"/>
      <c r="GQN25" s="54"/>
      <c r="GQO25" s="54"/>
      <c r="GQP25" s="54"/>
      <c r="GQQ25" s="54"/>
      <c r="GQR25" s="54"/>
      <c r="GQS25" s="54"/>
      <c r="GQT25" s="54"/>
      <c r="GQU25" s="54"/>
      <c r="GQV25" s="54"/>
      <c r="GQW25" s="54"/>
      <c r="GQX25" s="54"/>
      <c r="GQY25" s="54"/>
      <c r="GQZ25" s="54"/>
      <c r="GRA25" s="54"/>
      <c r="GRB25" s="54"/>
      <c r="GRC25" s="54"/>
      <c r="GRD25" s="54"/>
      <c r="GRE25" s="54"/>
      <c r="GRF25" s="54"/>
      <c r="GRG25" s="54"/>
      <c r="GRH25" s="54"/>
      <c r="GRI25" s="54"/>
      <c r="GRJ25" s="54"/>
      <c r="GRK25" s="54"/>
      <c r="GRL25" s="54"/>
      <c r="GRM25" s="54"/>
      <c r="GRN25" s="54"/>
      <c r="GRO25" s="54"/>
      <c r="GRP25" s="54"/>
      <c r="GRQ25" s="54"/>
      <c r="GRR25" s="54"/>
      <c r="GRS25" s="54"/>
      <c r="GRT25" s="54"/>
      <c r="GRU25" s="54"/>
      <c r="GRV25" s="54"/>
      <c r="GRW25" s="54"/>
      <c r="GRX25" s="54"/>
      <c r="GRY25" s="54"/>
      <c r="GRZ25" s="54"/>
      <c r="GSA25" s="54"/>
      <c r="GSB25" s="54"/>
      <c r="GSC25" s="54"/>
      <c r="GSD25" s="54"/>
      <c r="GSE25" s="54"/>
      <c r="GSF25" s="54"/>
      <c r="GSG25" s="54"/>
      <c r="GSH25" s="54"/>
      <c r="GSI25" s="54"/>
      <c r="GSJ25" s="54"/>
      <c r="GSK25" s="54"/>
      <c r="GSL25" s="54"/>
      <c r="GSM25" s="54"/>
      <c r="GSN25" s="54"/>
      <c r="GSO25" s="54"/>
      <c r="GSP25" s="54"/>
      <c r="GSQ25" s="54"/>
      <c r="GSR25" s="54"/>
      <c r="GSS25" s="54"/>
      <c r="GST25" s="54"/>
      <c r="GSU25" s="54"/>
      <c r="GSV25" s="54"/>
      <c r="GSW25" s="54"/>
      <c r="GSX25" s="54"/>
      <c r="GSY25" s="54"/>
      <c r="GSZ25" s="54"/>
      <c r="GTA25" s="54"/>
      <c r="GTB25" s="54"/>
      <c r="GTC25" s="54"/>
      <c r="GTD25" s="54"/>
      <c r="GTE25" s="54"/>
      <c r="GTF25" s="54"/>
      <c r="GTG25" s="54"/>
      <c r="GTH25" s="54"/>
      <c r="GTI25" s="54"/>
      <c r="GTJ25" s="54"/>
      <c r="GTK25" s="54"/>
      <c r="GTL25" s="54"/>
      <c r="GTM25" s="54"/>
      <c r="GTN25" s="54"/>
      <c r="GTO25" s="54"/>
      <c r="GTP25" s="54"/>
      <c r="GTQ25" s="54"/>
      <c r="GTR25" s="54"/>
      <c r="GTS25" s="54"/>
      <c r="GTT25" s="54"/>
      <c r="GTU25" s="54"/>
      <c r="GTV25" s="54"/>
      <c r="GTW25" s="54"/>
      <c r="GTX25" s="54"/>
      <c r="GTY25" s="54"/>
      <c r="GTZ25" s="54"/>
      <c r="GUA25" s="54"/>
      <c r="GUB25" s="54"/>
      <c r="GUC25" s="54"/>
      <c r="GUD25" s="54"/>
      <c r="GUE25" s="54"/>
      <c r="GUF25" s="54"/>
      <c r="GUG25" s="54"/>
      <c r="GUH25" s="54"/>
      <c r="GUI25" s="54"/>
      <c r="GUJ25" s="54"/>
      <c r="GUK25" s="54"/>
      <c r="GUL25" s="54"/>
      <c r="GUM25" s="54"/>
      <c r="GUN25" s="54"/>
      <c r="GUO25" s="54"/>
      <c r="GUP25" s="54"/>
      <c r="GUQ25" s="54"/>
      <c r="GUR25" s="54"/>
      <c r="GUS25" s="54"/>
      <c r="GUT25" s="54"/>
      <c r="GUU25" s="54"/>
      <c r="GUV25" s="54"/>
      <c r="GUW25" s="54"/>
      <c r="GUX25" s="54"/>
      <c r="GUY25" s="54"/>
      <c r="GUZ25" s="54"/>
      <c r="GVA25" s="54"/>
      <c r="GVB25" s="54"/>
      <c r="GVC25" s="54"/>
      <c r="GVD25" s="54"/>
      <c r="GVE25" s="54"/>
      <c r="GVF25" s="54"/>
      <c r="GVG25" s="54"/>
      <c r="GVH25" s="54"/>
      <c r="GVI25" s="54"/>
      <c r="GVJ25" s="54"/>
      <c r="GVK25" s="54"/>
      <c r="GVL25" s="54"/>
      <c r="GVM25" s="54"/>
      <c r="GVN25" s="54"/>
      <c r="GVO25" s="54"/>
      <c r="GVP25" s="54"/>
      <c r="GVQ25" s="54"/>
      <c r="GVR25" s="54"/>
      <c r="GVS25" s="54"/>
      <c r="GVT25" s="54"/>
      <c r="GVU25" s="54"/>
      <c r="GVV25" s="54"/>
      <c r="GVW25" s="54"/>
      <c r="GVX25" s="54"/>
      <c r="GVY25" s="54"/>
      <c r="GVZ25" s="54"/>
      <c r="GWA25" s="54"/>
      <c r="GWB25" s="54"/>
      <c r="GWC25" s="54"/>
      <c r="GWD25" s="54"/>
      <c r="GWE25" s="54"/>
      <c r="GWF25" s="54"/>
      <c r="GWG25" s="54"/>
      <c r="GWH25" s="54"/>
      <c r="GWI25" s="54"/>
      <c r="GWJ25" s="54"/>
      <c r="GWK25" s="54"/>
      <c r="GWL25" s="54"/>
      <c r="GWM25" s="54"/>
      <c r="GWN25" s="54"/>
      <c r="GWO25" s="54"/>
      <c r="GWP25" s="54"/>
      <c r="GWQ25" s="54"/>
      <c r="GWR25" s="54"/>
      <c r="GWS25" s="54"/>
      <c r="GWT25" s="54"/>
      <c r="GWU25" s="54"/>
      <c r="GWV25" s="54"/>
      <c r="GWW25" s="54"/>
      <c r="GWX25" s="54"/>
      <c r="GWY25" s="54"/>
      <c r="GWZ25" s="54"/>
      <c r="GXA25" s="54"/>
      <c r="GXB25" s="54"/>
      <c r="GXC25" s="54"/>
      <c r="GXD25" s="54"/>
      <c r="GXE25" s="54"/>
      <c r="GXF25" s="54"/>
      <c r="GXG25" s="54"/>
      <c r="GXH25" s="54"/>
      <c r="GXI25" s="54"/>
      <c r="GXJ25" s="54"/>
      <c r="GXK25" s="54"/>
      <c r="GXL25" s="54"/>
      <c r="GXM25" s="54"/>
      <c r="GXN25" s="54"/>
      <c r="GXO25" s="54"/>
      <c r="GXP25" s="54"/>
      <c r="GXQ25" s="54"/>
      <c r="GXR25" s="54"/>
      <c r="GXS25" s="54"/>
      <c r="GXT25" s="54"/>
      <c r="GXU25" s="54"/>
      <c r="GXV25" s="54"/>
      <c r="GXW25" s="54"/>
      <c r="GXX25" s="54"/>
      <c r="GXY25" s="54"/>
      <c r="GXZ25" s="54"/>
      <c r="GYA25" s="54"/>
      <c r="GYB25" s="54"/>
      <c r="GYC25" s="54"/>
      <c r="GYD25" s="54"/>
      <c r="GYE25" s="54"/>
      <c r="GYF25" s="54"/>
      <c r="GYG25" s="54"/>
      <c r="GYH25" s="54"/>
      <c r="GYI25" s="54"/>
      <c r="GYJ25" s="54"/>
      <c r="GYK25" s="54"/>
      <c r="GYL25" s="54"/>
      <c r="GYM25" s="54"/>
      <c r="GYN25" s="54"/>
      <c r="GYO25" s="54"/>
      <c r="GYP25" s="54"/>
      <c r="GYQ25" s="54"/>
      <c r="GYR25" s="54"/>
      <c r="GYS25" s="54"/>
      <c r="GYT25" s="54"/>
      <c r="GYU25" s="54"/>
      <c r="GYV25" s="54"/>
      <c r="GYW25" s="54"/>
      <c r="GYX25" s="54"/>
      <c r="GYY25" s="54"/>
      <c r="GYZ25" s="54"/>
      <c r="GZA25" s="54"/>
      <c r="GZB25" s="54"/>
      <c r="GZC25" s="54"/>
      <c r="GZD25" s="54"/>
      <c r="GZE25" s="54"/>
      <c r="GZF25" s="54"/>
      <c r="GZG25" s="54"/>
      <c r="GZH25" s="54"/>
      <c r="GZI25" s="54"/>
      <c r="GZJ25" s="54"/>
      <c r="GZK25" s="54"/>
      <c r="GZL25" s="54"/>
      <c r="GZM25" s="54"/>
      <c r="GZN25" s="54"/>
      <c r="GZO25" s="54"/>
      <c r="GZP25" s="54"/>
      <c r="GZQ25" s="54"/>
      <c r="GZR25" s="54"/>
      <c r="GZS25" s="54"/>
      <c r="GZT25" s="54"/>
      <c r="GZU25" s="54"/>
      <c r="GZV25" s="54"/>
      <c r="GZW25" s="54"/>
      <c r="GZX25" s="54"/>
      <c r="GZY25" s="54"/>
      <c r="GZZ25" s="54"/>
      <c r="HAA25" s="54"/>
      <c r="HAB25" s="54"/>
      <c r="HAC25" s="54"/>
      <c r="HAD25" s="54"/>
      <c r="HAE25" s="54"/>
      <c r="HAF25" s="54"/>
      <c r="HAG25" s="54"/>
      <c r="HAH25" s="54"/>
      <c r="HAI25" s="54"/>
      <c r="HAJ25" s="54"/>
      <c r="HAK25" s="54"/>
      <c r="HAL25" s="54"/>
      <c r="HAM25" s="54"/>
      <c r="HAN25" s="54"/>
      <c r="HAO25" s="54"/>
      <c r="HAP25" s="54"/>
      <c r="HAQ25" s="54"/>
      <c r="HAR25" s="54"/>
      <c r="HAS25" s="54"/>
      <c r="HAT25" s="54"/>
      <c r="HAU25" s="54"/>
      <c r="HAV25" s="54"/>
      <c r="HAW25" s="54"/>
      <c r="HAX25" s="54"/>
      <c r="HAY25" s="54"/>
      <c r="HAZ25" s="54"/>
      <c r="HBA25" s="54"/>
      <c r="HBB25" s="54"/>
      <c r="HBC25" s="54"/>
      <c r="HBD25" s="54"/>
      <c r="HBE25" s="54"/>
      <c r="HBF25" s="54"/>
      <c r="HBG25" s="54"/>
      <c r="HBH25" s="54"/>
      <c r="HBI25" s="54"/>
      <c r="HBJ25" s="54"/>
      <c r="HBK25" s="54"/>
      <c r="HBL25" s="54"/>
      <c r="HBM25" s="54"/>
      <c r="HBN25" s="54"/>
      <c r="HBO25" s="54"/>
      <c r="HBP25" s="54"/>
      <c r="HBQ25" s="54"/>
      <c r="HBR25" s="54"/>
      <c r="HBS25" s="54"/>
      <c r="HBT25" s="54"/>
      <c r="HBU25" s="54"/>
      <c r="HBV25" s="54"/>
      <c r="HBW25" s="54"/>
      <c r="HBX25" s="54"/>
      <c r="HBY25" s="54"/>
      <c r="HBZ25" s="54"/>
      <c r="HCA25" s="54"/>
      <c r="HCB25" s="54"/>
      <c r="HCC25" s="54"/>
      <c r="HCD25" s="54"/>
      <c r="HCE25" s="54"/>
      <c r="HCF25" s="54"/>
      <c r="HCG25" s="54"/>
      <c r="HCH25" s="54"/>
      <c r="HCI25" s="54"/>
      <c r="HCJ25" s="54"/>
      <c r="HCK25" s="54"/>
      <c r="HCL25" s="54"/>
      <c r="HCM25" s="54"/>
      <c r="HCN25" s="54"/>
      <c r="HCO25" s="54"/>
      <c r="HCP25" s="54"/>
      <c r="HCQ25" s="54"/>
      <c r="HCR25" s="54"/>
      <c r="HCS25" s="54"/>
      <c r="HCT25" s="54"/>
      <c r="HCU25" s="54"/>
      <c r="HCV25" s="54"/>
      <c r="HCW25" s="54"/>
      <c r="HCX25" s="54"/>
      <c r="HCY25" s="54"/>
      <c r="HCZ25" s="54"/>
      <c r="HDA25" s="54"/>
      <c r="HDB25" s="54"/>
      <c r="HDC25" s="54"/>
      <c r="HDD25" s="54"/>
      <c r="HDE25" s="54"/>
      <c r="HDF25" s="54"/>
      <c r="HDG25" s="54"/>
      <c r="HDH25" s="54"/>
      <c r="HDI25" s="54"/>
      <c r="HDJ25" s="54"/>
      <c r="HDK25" s="54"/>
      <c r="HDL25" s="54"/>
      <c r="HDM25" s="54"/>
      <c r="HDN25" s="54"/>
      <c r="HDO25" s="54"/>
      <c r="HDP25" s="54"/>
      <c r="HDQ25" s="54"/>
      <c r="HDR25" s="54"/>
      <c r="HDS25" s="54"/>
      <c r="HDT25" s="54"/>
      <c r="HDU25" s="54"/>
      <c r="HDV25" s="54"/>
      <c r="HDW25" s="54"/>
      <c r="HDX25" s="54"/>
      <c r="HDY25" s="54"/>
      <c r="HDZ25" s="54"/>
      <c r="HEA25" s="54"/>
      <c r="HEB25" s="54"/>
      <c r="HEC25" s="54"/>
      <c r="HED25" s="54"/>
      <c r="HEE25" s="54"/>
      <c r="HEF25" s="54"/>
      <c r="HEG25" s="54"/>
      <c r="HEH25" s="54"/>
      <c r="HEI25" s="54"/>
      <c r="HEJ25" s="54"/>
      <c r="HEK25" s="54"/>
      <c r="HEL25" s="54"/>
      <c r="HEM25" s="54"/>
      <c r="HEN25" s="54"/>
      <c r="HEO25" s="54"/>
      <c r="HEP25" s="54"/>
      <c r="HEQ25" s="54"/>
      <c r="HER25" s="54"/>
      <c r="HES25" s="54"/>
      <c r="HET25" s="54"/>
      <c r="HEU25" s="54"/>
      <c r="HEV25" s="54"/>
      <c r="HEW25" s="54"/>
      <c r="HEX25" s="54"/>
      <c r="HEY25" s="54"/>
      <c r="HEZ25" s="54"/>
      <c r="HFA25" s="54"/>
      <c r="HFB25" s="54"/>
      <c r="HFC25" s="54"/>
      <c r="HFD25" s="54"/>
      <c r="HFE25" s="54"/>
      <c r="HFF25" s="54"/>
      <c r="HFG25" s="54"/>
      <c r="HFH25" s="54"/>
      <c r="HFI25" s="54"/>
      <c r="HFJ25" s="54"/>
      <c r="HFK25" s="54"/>
      <c r="HFL25" s="54"/>
      <c r="HFM25" s="54"/>
      <c r="HFN25" s="54"/>
      <c r="HFO25" s="54"/>
      <c r="HFP25" s="54"/>
      <c r="HFQ25" s="54"/>
      <c r="HFR25" s="54"/>
      <c r="HFS25" s="54"/>
      <c r="HFT25" s="54"/>
      <c r="HFU25" s="54"/>
      <c r="HFV25" s="54"/>
      <c r="HFW25" s="54"/>
      <c r="HFX25" s="54"/>
      <c r="HFY25" s="54"/>
      <c r="HFZ25" s="54"/>
      <c r="HGA25" s="54"/>
      <c r="HGB25" s="54"/>
      <c r="HGC25" s="54"/>
      <c r="HGD25" s="54"/>
      <c r="HGE25" s="54"/>
      <c r="HGF25" s="54"/>
      <c r="HGG25" s="54"/>
      <c r="HGH25" s="54"/>
      <c r="HGI25" s="54"/>
      <c r="HGJ25" s="54"/>
      <c r="HGK25" s="54"/>
      <c r="HGL25" s="54"/>
      <c r="HGM25" s="54"/>
      <c r="HGN25" s="54"/>
      <c r="HGO25" s="54"/>
      <c r="HGP25" s="54"/>
      <c r="HGQ25" s="54"/>
      <c r="HGR25" s="54"/>
      <c r="HGS25" s="54"/>
      <c r="HGT25" s="54"/>
      <c r="HGU25" s="54"/>
      <c r="HGV25" s="54"/>
      <c r="HGW25" s="54"/>
      <c r="HGX25" s="54"/>
      <c r="HGY25" s="54"/>
      <c r="HGZ25" s="54"/>
      <c r="HHA25" s="54"/>
      <c r="HHB25" s="54"/>
      <c r="HHC25" s="54"/>
      <c r="HHD25" s="54"/>
      <c r="HHE25" s="54"/>
      <c r="HHF25" s="54"/>
      <c r="HHG25" s="54"/>
      <c r="HHH25" s="54"/>
      <c r="HHI25" s="54"/>
      <c r="HHJ25" s="54"/>
      <c r="HHK25" s="54"/>
      <c r="HHL25" s="54"/>
      <c r="HHM25" s="54"/>
      <c r="HHN25" s="54"/>
      <c r="HHO25" s="54"/>
      <c r="HHP25" s="54"/>
      <c r="HHQ25" s="54"/>
      <c r="HHR25" s="54"/>
      <c r="HHS25" s="54"/>
      <c r="HHT25" s="54"/>
      <c r="HHU25" s="54"/>
      <c r="HHV25" s="54"/>
      <c r="HHW25" s="54"/>
      <c r="HHX25" s="54"/>
      <c r="HHY25" s="54"/>
      <c r="HHZ25" s="54"/>
      <c r="HIA25" s="54"/>
      <c r="HIB25" s="54"/>
      <c r="HIC25" s="54"/>
      <c r="HID25" s="54"/>
      <c r="HIE25" s="54"/>
      <c r="HIF25" s="54"/>
      <c r="HIG25" s="54"/>
      <c r="HIH25" s="54"/>
      <c r="HII25" s="54"/>
      <c r="HIJ25" s="54"/>
      <c r="HIK25" s="54"/>
      <c r="HIL25" s="54"/>
      <c r="HIM25" s="54"/>
      <c r="HIN25" s="54"/>
      <c r="HIO25" s="54"/>
      <c r="HIP25" s="54"/>
      <c r="HIQ25" s="54"/>
      <c r="HIR25" s="54"/>
      <c r="HIS25" s="54"/>
      <c r="HIT25" s="54"/>
      <c r="HIU25" s="54"/>
      <c r="HIV25" s="54"/>
      <c r="HIW25" s="54"/>
      <c r="HIX25" s="54"/>
      <c r="HIY25" s="54"/>
      <c r="HIZ25" s="54"/>
      <c r="HJA25" s="54"/>
      <c r="HJB25" s="54"/>
      <c r="HJC25" s="54"/>
      <c r="HJD25" s="54"/>
      <c r="HJE25" s="54"/>
      <c r="HJF25" s="54"/>
      <c r="HJG25" s="54"/>
      <c r="HJH25" s="54"/>
      <c r="HJI25" s="54"/>
      <c r="HJJ25" s="54"/>
      <c r="HJK25" s="54"/>
      <c r="HJL25" s="54"/>
      <c r="HJM25" s="54"/>
      <c r="HJN25" s="54"/>
      <c r="HJO25" s="54"/>
      <c r="HJP25" s="54"/>
      <c r="HJQ25" s="54"/>
      <c r="HJR25" s="54"/>
      <c r="HJS25" s="54"/>
      <c r="HJT25" s="54"/>
      <c r="HJU25" s="54"/>
      <c r="HJV25" s="54"/>
      <c r="HJW25" s="54"/>
      <c r="HJX25" s="54"/>
      <c r="HJY25" s="54"/>
      <c r="HJZ25" s="54"/>
      <c r="HKA25" s="54"/>
      <c r="HKB25" s="54"/>
      <c r="HKC25" s="54"/>
      <c r="HKD25" s="54"/>
      <c r="HKE25" s="54"/>
      <c r="HKF25" s="54"/>
      <c r="HKG25" s="54"/>
      <c r="HKH25" s="54"/>
      <c r="HKI25" s="54"/>
      <c r="HKJ25" s="54"/>
      <c r="HKK25" s="54"/>
      <c r="HKL25" s="54"/>
      <c r="HKM25" s="54"/>
      <c r="HKN25" s="54"/>
      <c r="HKO25" s="54"/>
      <c r="HKP25" s="54"/>
      <c r="HKQ25" s="54"/>
      <c r="HKR25" s="54"/>
      <c r="HKS25" s="54"/>
      <c r="HKT25" s="54"/>
      <c r="HKU25" s="54"/>
      <c r="HKV25" s="54"/>
      <c r="HKW25" s="54"/>
      <c r="HKX25" s="54"/>
      <c r="HKY25" s="54"/>
      <c r="HKZ25" s="54"/>
      <c r="HLA25" s="54"/>
      <c r="HLB25" s="54"/>
      <c r="HLC25" s="54"/>
      <c r="HLD25" s="54"/>
      <c r="HLE25" s="54"/>
      <c r="HLF25" s="54"/>
      <c r="HLG25" s="54"/>
      <c r="HLH25" s="54"/>
      <c r="HLI25" s="54"/>
      <c r="HLJ25" s="54"/>
      <c r="HLK25" s="54"/>
      <c r="HLL25" s="54"/>
      <c r="HLM25" s="54"/>
      <c r="HLN25" s="54"/>
      <c r="HLO25" s="54"/>
      <c r="HLP25" s="54"/>
      <c r="HLQ25" s="54"/>
      <c r="HLR25" s="54"/>
      <c r="HLS25" s="54"/>
      <c r="HLT25" s="54"/>
      <c r="HLU25" s="54"/>
      <c r="HLV25" s="54"/>
      <c r="HLW25" s="54"/>
      <c r="HLX25" s="54"/>
      <c r="HLY25" s="54"/>
      <c r="HLZ25" s="54"/>
      <c r="HMA25" s="54"/>
      <c r="HMB25" s="54"/>
      <c r="HMC25" s="54"/>
      <c r="HMD25" s="54"/>
      <c r="HME25" s="54"/>
      <c r="HMF25" s="54"/>
      <c r="HMG25" s="54"/>
      <c r="HMH25" s="54"/>
      <c r="HMI25" s="54"/>
      <c r="HMJ25" s="54"/>
      <c r="HMK25" s="54"/>
      <c r="HML25" s="54"/>
      <c r="HMM25" s="54"/>
      <c r="HMN25" s="54"/>
      <c r="HMO25" s="54"/>
      <c r="HMP25" s="54"/>
      <c r="HMQ25" s="54"/>
      <c r="HMR25" s="54"/>
      <c r="HMS25" s="54"/>
      <c r="HMT25" s="54"/>
      <c r="HMU25" s="54"/>
      <c r="HMV25" s="54"/>
      <c r="HMW25" s="54"/>
      <c r="HMX25" s="54"/>
      <c r="HMY25" s="54"/>
      <c r="HMZ25" s="54"/>
      <c r="HNA25" s="54"/>
      <c r="HNB25" s="54"/>
      <c r="HNC25" s="54"/>
      <c r="HND25" s="54"/>
      <c r="HNE25" s="54"/>
      <c r="HNF25" s="54"/>
      <c r="HNG25" s="54"/>
      <c r="HNH25" s="54"/>
      <c r="HNI25" s="54"/>
      <c r="HNJ25" s="54"/>
      <c r="HNK25" s="54"/>
      <c r="HNL25" s="54"/>
      <c r="HNM25" s="54"/>
      <c r="HNN25" s="54"/>
      <c r="HNO25" s="54"/>
      <c r="HNP25" s="54"/>
      <c r="HNQ25" s="54"/>
      <c r="HNR25" s="54"/>
      <c r="HNS25" s="54"/>
      <c r="HNT25" s="54"/>
      <c r="HNU25" s="54"/>
      <c r="HNV25" s="54"/>
      <c r="HNW25" s="54"/>
      <c r="HNX25" s="54"/>
      <c r="HNY25" s="54"/>
      <c r="HNZ25" s="54"/>
      <c r="HOA25" s="54"/>
      <c r="HOB25" s="54"/>
      <c r="HOC25" s="54"/>
      <c r="HOD25" s="54"/>
      <c r="HOE25" s="54"/>
      <c r="HOF25" s="54"/>
      <c r="HOG25" s="54"/>
      <c r="HOH25" s="54"/>
      <c r="HOI25" s="54"/>
      <c r="HOJ25" s="54"/>
      <c r="HOK25" s="54"/>
      <c r="HOL25" s="54"/>
      <c r="HOM25" s="54"/>
      <c r="HON25" s="54"/>
      <c r="HOO25" s="54"/>
      <c r="HOP25" s="54"/>
      <c r="HOQ25" s="54"/>
      <c r="HOR25" s="54"/>
      <c r="HOS25" s="54"/>
      <c r="HOT25" s="54"/>
      <c r="HOU25" s="54"/>
      <c r="HOV25" s="54"/>
      <c r="HOW25" s="54"/>
      <c r="HOX25" s="54"/>
      <c r="HOY25" s="54"/>
      <c r="HOZ25" s="54"/>
      <c r="HPA25" s="54"/>
      <c r="HPB25" s="54"/>
      <c r="HPC25" s="54"/>
      <c r="HPD25" s="54"/>
      <c r="HPE25" s="54"/>
      <c r="HPF25" s="54"/>
      <c r="HPG25" s="54"/>
      <c r="HPH25" s="54"/>
      <c r="HPI25" s="54"/>
      <c r="HPJ25" s="54"/>
      <c r="HPK25" s="54"/>
      <c r="HPL25" s="54"/>
      <c r="HPM25" s="54"/>
      <c r="HPN25" s="54"/>
      <c r="HPO25" s="54"/>
      <c r="HPP25" s="54"/>
      <c r="HPQ25" s="54"/>
      <c r="HPR25" s="54"/>
      <c r="HPS25" s="54"/>
      <c r="HPT25" s="54"/>
      <c r="HPU25" s="54"/>
      <c r="HPV25" s="54"/>
      <c r="HPW25" s="54"/>
      <c r="HPX25" s="54"/>
      <c r="HPY25" s="54"/>
      <c r="HPZ25" s="54"/>
      <c r="HQA25" s="54"/>
      <c r="HQB25" s="54"/>
      <c r="HQC25" s="54"/>
      <c r="HQD25" s="54"/>
      <c r="HQE25" s="54"/>
      <c r="HQF25" s="54"/>
      <c r="HQG25" s="54"/>
      <c r="HQH25" s="54"/>
      <c r="HQI25" s="54"/>
      <c r="HQJ25" s="54"/>
      <c r="HQK25" s="54"/>
      <c r="HQL25" s="54"/>
      <c r="HQM25" s="54"/>
      <c r="HQN25" s="54"/>
      <c r="HQO25" s="54"/>
      <c r="HQP25" s="54"/>
      <c r="HQQ25" s="54"/>
      <c r="HQR25" s="54"/>
      <c r="HQS25" s="54"/>
      <c r="HQT25" s="54"/>
      <c r="HQU25" s="54"/>
      <c r="HQV25" s="54"/>
      <c r="HQW25" s="54"/>
      <c r="HQX25" s="54"/>
      <c r="HQY25" s="54"/>
      <c r="HQZ25" s="54"/>
      <c r="HRA25" s="54"/>
      <c r="HRB25" s="54"/>
      <c r="HRC25" s="54"/>
      <c r="HRD25" s="54"/>
      <c r="HRE25" s="54"/>
      <c r="HRF25" s="54"/>
      <c r="HRG25" s="54"/>
      <c r="HRH25" s="54"/>
      <c r="HRI25" s="54"/>
      <c r="HRJ25" s="54"/>
      <c r="HRK25" s="54"/>
      <c r="HRL25" s="54"/>
      <c r="HRM25" s="54"/>
      <c r="HRN25" s="54"/>
      <c r="HRO25" s="54"/>
      <c r="HRP25" s="54"/>
      <c r="HRQ25" s="54"/>
      <c r="HRR25" s="54"/>
      <c r="HRS25" s="54"/>
      <c r="HRT25" s="54"/>
      <c r="HRU25" s="54"/>
      <c r="HRV25" s="54"/>
      <c r="HRW25" s="54"/>
      <c r="HRX25" s="54"/>
      <c r="HRY25" s="54"/>
      <c r="HRZ25" s="54"/>
      <c r="HSA25" s="54"/>
      <c r="HSB25" s="54"/>
      <c r="HSC25" s="54"/>
      <c r="HSD25" s="54"/>
      <c r="HSE25" s="54"/>
      <c r="HSF25" s="54"/>
      <c r="HSG25" s="54"/>
      <c r="HSH25" s="54"/>
      <c r="HSI25" s="54"/>
      <c r="HSJ25" s="54"/>
      <c r="HSK25" s="54"/>
      <c r="HSL25" s="54"/>
      <c r="HSM25" s="54"/>
      <c r="HSN25" s="54"/>
      <c r="HSO25" s="54"/>
      <c r="HSP25" s="54"/>
      <c r="HSQ25" s="54"/>
      <c r="HSR25" s="54"/>
      <c r="HSS25" s="54"/>
      <c r="HST25" s="54"/>
      <c r="HSU25" s="54"/>
      <c r="HSV25" s="54"/>
      <c r="HSW25" s="54"/>
      <c r="HSX25" s="54"/>
      <c r="HSY25" s="54"/>
      <c r="HSZ25" s="54"/>
      <c r="HTA25" s="54"/>
      <c r="HTB25" s="54"/>
      <c r="HTC25" s="54"/>
      <c r="HTD25" s="54"/>
      <c r="HTE25" s="54"/>
      <c r="HTF25" s="54"/>
      <c r="HTG25" s="54"/>
      <c r="HTH25" s="54"/>
      <c r="HTI25" s="54"/>
      <c r="HTJ25" s="54"/>
      <c r="HTK25" s="54"/>
      <c r="HTL25" s="54"/>
      <c r="HTM25" s="54"/>
      <c r="HTN25" s="54"/>
      <c r="HTO25" s="54"/>
      <c r="HTP25" s="54"/>
      <c r="HTQ25" s="54"/>
      <c r="HTR25" s="54"/>
      <c r="HTS25" s="54"/>
      <c r="HTT25" s="54"/>
      <c r="HTU25" s="54"/>
      <c r="HTV25" s="54"/>
      <c r="HTW25" s="54"/>
      <c r="HTX25" s="54"/>
      <c r="HTY25" s="54"/>
      <c r="HTZ25" s="54"/>
      <c r="HUA25" s="54"/>
      <c r="HUB25" s="54"/>
      <c r="HUC25" s="54"/>
      <c r="HUD25" s="54"/>
      <c r="HUE25" s="54"/>
      <c r="HUF25" s="54"/>
      <c r="HUG25" s="54"/>
      <c r="HUH25" s="54"/>
      <c r="HUI25" s="54"/>
      <c r="HUJ25" s="54"/>
      <c r="HUK25" s="54"/>
      <c r="HUL25" s="54"/>
      <c r="HUM25" s="54"/>
      <c r="HUN25" s="54"/>
      <c r="HUO25" s="54"/>
      <c r="HUP25" s="54"/>
      <c r="HUQ25" s="54"/>
      <c r="HUR25" s="54"/>
      <c r="HUS25" s="54"/>
      <c r="HUT25" s="54"/>
      <c r="HUU25" s="54"/>
      <c r="HUV25" s="54"/>
      <c r="HUW25" s="54"/>
      <c r="HUX25" s="54"/>
      <c r="HUY25" s="54"/>
      <c r="HUZ25" s="54"/>
      <c r="HVA25" s="54"/>
      <c r="HVB25" s="54"/>
      <c r="HVC25" s="54"/>
      <c r="HVD25" s="54"/>
      <c r="HVE25" s="54"/>
      <c r="HVF25" s="54"/>
      <c r="HVG25" s="54"/>
      <c r="HVH25" s="54"/>
      <c r="HVI25" s="54"/>
      <c r="HVJ25" s="54"/>
      <c r="HVK25" s="54"/>
      <c r="HVL25" s="54"/>
      <c r="HVM25" s="54"/>
      <c r="HVN25" s="54"/>
      <c r="HVO25" s="54"/>
      <c r="HVP25" s="54"/>
      <c r="HVQ25" s="54"/>
      <c r="HVR25" s="54"/>
      <c r="HVS25" s="54"/>
      <c r="HVT25" s="54"/>
      <c r="HVU25" s="54"/>
      <c r="HVV25" s="54"/>
      <c r="HVW25" s="54"/>
      <c r="HVX25" s="54"/>
      <c r="HVY25" s="54"/>
      <c r="HVZ25" s="54"/>
      <c r="HWA25" s="54"/>
      <c r="HWB25" s="54"/>
      <c r="HWC25" s="54"/>
      <c r="HWD25" s="54"/>
      <c r="HWE25" s="54"/>
      <c r="HWF25" s="54"/>
      <c r="HWG25" s="54"/>
      <c r="HWH25" s="54"/>
      <c r="HWI25" s="54"/>
      <c r="HWJ25" s="54"/>
      <c r="HWK25" s="54"/>
      <c r="HWL25" s="54"/>
      <c r="HWM25" s="54"/>
      <c r="HWN25" s="54"/>
      <c r="HWO25" s="54"/>
      <c r="HWP25" s="54"/>
      <c r="HWQ25" s="54"/>
      <c r="HWR25" s="54"/>
      <c r="HWS25" s="54"/>
      <c r="HWT25" s="54"/>
      <c r="HWU25" s="54"/>
      <c r="HWV25" s="54"/>
      <c r="HWW25" s="54"/>
      <c r="HWX25" s="54"/>
      <c r="HWY25" s="54"/>
      <c r="HWZ25" s="54"/>
      <c r="HXA25" s="54"/>
      <c r="HXB25" s="54"/>
      <c r="HXC25" s="54"/>
      <c r="HXD25" s="54"/>
      <c r="HXE25" s="54"/>
      <c r="HXF25" s="54"/>
      <c r="HXG25" s="54"/>
      <c r="HXH25" s="54"/>
      <c r="HXI25" s="54"/>
      <c r="HXJ25" s="54"/>
      <c r="HXK25" s="54"/>
      <c r="HXL25" s="54"/>
      <c r="HXM25" s="54"/>
      <c r="HXN25" s="54"/>
      <c r="HXO25" s="54"/>
      <c r="HXP25" s="54"/>
      <c r="HXQ25" s="54"/>
      <c r="HXR25" s="54"/>
      <c r="HXS25" s="54"/>
      <c r="HXT25" s="54"/>
      <c r="HXU25" s="54"/>
      <c r="HXV25" s="54"/>
      <c r="HXW25" s="54"/>
      <c r="HXX25" s="54"/>
      <c r="HXY25" s="54"/>
      <c r="HXZ25" s="54"/>
      <c r="HYA25" s="54"/>
      <c r="HYB25" s="54"/>
      <c r="HYC25" s="54"/>
      <c r="HYD25" s="54"/>
      <c r="HYE25" s="54"/>
      <c r="HYF25" s="54"/>
      <c r="HYG25" s="54"/>
      <c r="HYH25" s="54"/>
      <c r="HYI25" s="54"/>
      <c r="HYJ25" s="54"/>
      <c r="HYK25" s="54"/>
      <c r="HYL25" s="54"/>
      <c r="HYM25" s="54"/>
      <c r="HYN25" s="54"/>
      <c r="HYO25" s="54"/>
      <c r="HYP25" s="54"/>
      <c r="HYQ25" s="54"/>
      <c r="HYR25" s="54"/>
      <c r="HYS25" s="54"/>
      <c r="HYT25" s="54"/>
      <c r="HYU25" s="54"/>
      <c r="HYV25" s="54"/>
      <c r="HYW25" s="54"/>
      <c r="HYX25" s="54"/>
      <c r="HYY25" s="54"/>
      <c r="HYZ25" s="54"/>
      <c r="HZA25" s="54"/>
      <c r="HZB25" s="54"/>
      <c r="HZC25" s="54"/>
      <c r="HZD25" s="54"/>
      <c r="HZE25" s="54"/>
      <c r="HZF25" s="54"/>
      <c r="HZG25" s="54"/>
      <c r="HZH25" s="54"/>
      <c r="HZI25" s="54"/>
      <c r="HZJ25" s="54"/>
      <c r="HZK25" s="54"/>
      <c r="HZL25" s="54"/>
      <c r="HZM25" s="54"/>
      <c r="HZN25" s="54"/>
      <c r="HZO25" s="54"/>
      <c r="HZP25" s="54"/>
      <c r="HZQ25" s="54"/>
      <c r="HZR25" s="54"/>
      <c r="HZS25" s="54"/>
      <c r="HZT25" s="54"/>
      <c r="HZU25" s="54"/>
      <c r="HZV25" s="54"/>
      <c r="HZW25" s="54"/>
      <c r="HZX25" s="54"/>
      <c r="HZY25" s="54"/>
      <c r="HZZ25" s="54"/>
      <c r="IAA25" s="54"/>
      <c r="IAB25" s="54"/>
      <c r="IAC25" s="54"/>
      <c r="IAD25" s="54"/>
      <c r="IAE25" s="54"/>
      <c r="IAF25" s="54"/>
      <c r="IAG25" s="54"/>
      <c r="IAH25" s="54"/>
      <c r="IAI25" s="54"/>
      <c r="IAJ25" s="54"/>
      <c r="IAK25" s="54"/>
      <c r="IAL25" s="54"/>
      <c r="IAM25" s="54"/>
      <c r="IAN25" s="54"/>
      <c r="IAO25" s="54"/>
      <c r="IAP25" s="54"/>
      <c r="IAQ25" s="54"/>
      <c r="IAR25" s="54"/>
      <c r="IAS25" s="54"/>
      <c r="IAT25" s="54"/>
      <c r="IAU25" s="54"/>
      <c r="IAV25" s="54"/>
      <c r="IAW25" s="54"/>
      <c r="IAX25" s="54"/>
      <c r="IAY25" s="54"/>
      <c r="IAZ25" s="54"/>
      <c r="IBA25" s="54"/>
      <c r="IBB25" s="54"/>
      <c r="IBC25" s="54"/>
      <c r="IBD25" s="54"/>
      <c r="IBE25" s="54"/>
      <c r="IBF25" s="54"/>
      <c r="IBG25" s="54"/>
      <c r="IBH25" s="54"/>
      <c r="IBI25" s="54"/>
      <c r="IBJ25" s="54"/>
      <c r="IBK25" s="54"/>
      <c r="IBL25" s="54"/>
      <c r="IBM25" s="54"/>
      <c r="IBN25" s="54"/>
      <c r="IBO25" s="54"/>
      <c r="IBP25" s="54"/>
      <c r="IBQ25" s="54"/>
      <c r="IBR25" s="54"/>
      <c r="IBS25" s="54"/>
      <c r="IBT25" s="54"/>
      <c r="IBU25" s="54"/>
      <c r="IBV25" s="54"/>
      <c r="IBW25" s="54"/>
      <c r="IBX25" s="54"/>
      <c r="IBY25" s="54"/>
      <c r="IBZ25" s="54"/>
      <c r="ICA25" s="54"/>
      <c r="ICB25" s="54"/>
      <c r="ICC25" s="54"/>
      <c r="ICD25" s="54"/>
      <c r="ICE25" s="54"/>
      <c r="ICF25" s="54"/>
      <c r="ICG25" s="54"/>
      <c r="ICH25" s="54"/>
      <c r="ICI25" s="54"/>
      <c r="ICJ25" s="54"/>
      <c r="ICK25" s="54"/>
      <c r="ICL25" s="54"/>
      <c r="ICM25" s="54"/>
      <c r="ICN25" s="54"/>
      <c r="ICO25" s="54"/>
      <c r="ICP25" s="54"/>
      <c r="ICQ25" s="54"/>
      <c r="ICR25" s="54"/>
      <c r="ICS25" s="54"/>
      <c r="ICT25" s="54"/>
      <c r="ICU25" s="54"/>
      <c r="ICV25" s="54"/>
      <c r="ICW25" s="54"/>
      <c r="ICX25" s="54"/>
      <c r="ICY25" s="54"/>
      <c r="ICZ25" s="54"/>
      <c r="IDA25" s="54"/>
      <c r="IDB25" s="54"/>
      <c r="IDC25" s="54"/>
      <c r="IDD25" s="54"/>
      <c r="IDE25" s="54"/>
      <c r="IDF25" s="54"/>
      <c r="IDG25" s="54"/>
      <c r="IDH25" s="54"/>
      <c r="IDI25" s="54"/>
      <c r="IDJ25" s="54"/>
      <c r="IDK25" s="54"/>
      <c r="IDL25" s="54"/>
      <c r="IDM25" s="54"/>
      <c r="IDN25" s="54"/>
      <c r="IDO25" s="54"/>
      <c r="IDP25" s="54"/>
      <c r="IDQ25" s="54"/>
      <c r="IDR25" s="54"/>
      <c r="IDS25" s="54"/>
      <c r="IDT25" s="54"/>
      <c r="IDU25" s="54"/>
      <c r="IDV25" s="54"/>
      <c r="IDW25" s="54"/>
      <c r="IDX25" s="54"/>
      <c r="IDY25" s="54"/>
      <c r="IDZ25" s="54"/>
      <c r="IEA25" s="54"/>
      <c r="IEB25" s="54"/>
      <c r="IEC25" s="54"/>
      <c r="IED25" s="54"/>
      <c r="IEE25" s="54"/>
      <c r="IEF25" s="54"/>
      <c r="IEG25" s="54"/>
      <c r="IEH25" s="54"/>
      <c r="IEI25" s="54"/>
      <c r="IEJ25" s="54"/>
      <c r="IEK25" s="54"/>
      <c r="IEL25" s="54"/>
      <c r="IEM25" s="54"/>
      <c r="IEN25" s="54"/>
      <c r="IEO25" s="54"/>
      <c r="IEP25" s="54"/>
      <c r="IEQ25" s="54"/>
      <c r="IER25" s="54"/>
      <c r="IES25" s="54"/>
      <c r="IET25" s="54"/>
      <c r="IEU25" s="54"/>
      <c r="IEV25" s="54"/>
      <c r="IEW25" s="54"/>
      <c r="IEX25" s="54"/>
      <c r="IEY25" s="54"/>
      <c r="IEZ25" s="54"/>
      <c r="IFA25" s="54"/>
      <c r="IFB25" s="54"/>
      <c r="IFC25" s="54"/>
      <c r="IFD25" s="54"/>
      <c r="IFE25" s="54"/>
      <c r="IFF25" s="54"/>
      <c r="IFG25" s="54"/>
      <c r="IFH25" s="54"/>
      <c r="IFI25" s="54"/>
      <c r="IFJ25" s="54"/>
      <c r="IFK25" s="54"/>
      <c r="IFL25" s="54"/>
      <c r="IFM25" s="54"/>
      <c r="IFN25" s="54"/>
      <c r="IFO25" s="54"/>
      <c r="IFP25" s="54"/>
      <c r="IFQ25" s="54"/>
      <c r="IFR25" s="54"/>
      <c r="IFS25" s="54"/>
      <c r="IFT25" s="54"/>
      <c r="IFU25" s="54"/>
      <c r="IFV25" s="54"/>
      <c r="IFW25" s="54"/>
      <c r="IFX25" s="54"/>
      <c r="IFY25" s="54"/>
      <c r="IFZ25" s="54"/>
      <c r="IGA25" s="54"/>
      <c r="IGB25" s="54"/>
      <c r="IGC25" s="54"/>
      <c r="IGD25" s="54"/>
      <c r="IGE25" s="54"/>
      <c r="IGF25" s="54"/>
      <c r="IGG25" s="54"/>
      <c r="IGH25" s="54"/>
      <c r="IGI25" s="54"/>
      <c r="IGJ25" s="54"/>
      <c r="IGK25" s="54"/>
      <c r="IGL25" s="54"/>
      <c r="IGM25" s="54"/>
      <c r="IGN25" s="54"/>
      <c r="IGO25" s="54"/>
      <c r="IGP25" s="54"/>
      <c r="IGQ25" s="54"/>
      <c r="IGR25" s="54"/>
      <c r="IGS25" s="54"/>
      <c r="IGT25" s="54"/>
      <c r="IGU25" s="54"/>
      <c r="IGV25" s="54"/>
      <c r="IGW25" s="54"/>
      <c r="IGX25" s="54"/>
      <c r="IGY25" s="54"/>
      <c r="IGZ25" s="54"/>
      <c r="IHA25" s="54"/>
      <c r="IHB25" s="54"/>
      <c r="IHC25" s="54"/>
      <c r="IHD25" s="54"/>
      <c r="IHE25" s="54"/>
      <c r="IHF25" s="54"/>
      <c r="IHG25" s="54"/>
      <c r="IHH25" s="54"/>
      <c r="IHI25" s="54"/>
      <c r="IHJ25" s="54"/>
      <c r="IHK25" s="54"/>
      <c r="IHL25" s="54"/>
      <c r="IHM25" s="54"/>
      <c r="IHN25" s="54"/>
      <c r="IHO25" s="54"/>
      <c r="IHP25" s="54"/>
      <c r="IHQ25" s="54"/>
      <c r="IHR25" s="54"/>
      <c r="IHS25" s="54"/>
      <c r="IHT25" s="54"/>
      <c r="IHU25" s="54"/>
      <c r="IHV25" s="54"/>
      <c r="IHW25" s="54"/>
      <c r="IHX25" s="54"/>
      <c r="IHY25" s="54"/>
      <c r="IHZ25" s="54"/>
      <c r="IIA25" s="54"/>
      <c r="IIB25" s="54"/>
      <c r="IIC25" s="54"/>
      <c r="IID25" s="54"/>
      <c r="IIE25" s="54"/>
      <c r="IIF25" s="54"/>
      <c r="IIG25" s="54"/>
      <c r="IIH25" s="54"/>
      <c r="III25" s="54"/>
      <c r="IIJ25" s="54"/>
      <c r="IIK25" s="54"/>
      <c r="IIL25" s="54"/>
      <c r="IIM25" s="54"/>
      <c r="IIN25" s="54"/>
      <c r="IIO25" s="54"/>
      <c r="IIP25" s="54"/>
      <c r="IIQ25" s="54"/>
      <c r="IIR25" s="54"/>
      <c r="IIS25" s="54"/>
      <c r="IIT25" s="54"/>
      <c r="IIU25" s="54"/>
      <c r="IIV25" s="54"/>
      <c r="IIW25" s="54"/>
      <c r="IIX25" s="54"/>
      <c r="IIY25" s="54"/>
      <c r="IIZ25" s="54"/>
      <c r="IJA25" s="54"/>
      <c r="IJB25" s="54"/>
      <c r="IJC25" s="54"/>
      <c r="IJD25" s="54"/>
      <c r="IJE25" s="54"/>
      <c r="IJF25" s="54"/>
      <c r="IJG25" s="54"/>
      <c r="IJH25" s="54"/>
      <c r="IJI25" s="54"/>
      <c r="IJJ25" s="54"/>
      <c r="IJK25" s="54"/>
      <c r="IJL25" s="54"/>
      <c r="IJM25" s="54"/>
      <c r="IJN25" s="54"/>
      <c r="IJO25" s="54"/>
      <c r="IJP25" s="54"/>
      <c r="IJQ25" s="54"/>
      <c r="IJR25" s="54"/>
      <c r="IJS25" s="54"/>
      <c r="IJT25" s="54"/>
      <c r="IJU25" s="54"/>
      <c r="IJV25" s="54"/>
      <c r="IJW25" s="54"/>
      <c r="IJX25" s="54"/>
      <c r="IJY25" s="54"/>
      <c r="IJZ25" s="54"/>
      <c r="IKA25" s="54"/>
      <c r="IKB25" s="54"/>
      <c r="IKC25" s="54"/>
      <c r="IKD25" s="54"/>
      <c r="IKE25" s="54"/>
      <c r="IKF25" s="54"/>
      <c r="IKG25" s="54"/>
      <c r="IKH25" s="54"/>
      <c r="IKI25" s="54"/>
      <c r="IKJ25" s="54"/>
      <c r="IKK25" s="54"/>
      <c r="IKL25" s="54"/>
      <c r="IKM25" s="54"/>
      <c r="IKN25" s="54"/>
      <c r="IKO25" s="54"/>
      <c r="IKP25" s="54"/>
      <c r="IKQ25" s="54"/>
      <c r="IKR25" s="54"/>
      <c r="IKS25" s="54"/>
      <c r="IKT25" s="54"/>
      <c r="IKU25" s="54"/>
      <c r="IKV25" s="54"/>
      <c r="IKW25" s="54"/>
      <c r="IKX25" s="54"/>
      <c r="IKY25" s="54"/>
      <c r="IKZ25" s="54"/>
      <c r="ILA25" s="54"/>
      <c r="ILB25" s="54"/>
      <c r="ILC25" s="54"/>
      <c r="ILD25" s="54"/>
      <c r="ILE25" s="54"/>
      <c r="ILF25" s="54"/>
      <c r="ILG25" s="54"/>
      <c r="ILH25" s="54"/>
      <c r="ILI25" s="54"/>
      <c r="ILJ25" s="54"/>
      <c r="ILK25" s="54"/>
      <c r="ILL25" s="54"/>
      <c r="ILM25" s="54"/>
      <c r="ILN25" s="54"/>
      <c r="ILO25" s="54"/>
      <c r="ILP25" s="54"/>
      <c r="ILQ25" s="54"/>
      <c r="ILR25" s="54"/>
      <c r="ILS25" s="54"/>
      <c r="ILT25" s="54"/>
      <c r="ILU25" s="54"/>
      <c r="ILV25" s="54"/>
      <c r="ILW25" s="54"/>
      <c r="ILX25" s="54"/>
      <c r="ILY25" s="54"/>
      <c r="ILZ25" s="54"/>
      <c r="IMA25" s="54"/>
      <c r="IMB25" s="54"/>
      <c r="IMC25" s="54"/>
      <c r="IMD25" s="54"/>
      <c r="IME25" s="54"/>
      <c r="IMF25" s="54"/>
      <c r="IMG25" s="54"/>
      <c r="IMH25" s="54"/>
      <c r="IMI25" s="54"/>
      <c r="IMJ25" s="54"/>
      <c r="IMK25" s="54"/>
      <c r="IML25" s="54"/>
      <c r="IMM25" s="54"/>
      <c r="IMN25" s="54"/>
      <c r="IMO25" s="54"/>
      <c r="IMP25" s="54"/>
      <c r="IMQ25" s="54"/>
      <c r="IMR25" s="54"/>
      <c r="IMS25" s="54"/>
      <c r="IMT25" s="54"/>
      <c r="IMU25" s="54"/>
      <c r="IMV25" s="54"/>
      <c r="IMW25" s="54"/>
      <c r="IMX25" s="54"/>
      <c r="IMY25" s="54"/>
      <c r="IMZ25" s="54"/>
      <c r="INA25" s="54"/>
      <c r="INB25" s="54"/>
      <c r="INC25" s="54"/>
      <c r="IND25" s="54"/>
      <c r="INE25" s="54"/>
      <c r="INF25" s="54"/>
      <c r="ING25" s="54"/>
      <c r="INH25" s="54"/>
      <c r="INI25" s="54"/>
      <c r="INJ25" s="54"/>
      <c r="INK25" s="54"/>
      <c r="INL25" s="54"/>
      <c r="INM25" s="54"/>
      <c r="INN25" s="54"/>
      <c r="INO25" s="54"/>
      <c r="INP25" s="54"/>
      <c r="INQ25" s="54"/>
      <c r="INR25" s="54"/>
      <c r="INS25" s="54"/>
      <c r="INT25" s="54"/>
      <c r="INU25" s="54"/>
      <c r="INV25" s="54"/>
      <c r="INW25" s="54"/>
      <c r="INX25" s="54"/>
      <c r="INY25" s="54"/>
      <c r="INZ25" s="54"/>
      <c r="IOA25" s="54"/>
      <c r="IOB25" s="54"/>
      <c r="IOC25" s="54"/>
      <c r="IOD25" s="54"/>
      <c r="IOE25" s="54"/>
      <c r="IOF25" s="54"/>
      <c r="IOG25" s="54"/>
      <c r="IOH25" s="54"/>
      <c r="IOI25" s="54"/>
      <c r="IOJ25" s="54"/>
      <c r="IOK25" s="54"/>
      <c r="IOL25" s="54"/>
      <c r="IOM25" s="54"/>
      <c r="ION25" s="54"/>
      <c r="IOO25" s="54"/>
      <c r="IOP25" s="54"/>
      <c r="IOQ25" s="54"/>
      <c r="IOR25" s="54"/>
      <c r="IOS25" s="54"/>
      <c r="IOT25" s="54"/>
      <c r="IOU25" s="54"/>
      <c r="IOV25" s="54"/>
      <c r="IOW25" s="54"/>
      <c r="IOX25" s="54"/>
      <c r="IOY25" s="54"/>
      <c r="IOZ25" s="54"/>
      <c r="IPA25" s="54"/>
      <c r="IPB25" s="54"/>
      <c r="IPC25" s="54"/>
      <c r="IPD25" s="54"/>
      <c r="IPE25" s="54"/>
      <c r="IPF25" s="54"/>
      <c r="IPG25" s="54"/>
      <c r="IPH25" s="54"/>
      <c r="IPI25" s="54"/>
      <c r="IPJ25" s="54"/>
      <c r="IPK25" s="54"/>
      <c r="IPL25" s="54"/>
      <c r="IPM25" s="54"/>
      <c r="IPN25" s="54"/>
      <c r="IPO25" s="54"/>
      <c r="IPP25" s="54"/>
      <c r="IPQ25" s="54"/>
      <c r="IPR25" s="54"/>
      <c r="IPS25" s="54"/>
      <c r="IPT25" s="54"/>
      <c r="IPU25" s="54"/>
      <c r="IPV25" s="54"/>
      <c r="IPW25" s="54"/>
      <c r="IPX25" s="54"/>
      <c r="IPY25" s="54"/>
      <c r="IPZ25" s="54"/>
      <c r="IQA25" s="54"/>
      <c r="IQB25" s="54"/>
      <c r="IQC25" s="54"/>
      <c r="IQD25" s="54"/>
      <c r="IQE25" s="54"/>
      <c r="IQF25" s="54"/>
      <c r="IQG25" s="54"/>
      <c r="IQH25" s="54"/>
      <c r="IQI25" s="54"/>
      <c r="IQJ25" s="54"/>
      <c r="IQK25" s="54"/>
      <c r="IQL25" s="54"/>
      <c r="IQM25" s="54"/>
      <c r="IQN25" s="54"/>
      <c r="IQO25" s="54"/>
      <c r="IQP25" s="54"/>
      <c r="IQQ25" s="54"/>
      <c r="IQR25" s="54"/>
      <c r="IQS25" s="54"/>
      <c r="IQT25" s="54"/>
      <c r="IQU25" s="54"/>
      <c r="IQV25" s="54"/>
      <c r="IQW25" s="54"/>
      <c r="IQX25" s="54"/>
      <c r="IQY25" s="54"/>
      <c r="IQZ25" s="54"/>
      <c r="IRA25" s="54"/>
      <c r="IRB25" s="54"/>
      <c r="IRC25" s="54"/>
      <c r="IRD25" s="54"/>
      <c r="IRE25" s="54"/>
      <c r="IRF25" s="54"/>
      <c r="IRG25" s="54"/>
      <c r="IRH25" s="54"/>
      <c r="IRI25" s="54"/>
      <c r="IRJ25" s="54"/>
      <c r="IRK25" s="54"/>
      <c r="IRL25" s="54"/>
      <c r="IRM25" s="54"/>
      <c r="IRN25" s="54"/>
      <c r="IRO25" s="54"/>
      <c r="IRP25" s="54"/>
      <c r="IRQ25" s="54"/>
      <c r="IRR25" s="54"/>
      <c r="IRS25" s="54"/>
      <c r="IRT25" s="54"/>
      <c r="IRU25" s="54"/>
      <c r="IRV25" s="54"/>
      <c r="IRW25" s="54"/>
      <c r="IRX25" s="54"/>
      <c r="IRY25" s="54"/>
      <c r="IRZ25" s="54"/>
      <c r="ISA25" s="54"/>
      <c r="ISB25" s="54"/>
      <c r="ISC25" s="54"/>
      <c r="ISD25" s="54"/>
      <c r="ISE25" s="54"/>
      <c r="ISF25" s="54"/>
      <c r="ISG25" s="54"/>
      <c r="ISH25" s="54"/>
      <c r="ISI25" s="54"/>
      <c r="ISJ25" s="54"/>
      <c r="ISK25" s="54"/>
      <c r="ISL25" s="54"/>
      <c r="ISM25" s="54"/>
      <c r="ISN25" s="54"/>
      <c r="ISO25" s="54"/>
      <c r="ISP25" s="54"/>
      <c r="ISQ25" s="54"/>
      <c r="ISR25" s="54"/>
      <c r="ISS25" s="54"/>
      <c r="IST25" s="54"/>
      <c r="ISU25" s="54"/>
      <c r="ISV25" s="54"/>
      <c r="ISW25" s="54"/>
      <c r="ISX25" s="54"/>
      <c r="ISY25" s="54"/>
      <c r="ISZ25" s="54"/>
      <c r="ITA25" s="54"/>
      <c r="ITB25" s="54"/>
      <c r="ITC25" s="54"/>
      <c r="ITD25" s="54"/>
      <c r="ITE25" s="54"/>
      <c r="ITF25" s="54"/>
      <c r="ITG25" s="54"/>
      <c r="ITH25" s="54"/>
      <c r="ITI25" s="54"/>
      <c r="ITJ25" s="54"/>
      <c r="ITK25" s="54"/>
      <c r="ITL25" s="54"/>
      <c r="ITM25" s="54"/>
      <c r="ITN25" s="54"/>
      <c r="ITO25" s="54"/>
      <c r="ITP25" s="54"/>
      <c r="ITQ25" s="54"/>
      <c r="ITR25" s="54"/>
      <c r="ITS25" s="54"/>
      <c r="ITT25" s="54"/>
      <c r="ITU25" s="54"/>
      <c r="ITV25" s="54"/>
      <c r="ITW25" s="54"/>
      <c r="ITX25" s="54"/>
      <c r="ITY25" s="54"/>
      <c r="ITZ25" s="54"/>
      <c r="IUA25" s="54"/>
      <c r="IUB25" s="54"/>
      <c r="IUC25" s="54"/>
      <c r="IUD25" s="54"/>
      <c r="IUE25" s="54"/>
      <c r="IUF25" s="54"/>
      <c r="IUG25" s="54"/>
      <c r="IUH25" s="54"/>
      <c r="IUI25" s="54"/>
      <c r="IUJ25" s="54"/>
      <c r="IUK25" s="54"/>
      <c r="IUL25" s="54"/>
      <c r="IUM25" s="54"/>
      <c r="IUN25" s="54"/>
      <c r="IUO25" s="54"/>
      <c r="IUP25" s="54"/>
      <c r="IUQ25" s="54"/>
      <c r="IUR25" s="54"/>
      <c r="IUS25" s="54"/>
      <c r="IUT25" s="54"/>
      <c r="IUU25" s="54"/>
      <c r="IUV25" s="54"/>
      <c r="IUW25" s="54"/>
      <c r="IUX25" s="54"/>
      <c r="IUY25" s="54"/>
      <c r="IUZ25" s="54"/>
      <c r="IVA25" s="54"/>
      <c r="IVB25" s="54"/>
      <c r="IVC25" s="54"/>
      <c r="IVD25" s="54"/>
      <c r="IVE25" s="54"/>
      <c r="IVF25" s="54"/>
      <c r="IVG25" s="54"/>
      <c r="IVH25" s="54"/>
      <c r="IVI25" s="54"/>
      <c r="IVJ25" s="54"/>
      <c r="IVK25" s="54"/>
      <c r="IVL25" s="54"/>
      <c r="IVM25" s="54"/>
      <c r="IVN25" s="54"/>
      <c r="IVO25" s="54"/>
      <c r="IVP25" s="54"/>
      <c r="IVQ25" s="54"/>
      <c r="IVR25" s="54"/>
      <c r="IVS25" s="54"/>
      <c r="IVT25" s="54"/>
      <c r="IVU25" s="54"/>
      <c r="IVV25" s="54"/>
      <c r="IVW25" s="54"/>
      <c r="IVX25" s="54"/>
      <c r="IVY25" s="54"/>
      <c r="IVZ25" s="54"/>
      <c r="IWA25" s="54"/>
      <c r="IWB25" s="54"/>
      <c r="IWC25" s="54"/>
      <c r="IWD25" s="54"/>
      <c r="IWE25" s="54"/>
      <c r="IWF25" s="54"/>
      <c r="IWG25" s="54"/>
      <c r="IWH25" s="54"/>
      <c r="IWI25" s="54"/>
      <c r="IWJ25" s="54"/>
      <c r="IWK25" s="54"/>
      <c r="IWL25" s="54"/>
      <c r="IWM25" s="54"/>
      <c r="IWN25" s="54"/>
      <c r="IWO25" s="54"/>
      <c r="IWP25" s="54"/>
      <c r="IWQ25" s="54"/>
      <c r="IWR25" s="54"/>
      <c r="IWS25" s="54"/>
      <c r="IWT25" s="54"/>
      <c r="IWU25" s="54"/>
      <c r="IWV25" s="54"/>
      <c r="IWW25" s="54"/>
      <c r="IWX25" s="54"/>
      <c r="IWY25" s="54"/>
      <c r="IWZ25" s="54"/>
      <c r="IXA25" s="54"/>
      <c r="IXB25" s="54"/>
      <c r="IXC25" s="54"/>
      <c r="IXD25" s="54"/>
      <c r="IXE25" s="54"/>
      <c r="IXF25" s="54"/>
      <c r="IXG25" s="54"/>
      <c r="IXH25" s="54"/>
      <c r="IXI25" s="54"/>
      <c r="IXJ25" s="54"/>
      <c r="IXK25" s="54"/>
      <c r="IXL25" s="54"/>
      <c r="IXM25" s="54"/>
      <c r="IXN25" s="54"/>
      <c r="IXO25" s="54"/>
      <c r="IXP25" s="54"/>
      <c r="IXQ25" s="54"/>
      <c r="IXR25" s="54"/>
      <c r="IXS25" s="54"/>
      <c r="IXT25" s="54"/>
      <c r="IXU25" s="54"/>
      <c r="IXV25" s="54"/>
      <c r="IXW25" s="54"/>
      <c r="IXX25" s="54"/>
      <c r="IXY25" s="54"/>
      <c r="IXZ25" s="54"/>
      <c r="IYA25" s="54"/>
      <c r="IYB25" s="54"/>
      <c r="IYC25" s="54"/>
      <c r="IYD25" s="54"/>
      <c r="IYE25" s="54"/>
      <c r="IYF25" s="54"/>
      <c r="IYG25" s="54"/>
      <c r="IYH25" s="54"/>
      <c r="IYI25" s="54"/>
      <c r="IYJ25" s="54"/>
      <c r="IYK25" s="54"/>
      <c r="IYL25" s="54"/>
      <c r="IYM25" s="54"/>
      <c r="IYN25" s="54"/>
      <c r="IYO25" s="54"/>
      <c r="IYP25" s="54"/>
      <c r="IYQ25" s="54"/>
      <c r="IYR25" s="54"/>
      <c r="IYS25" s="54"/>
      <c r="IYT25" s="54"/>
      <c r="IYU25" s="54"/>
      <c r="IYV25" s="54"/>
      <c r="IYW25" s="54"/>
      <c r="IYX25" s="54"/>
      <c r="IYY25" s="54"/>
      <c r="IYZ25" s="54"/>
      <c r="IZA25" s="54"/>
      <c r="IZB25" s="54"/>
      <c r="IZC25" s="54"/>
      <c r="IZD25" s="54"/>
      <c r="IZE25" s="54"/>
      <c r="IZF25" s="54"/>
      <c r="IZG25" s="54"/>
      <c r="IZH25" s="54"/>
      <c r="IZI25" s="54"/>
      <c r="IZJ25" s="54"/>
      <c r="IZK25" s="54"/>
      <c r="IZL25" s="54"/>
      <c r="IZM25" s="54"/>
      <c r="IZN25" s="54"/>
      <c r="IZO25" s="54"/>
      <c r="IZP25" s="54"/>
      <c r="IZQ25" s="54"/>
      <c r="IZR25" s="54"/>
      <c r="IZS25" s="54"/>
      <c r="IZT25" s="54"/>
      <c r="IZU25" s="54"/>
      <c r="IZV25" s="54"/>
      <c r="IZW25" s="54"/>
      <c r="IZX25" s="54"/>
      <c r="IZY25" s="54"/>
      <c r="IZZ25" s="54"/>
      <c r="JAA25" s="54"/>
      <c r="JAB25" s="54"/>
      <c r="JAC25" s="54"/>
      <c r="JAD25" s="54"/>
      <c r="JAE25" s="54"/>
      <c r="JAF25" s="54"/>
      <c r="JAG25" s="54"/>
      <c r="JAH25" s="54"/>
      <c r="JAI25" s="54"/>
      <c r="JAJ25" s="54"/>
      <c r="JAK25" s="54"/>
      <c r="JAL25" s="54"/>
      <c r="JAM25" s="54"/>
      <c r="JAN25" s="54"/>
      <c r="JAO25" s="54"/>
      <c r="JAP25" s="54"/>
      <c r="JAQ25" s="54"/>
      <c r="JAR25" s="54"/>
      <c r="JAS25" s="54"/>
      <c r="JAT25" s="54"/>
      <c r="JAU25" s="54"/>
      <c r="JAV25" s="54"/>
      <c r="JAW25" s="54"/>
      <c r="JAX25" s="54"/>
      <c r="JAY25" s="54"/>
      <c r="JAZ25" s="54"/>
      <c r="JBA25" s="54"/>
      <c r="JBB25" s="54"/>
      <c r="JBC25" s="54"/>
      <c r="JBD25" s="54"/>
      <c r="JBE25" s="54"/>
      <c r="JBF25" s="54"/>
      <c r="JBG25" s="54"/>
      <c r="JBH25" s="54"/>
      <c r="JBI25" s="54"/>
      <c r="JBJ25" s="54"/>
      <c r="JBK25" s="54"/>
      <c r="JBL25" s="54"/>
      <c r="JBM25" s="54"/>
      <c r="JBN25" s="54"/>
      <c r="JBO25" s="54"/>
      <c r="JBP25" s="54"/>
      <c r="JBQ25" s="54"/>
      <c r="JBR25" s="54"/>
      <c r="JBS25" s="54"/>
      <c r="JBT25" s="54"/>
      <c r="JBU25" s="54"/>
      <c r="JBV25" s="54"/>
      <c r="JBW25" s="54"/>
      <c r="JBX25" s="54"/>
      <c r="JBY25" s="54"/>
      <c r="JBZ25" s="54"/>
      <c r="JCA25" s="54"/>
      <c r="JCB25" s="54"/>
      <c r="JCC25" s="54"/>
      <c r="JCD25" s="54"/>
      <c r="JCE25" s="54"/>
      <c r="JCF25" s="54"/>
      <c r="JCG25" s="54"/>
      <c r="JCH25" s="54"/>
      <c r="JCI25" s="54"/>
      <c r="JCJ25" s="54"/>
      <c r="JCK25" s="54"/>
      <c r="JCL25" s="54"/>
      <c r="JCM25" s="54"/>
      <c r="JCN25" s="54"/>
      <c r="JCO25" s="54"/>
      <c r="JCP25" s="54"/>
      <c r="JCQ25" s="54"/>
      <c r="JCR25" s="54"/>
      <c r="JCS25" s="54"/>
      <c r="JCT25" s="54"/>
      <c r="JCU25" s="54"/>
      <c r="JCV25" s="54"/>
      <c r="JCW25" s="54"/>
      <c r="JCX25" s="54"/>
      <c r="JCY25" s="54"/>
      <c r="JCZ25" s="54"/>
      <c r="JDA25" s="54"/>
      <c r="JDB25" s="54"/>
      <c r="JDC25" s="54"/>
      <c r="JDD25" s="54"/>
      <c r="JDE25" s="54"/>
      <c r="JDF25" s="54"/>
      <c r="JDG25" s="54"/>
      <c r="JDH25" s="54"/>
      <c r="JDI25" s="54"/>
      <c r="JDJ25" s="54"/>
      <c r="JDK25" s="54"/>
      <c r="JDL25" s="54"/>
      <c r="JDM25" s="54"/>
      <c r="JDN25" s="54"/>
      <c r="JDO25" s="54"/>
      <c r="JDP25" s="54"/>
      <c r="JDQ25" s="54"/>
      <c r="JDR25" s="54"/>
      <c r="JDS25" s="54"/>
      <c r="JDT25" s="54"/>
      <c r="JDU25" s="54"/>
      <c r="JDV25" s="54"/>
      <c r="JDW25" s="54"/>
      <c r="JDX25" s="54"/>
      <c r="JDY25" s="54"/>
      <c r="JDZ25" s="54"/>
      <c r="JEA25" s="54"/>
      <c r="JEB25" s="54"/>
      <c r="JEC25" s="54"/>
      <c r="JED25" s="54"/>
      <c r="JEE25" s="54"/>
      <c r="JEF25" s="54"/>
      <c r="JEG25" s="54"/>
      <c r="JEH25" s="54"/>
      <c r="JEI25" s="54"/>
      <c r="JEJ25" s="54"/>
      <c r="JEK25" s="54"/>
      <c r="JEL25" s="54"/>
      <c r="JEM25" s="54"/>
      <c r="JEN25" s="54"/>
      <c r="JEO25" s="54"/>
      <c r="JEP25" s="54"/>
      <c r="JEQ25" s="54"/>
      <c r="JER25" s="54"/>
      <c r="JES25" s="54"/>
      <c r="JET25" s="54"/>
      <c r="JEU25" s="54"/>
      <c r="JEV25" s="54"/>
      <c r="JEW25" s="54"/>
      <c r="JEX25" s="54"/>
      <c r="JEY25" s="54"/>
      <c r="JEZ25" s="54"/>
      <c r="JFA25" s="54"/>
      <c r="JFB25" s="54"/>
      <c r="JFC25" s="54"/>
      <c r="JFD25" s="54"/>
      <c r="JFE25" s="54"/>
      <c r="JFF25" s="54"/>
      <c r="JFG25" s="54"/>
      <c r="JFH25" s="54"/>
      <c r="JFI25" s="54"/>
      <c r="JFJ25" s="54"/>
      <c r="JFK25" s="54"/>
      <c r="JFL25" s="54"/>
      <c r="JFM25" s="54"/>
      <c r="JFN25" s="54"/>
      <c r="JFO25" s="54"/>
      <c r="JFP25" s="54"/>
      <c r="JFQ25" s="54"/>
      <c r="JFR25" s="54"/>
      <c r="JFS25" s="54"/>
      <c r="JFT25" s="54"/>
      <c r="JFU25" s="54"/>
      <c r="JFV25" s="54"/>
      <c r="JFW25" s="54"/>
      <c r="JFX25" s="54"/>
      <c r="JFY25" s="54"/>
      <c r="JFZ25" s="54"/>
      <c r="JGA25" s="54"/>
      <c r="JGB25" s="54"/>
      <c r="JGC25" s="54"/>
      <c r="JGD25" s="54"/>
      <c r="JGE25" s="54"/>
      <c r="JGF25" s="54"/>
      <c r="JGG25" s="54"/>
      <c r="JGH25" s="54"/>
      <c r="JGI25" s="54"/>
      <c r="JGJ25" s="54"/>
      <c r="JGK25" s="54"/>
      <c r="JGL25" s="54"/>
      <c r="JGM25" s="54"/>
      <c r="JGN25" s="54"/>
      <c r="JGO25" s="54"/>
      <c r="JGP25" s="54"/>
      <c r="JGQ25" s="54"/>
      <c r="JGR25" s="54"/>
      <c r="JGS25" s="54"/>
      <c r="JGT25" s="54"/>
      <c r="JGU25" s="54"/>
      <c r="JGV25" s="54"/>
      <c r="JGW25" s="54"/>
      <c r="JGX25" s="54"/>
      <c r="JGY25" s="54"/>
      <c r="JGZ25" s="54"/>
      <c r="JHA25" s="54"/>
      <c r="JHB25" s="54"/>
      <c r="JHC25" s="54"/>
      <c r="JHD25" s="54"/>
      <c r="JHE25" s="54"/>
      <c r="JHF25" s="54"/>
      <c r="JHG25" s="54"/>
      <c r="JHH25" s="54"/>
      <c r="JHI25" s="54"/>
      <c r="JHJ25" s="54"/>
      <c r="JHK25" s="54"/>
      <c r="JHL25" s="54"/>
      <c r="JHM25" s="54"/>
      <c r="JHN25" s="54"/>
      <c r="JHO25" s="54"/>
      <c r="JHP25" s="54"/>
      <c r="JHQ25" s="54"/>
      <c r="JHR25" s="54"/>
      <c r="JHS25" s="54"/>
      <c r="JHT25" s="54"/>
      <c r="JHU25" s="54"/>
      <c r="JHV25" s="54"/>
      <c r="JHW25" s="54"/>
      <c r="JHX25" s="54"/>
      <c r="JHY25" s="54"/>
      <c r="JHZ25" s="54"/>
      <c r="JIA25" s="54"/>
      <c r="JIB25" s="54"/>
      <c r="JIC25" s="54"/>
      <c r="JID25" s="54"/>
      <c r="JIE25" s="54"/>
      <c r="JIF25" s="54"/>
      <c r="JIG25" s="54"/>
      <c r="JIH25" s="54"/>
      <c r="JII25" s="54"/>
      <c r="JIJ25" s="54"/>
      <c r="JIK25" s="54"/>
      <c r="JIL25" s="54"/>
      <c r="JIM25" s="54"/>
      <c r="JIN25" s="54"/>
      <c r="JIO25" s="54"/>
      <c r="JIP25" s="54"/>
      <c r="JIQ25" s="54"/>
      <c r="JIR25" s="54"/>
      <c r="JIS25" s="54"/>
      <c r="JIT25" s="54"/>
      <c r="JIU25" s="54"/>
      <c r="JIV25" s="54"/>
      <c r="JIW25" s="54"/>
      <c r="JIX25" s="54"/>
      <c r="JIY25" s="54"/>
      <c r="JIZ25" s="54"/>
      <c r="JJA25" s="54"/>
      <c r="JJB25" s="54"/>
      <c r="JJC25" s="54"/>
      <c r="JJD25" s="54"/>
      <c r="JJE25" s="54"/>
      <c r="JJF25" s="54"/>
      <c r="JJG25" s="54"/>
      <c r="JJH25" s="54"/>
      <c r="JJI25" s="54"/>
      <c r="JJJ25" s="54"/>
      <c r="JJK25" s="54"/>
      <c r="JJL25" s="54"/>
      <c r="JJM25" s="54"/>
      <c r="JJN25" s="54"/>
      <c r="JJO25" s="54"/>
      <c r="JJP25" s="54"/>
      <c r="JJQ25" s="54"/>
      <c r="JJR25" s="54"/>
      <c r="JJS25" s="54"/>
      <c r="JJT25" s="54"/>
      <c r="JJU25" s="54"/>
      <c r="JJV25" s="54"/>
      <c r="JJW25" s="54"/>
      <c r="JJX25" s="54"/>
      <c r="JJY25" s="54"/>
      <c r="JJZ25" s="54"/>
      <c r="JKA25" s="54"/>
      <c r="JKB25" s="54"/>
      <c r="JKC25" s="54"/>
      <c r="JKD25" s="54"/>
      <c r="JKE25" s="54"/>
      <c r="JKF25" s="54"/>
      <c r="JKG25" s="54"/>
      <c r="JKH25" s="54"/>
      <c r="JKI25" s="54"/>
      <c r="JKJ25" s="54"/>
      <c r="JKK25" s="54"/>
      <c r="JKL25" s="54"/>
      <c r="JKM25" s="54"/>
      <c r="JKN25" s="54"/>
      <c r="JKO25" s="54"/>
      <c r="JKP25" s="54"/>
      <c r="JKQ25" s="54"/>
      <c r="JKR25" s="54"/>
      <c r="JKS25" s="54"/>
      <c r="JKT25" s="54"/>
      <c r="JKU25" s="54"/>
      <c r="JKV25" s="54"/>
      <c r="JKW25" s="54"/>
      <c r="JKX25" s="54"/>
      <c r="JKY25" s="54"/>
      <c r="JKZ25" s="54"/>
      <c r="JLA25" s="54"/>
      <c r="JLB25" s="54"/>
      <c r="JLC25" s="54"/>
      <c r="JLD25" s="54"/>
      <c r="JLE25" s="54"/>
      <c r="JLF25" s="54"/>
      <c r="JLG25" s="54"/>
      <c r="JLH25" s="54"/>
      <c r="JLI25" s="54"/>
      <c r="JLJ25" s="54"/>
      <c r="JLK25" s="54"/>
      <c r="JLL25" s="54"/>
      <c r="JLM25" s="54"/>
      <c r="JLN25" s="54"/>
      <c r="JLO25" s="54"/>
      <c r="JLP25" s="54"/>
      <c r="JLQ25" s="54"/>
      <c r="JLR25" s="54"/>
      <c r="JLS25" s="54"/>
      <c r="JLT25" s="54"/>
      <c r="JLU25" s="54"/>
      <c r="JLV25" s="54"/>
      <c r="JLW25" s="54"/>
      <c r="JLX25" s="54"/>
      <c r="JLY25" s="54"/>
      <c r="JLZ25" s="54"/>
      <c r="JMA25" s="54"/>
      <c r="JMB25" s="54"/>
      <c r="JMC25" s="54"/>
      <c r="JMD25" s="54"/>
      <c r="JME25" s="54"/>
      <c r="JMF25" s="54"/>
      <c r="JMG25" s="54"/>
      <c r="JMH25" s="54"/>
      <c r="JMI25" s="54"/>
      <c r="JMJ25" s="54"/>
      <c r="JMK25" s="54"/>
      <c r="JML25" s="54"/>
      <c r="JMM25" s="54"/>
      <c r="JMN25" s="54"/>
      <c r="JMO25" s="54"/>
      <c r="JMP25" s="54"/>
      <c r="JMQ25" s="54"/>
      <c r="JMR25" s="54"/>
      <c r="JMS25" s="54"/>
      <c r="JMT25" s="54"/>
      <c r="JMU25" s="54"/>
      <c r="JMV25" s="54"/>
      <c r="JMW25" s="54"/>
      <c r="JMX25" s="54"/>
      <c r="JMY25" s="54"/>
      <c r="JMZ25" s="54"/>
      <c r="JNA25" s="54"/>
      <c r="JNB25" s="54"/>
      <c r="JNC25" s="54"/>
      <c r="JND25" s="54"/>
      <c r="JNE25" s="54"/>
      <c r="JNF25" s="54"/>
      <c r="JNG25" s="54"/>
      <c r="JNH25" s="54"/>
      <c r="JNI25" s="54"/>
      <c r="JNJ25" s="54"/>
      <c r="JNK25" s="54"/>
      <c r="JNL25" s="54"/>
      <c r="JNM25" s="54"/>
      <c r="JNN25" s="54"/>
      <c r="JNO25" s="54"/>
      <c r="JNP25" s="54"/>
      <c r="JNQ25" s="54"/>
      <c r="JNR25" s="54"/>
      <c r="JNS25" s="54"/>
      <c r="JNT25" s="54"/>
      <c r="JNU25" s="54"/>
      <c r="JNV25" s="54"/>
      <c r="JNW25" s="54"/>
      <c r="JNX25" s="54"/>
      <c r="JNY25" s="54"/>
      <c r="JNZ25" s="54"/>
      <c r="JOA25" s="54"/>
      <c r="JOB25" s="54"/>
      <c r="JOC25" s="54"/>
      <c r="JOD25" s="54"/>
      <c r="JOE25" s="54"/>
      <c r="JOF25" s="54"/>
      <c r="JOG25" s="54"/>
      <c r="JOH25" s="54"/>
      <c r="JOI25" s="54"/>
      <c r="JOJ25" s="54"/>
      <c r="JOK25" s="54"/>
      <c r="JOL25" s="54"/>
      <c r="JOM25" s="54"/>
      <c r="JON25" s="54"/>
      <c r="JOO25" s="54"/>
      <c r="JOP25" s="54"/>
      <c r="JOQ25" s="54"/>
      <c r="JOR25" s="54"/>
      <c r="JOS25" s="54"/>
      <c r="JOT25" s="54"/>
      <c r="JOU25" s="54"/>
      <c r="JOV25" s="54"/>
      <c r="JOW25" s="54"/>
      <c r="JOX25" s="54"/>
      <c r="JOY25" s="54"/>
      <c r="JOZ25" s="54"/>
      <c r="JPA25" s="54"/>
      <c r="JPB25" s="54"/>
      <c r="JPC25" s="54"/>
      <c r="JPD25" s="54"/>
      <c r="JPE25" s="54"/>
      <c r="JPF25" s="54"/>
      <c r="JPG25" s="54"/>
      <c r="JPH25" s="54"/>
      <c r="JPI25" s="54"/>
      <c r="JPJ25" s="54"/>
      <c r="JPK25" s="54"/>
      <c r="JPL25" s="54"/>
      <c r="JPM25" s="54"/>
      <c r="JPN25" s="54"/>
      <c r="JPO25" s="54"/>
      <c r="JPP25" s="54"/>
      <c r="JPQ25" s="54"/>
      <c r="JPR25" s="54"/>
      <c r="JPS25" s="54"/>
      <c r="JPT25" s="54"/>
      <c r="JPU25" s="54"/>
      <c r="JPV25" s="54"/>
      <c r="JPW25" s="54"/>
      <c r="JPX25" s="54"/>
      <c r="JPY25" s="54"/>
      <c r="JPZ25" s="54"/>
      <c r="JQA25" s="54"/>
      <c r="JQB25" s="54"/>
      <c r="JQC25" s="54"/>
      <c r="JQD25" s="54"/>
      <c r="JQE25" s="54"/>
      <c r="JQF25" s="54"/>
      <c r="JQG25" s="54"/>
      <c r="JQH25" s="54"/>
      <c r="JQI25" s="54"/>
      <c r="JQJ25" s="54"/>
      <c r="JQK25" s="54"/>
      <c r="JQL25" s="54"/>
      <c r="JQM25" s="54"/>
      <c r="JQN25" s="54"/>
      <c r="JQO25" s="54"/>
      <c r="JQP25" s="54"/>
      <c r="JQQ25" s="54"/>
      <c r="JQR25" s="54"/>
      <c r="JQS25" s="54"/>
      <c r="JQT25" s="54"/>
      <c r="JQU25" s="54"/>
      <c r="JQV25" s="54"/>
      <c r="JQW25" s="54"/>
      <c r="JQX25" s="54"/>
      <c r="JQY25" s="54"/>
      <c r="JQZ25" s="54"/>
      <c r="JRA25" s="54"/>
      <c r="JRB25" s="54"/>
      <c r="JRC25" s="54"/>
      <c r="JRD25" s="54"/>
      <c r="JRE25" s="54"/>
      <c r="JRF25" s="54"/>
      <c r="JRG25" s="54"/>
      <c r="JRH25" s="54"/>
      <c r="JRI25" s="54"/>
      <c r="JRJ25" s="54"/>
      <c r="JRK25" s="54"/>
      <c r="JRL25" s="54"/>
      <c r="JRM25" s="54"/>
      <c r="JRN25" s="54"/>
      <c r="JRO25" s="54"/>
      <c r="JRP25" s="54"/>
      <c r="JRQ25" s="54"/>
      <c r="JRR25" s="54"/>
      <c r="JRS25" s="54"/>
      <c r="JRT25" s="54"/>
      <c r="JRU25" s="54"/>
      <c r="JRV25" s="54"/>
      <c r="JRW25" s="54"/>
      <c r="JRX25" s="54"/>
      <c r="JRY25" s="54"/>
      <c r="JRZ25" s="54"/>
      <c r="JSA25" s="54"/>
      <c r="JSB25" s="54"/>
      <c r="JSC25" s="54"/>
      <c r="JSD25" s="54"/>
      <c r="JSE25" s="54"/>
      <c r="JSF25" s="54"/>
      <c r="JSG25" s="54"/>
      <c r="JSH25" s="54"/>
      <c r="JSI25" s="54"/>
      <c r="JSJ25" s="54"/>
      <c r="JSK25" s="54"/>
      <c r="JSL25" s="54"/>
      <c r="JSM25" s="54"/>
      <c r="JSN25" s="54"/>
      <c r="JSO25" s="54"/>
      <c r="JSP25" s="54"/>
      <c r="JSQ25" s="54"/>
      <c r="JSR25" s="54"/>
      <c r="JSS25" s="54"/>
      <c r="JST25" s="54"/>
      <c r="JSU25" s="54"/>
      <c r="JSV25" s="54"/>
      <c r="JSW25" s="54"/>
      <c r="JSX25" s="54"/>
      <c r="JSY25" s="54"/>
      <c r="JSZ25" s="54"/>
      <c r="JTA25" s="54"/>
      <c r="JTB25" s="54"/>
      <c r="JTC25" s="54"/>
      <c r="JTD25" s="54"/>
      <c r="JTE25" s="54"/>
      <c r="JTF25" s="54"/>
      <c r="JTG25" s="54"/>
      <c r="JTH25" s="54"/>
      <c r="JTI25" s="54"/>
      <c r="JTJ25" s="54"/>
      <c r="JTK25" s="54"/>
      <c r="JTL25" s="54"/>
      <c r="JTM25" s="54"/>
      <c r="JTN25" s="54"/>
      <c r="JTO25" s="54"/>
      <c r="JTP25" s="54"/>
      <c r="JTQ25" s="54"/>
      <c r="JTR25" s="54"/>
      <c r="JTS25" s="54"/>
      <c r="JTT25" s="54"/>
      <c r="JTU25" s="54"/>
      <c r="JTV25" s="54"/>
      <c r="JTW25" s="54"/>
      <c r="JTX25" s="54"/>
      <c r="JTY25" s="54"/>
      <c r="JTZ25" s="54"/>
      <c r="JUA25" s="54"/>
      <c r="JUB25" s="54"/>
      <c r="JUC25" s="54"/>
      <c r="JUD25" s="54"/>
      <c r="JUE25" s="54"/>
      <c r="JUF25" s="54"/>
      <c r="JUG25" s="54"/>
      <c r="JUH25" s="54"/>
      <c r="JUI25" s="54"/>
      <c r="JUJ25" s="54"/>
      <c r="JUK25" s="54"/>
      <c r="JUL25" s="54"/>
      <c r="JUM25" s="54"/>
      <c r="JUN25" s="54"/>
      <c r="JUO25" s="54"/>
      <c r="JUP25" s="54"/>
      <c r="JUQ25" s="54"/>
      <c r="JUR25" s="54"/>
      <c r="JUS25" s="54"/>
      <c r="JUT25" s="54"/>
      <c r="JUU25" s="54"/>
      <c r="JUV25" s="54"/>
      <c r="JUW25" s="54"/>
      <c r="JUX25" s="54"/>
      <c r="JUY25" s="54"/>
      <c r="JUZ25" s="54"/>
      <c r="JVA25" s="54"/>
      <c r="JVB25" s="54"/>
      <c r="JVC25" s="54"/>
      <c r="JVD25" s="54"/>
      <c r="JVE25" s="54"/>
      <c r="JVF25" s="54"/>
      <c r="JVG25" s="54"/>
      <c r="JVH25" s="54"/>
      <c r="JVI25" s="54"/>
      <c r="JVJ25" s="54"/>
      <c r="JVK25" s="54"/>
      <c r="JVL25" s="54"/>
      <c r="JVM25" s="54"/>
      <c r="JVN25" s="54"/>
      <c r="JVO25" s="54"/>
      <c r="JVP25" s="54"/>
      <c r="JVQ25" s="54"/>
      <c r="JVR25" s="54"/>
      <c r="JVS25" s="54"/>
      <c r="JVT25" s="54"/>
      <c r="JVU25" s="54"/>
      <c r="JVV25" s="54"/>
      <c r="JVW25" s="54"/>
      <c r="JVX25" s="54"/>
      <c r="JVY25" s="54"/>
      <c r="JVZ25" s="54"/>
      <c r="JWA25" s="54"/>
      <c r="JWB25" s="54"/>
      <c r="JWC25" s="54"/>
      <c r="JWD25" s="54"/>
      <c r="JWE25" s="54"/>
      <c r="JWF25" s="54"/>
      <c r="JWG25" s="54"/>
      <c r="JWH25" s="54"/>
      <c r="JWI25" s="54"/>
      <c r="JWJ25" s="54"/>
      <c r="JWK25" s="54"/>
      <c r="JWL25" s="54"/>
      <c r="JWM25" s="54"/>
      <c r="JWN25" s="54"/>
      <c r="JWO25" s="54"/>
      <c r="JWP25" s="54"/>
      <c r="JWQ25" s="54"/>
      <c r="JWR25" s="54"/>
      <c r="JWS25" s="54"/>
      <c r="JWT25" s="54"/>
      <c r="JWU25" s="54"/>
      <c r="JWV25" s="54"/>
      <c r="JWW25" s="54"/>
      <c r="JWX25" s="54"/>
      <c r="JWY25" s="54"/>
      <c r="JWZ25" s="54"/>
      <c r="JXA25" s="54"/>
      <c r="JXB25" s="54"/>
      <c r="JXC25" s="54"/>
      <c r="JXD25" s="54"/>
      <c r="JXE25" s="54"/>
      <c r="JXF25" s="54"/>
      <c r="JXG25" s="54"/>
      <c r="JXH25" s="54"/>
      <c r="JXI25" s="54"/>
      <c r="JXJ25" s="54"/>
      <c r="JXK25" s="54"/>
      <c r="JXL25" s="54"/>
      <c r="JXM25" s="54"/>
      <c r="JXN25" s="54"/>
      <c r="JXO25" s="54"/>
      <c r="JXP25" s="54"/>
      <c r="JXQ25" s="54"/>
      <c r="JXR25" s="54"/>
      <c r="JXS25" s="54"/>
      <c r="JXT25" s="54"/>
      <c r="JXU25" s="54"/>
      <c r="JXV25" s="54"/>
      <c r="JXW25" s="54"/>
      <c r="JXX25" s="54"/>
      <c r="JXY25" s="54"/>
      <c r="JXZ25" s="54"/>
      <c r="JYA25" s="54"/>
      <c r="JYB25" s="54"/>
      <c r="JYC25" s="54"/>
      <c r="JYD25" s="54"/>
      <c r="JYE25" s="54"/>
      <c r="JYF25" s="54"/>
      <c r="JYG25" s="54"/>
      <c r="JYH25" s="54"/>
      <c r="JYI25" s="54"/>
      <c r="JYJ25" s="54"/>
      <c r="JYK25" s="54"/>
      <c r="JYL25" s="54"/>
      <c r="JYM25" s="54"/>
      <c r="JYN25" s="54"/>
      <c r="JYO25" s="54"/>
      <c r="JYP25" s="54"/>
      <c r="JYQ25" s="54"/>
      <c r="JYR25" s="54"/>
      <c r="JYS25" s="54"/>
      <c r="JYT25" s="54"/>
      <c r="JYU25" s="54"/>
      <c r="JYV25" s="54"/>
      <c r="JYW25" s="54"/>
      <c r="JYX25" s="54"/>
      <c r="JYY25" s="54"/>
      <c r="JYZ25" s="54"/>
      <c r="JZA25" s="54"/>
      <c r="JZB25" s="54"/>
      <c r="JZC25" s="54"/>
      <c r="JZD25" s="54"/>
      <c r="JZE25" s="54"/>
      <c r="JZF25" s="54"/>
      <c r="JZG25" s="54"/>
      <c r="JZH25" s="54"/>
      <c r="JZI25" s="54"/>
      <c r="JZJ25" s="54"/>
      <c r="JZK25" s="54"/>
      <c r="JZL25" s="54"/>
      <c r="JZM25" s="54"/>
      <c r="JZN25" s="54"/>
      <c r="JZO25" s="54"/>
      <c r="JZP25" s="54"/>
      <c r="JZQ25" s="54"/>
      <c r="JZR25" s="54"/>
      <c r="JZS25" s="54"/>
      <c r="JZT25" s="54"/>
      <c r="JZU25" s="54"/>
      <c r="JZV25" s="54"/>
      <c r="JZW25" s="54"/>
      <c r="JZX25" s="54"/>
      <c r="JZY25" s="54"/>
      <c r="JZZ25" s="54"/>
      <c r="KAA25" s="54"/>
      <c r="KAB25" s="54"/>
      <c r="KAC25" s="54"/>
      <c r="KAD25" s="54"/>
      <c r="KAE25" s="54"/>
      <c r="KAF25" s="54"/>
      <c r="KAG25" s="54"/>
      <c r="KAH25" s="54"/>
      <c r="KAI25" s="54"/>
      <c r="KAJ25" s="54"/>
      <c r="KAK25" s="54"/>
      <c r="KAL25" s="54"/>
      <c r="KAM25" s="54"/>
      <c r="KAN25" s="54"/>
      <c r="KAO25" s="54"/>
      <c r="KAP25" s="54"/>
      <c r="KAQ25" s="54"/>
      <c r="KAR25" s="54"/>
      <c r="KAS25" s="54"/>
      <c r="KAT25" s="54"/>
      <c r="KAU25" s="54"/>
      <c r="KAV25" s="54"/>
      <c r="KAW25" s="54"/>
      <c r="KAX25" s="54"/>
      <c r="KAY25" s="54"/>
      <c r="KAZ25" s="54"/>
      <c r="KBA25" s="54"/>
      <c r="KBB25" s="54"/>
      <c r="KBC25" s="54"/>
      <c r="KBD25" s="54"/>
      <c r="KBE25" s="54"/>
      <c r="KBF25" s="54"/>
      <c r="KBG25" s="54"/>
      <c r="KBH25" s="54"/>
      <c r="KBI25" s="54"/>
      <c r="KBJ25" s="54"/>
      <c r="KBK25" s="54"/>
      <c r="KBL25" s="54"/>
      <c r="KBM25" s="54"/>
      <c r="KBN25" s="54"/>
      <c r="KBO25" s="54"/>
      <c r="KBP25" s="54"/>
      <c r="KBQ25" s="54"/>
      <c r="KBR25" s="54"/>
      <c r="KBS25" s="54"/>
      <c r="KBT25" s="54"/>
      <c r="KBU25" s="54"/>
      <c r="KBV25" s="54"/>
      <c r="KBW25" s="54"/>
      <c r="KBX25" s="54"/>
      <c r="KBY25" s="54"/>
      <c r="KBZ25" s="54"/>
      <c r="KCA25" s="54"/>
      <c r="KCB25" s="54"/>
      <c r="KCC25" s="54"/>
      <c r="KCD25" s="54"/>
      <c r="KCE25" s="54"/>
      <c r="KCF25" s="54"/>
      <c r="KCG25" s="54"/>
      <c r="KCH25" s="54"/>
      <c r="KCI25" s="54"/>
      <c r="KCJ25" s="54"/>
      <c r="KCK25" s="54"/>
      <c r="KCL25" s="54"/>
      <c r="KCM25" s="54"/>
      <c r="KCN25" s="54"/>
      <c r="KCO25" s="54"/>
      <c r="KCP25" s="54"/>
      <c r="KCQ25" s="54"/>
      <c r="KCR25" s="54"/>
      <c r="KCS25" s="54"/>
      <c r="KCT25" s="54"/>
      <c r="KCU25" s="54"/>
      <c r="KCV25" s="54"/>
      <c r="KCW25" s="54"/>
      <c r="KCX25" s="54"/>
      <c r="KCY25" s="54"/>
      <c r="KCZ25" s="54"/>
      <c r="KDA25" s="54"/>
      <c r="KDB25" s="54"/>
      <c r="KDC25" s="54"/>
      <c r="KDD25" s="54"/>
      <c r="KDE25" s="54"/>
      <c r="KDF25" s="54"/>
      <c r="KDG25" s="54"/>
      <c r="KDH25" s="54"/>
      <c r="KDI25" s="54"/>
      <c r="KDJ25" s="54"/>
      <c r="KDK25" s="54"/>
      <c r="KDL25" s="54"/>
      <c r="KDM25" s="54"/>
      <c r="KDN25" s="54"/>
      <c r="KDO25" s="54"/>
      <c r="KDP25" s="54"/>
      <c r="KDQ25" s="54"/>
      <c r="KDR25" s="54"/>
      <c r="KDS25" s="54"/>
      <c r="KDT25" s="54"/>
      <c r="KDU25" s="54"/>
      <c r="KDV25" s="54"/>
      <c r="KDW25" s="54"/>
      <c r="KDX25" s="54"/>
      <c r="KDY25" s="54"/>
      <c r="KDZ25" s="54"/>
      <c r="KEA25" s="54"/>
      <c r="KEB25" s="54"/>
      <c r="KEC25" s="54"/>
      <c r="KED25" s="54"/>
      <c r="KEE25" s="54"/>
      <c r="KEF25" s="54"/>
      <c r="KEG25" s="54"/>
      <c r="KEH25" s="54"/>
      <c r="KEI25" s="54"/>
      <c r="KEJ25" s="54"/>
      <c r="KEK25" s="54"/>
      <c r="KEL25" s="54"/>
      <c r="KEM25" s="54"/>
      <c r="KEN25" s="54"/>
      <c r="KEO25" s="54"/>
      <c r="KEP25" s="54"/>
      <c r="KEQ25" s="54"/>
      <c r="KER25" s="54"/>
      <c r="KES25" s="54"/>
      <c r="KET25" s="54"/>
      <c r="KEU25" s="54"/>
      <c r="KEV25" s="54"/>
      <c r="KEW25" s="54"/>
      <c r="KEX25" s="54"/>
      <c r="KEY25" s="54"/>
      <c r="KEZ25" s="54"/>
      <c r="KFA25" s="54"/>
      <c r="KFB25" s="54"/>
      <c r="KFC25" s="54"/>
      <c r="KFD25" s="54"/>
      <c r="KFE25" s="54"/>
      <c r="KFF25" s="54"/>
      <c r="KFG25" s="54"/>
      <c r="KFH25" s="54"/>
      <c r="KFI25" s="54"/>
      <c r="KFJ25" s="54"/>
      <c r="KFK25" s="54"/>
      <c r="KFL25" s="54"/>
      <c r="KFM25" s="54"/>
      <c r="KFN25" s="54"/>
      <c r="KFO25" s="54"/>
      <c r="KFP25" s="54"/>
      <c r="KFQ25" s="54"/>
      <c r="KFR25" s="54"/>
      <c r="KFS25" s="54"/>
      <c r="KFT25" s="54"/>
      <c r="KFU25" s="54"/>
      <c r="KFV25" s="54"/>
      <c r="KFW25" s="54"/>
      <c r="KFX25" s="54"/>
      <c r="KFY25" s="54"/>
      <c r="KFZ25" s="54"/>
      <c r="KGA25" s="54"/>
      <c r="KGB25" s="54"/>
      <c r="KGC25" s="54"/>
      <c r="KGD25" s="54"/>
      <c r="KGE25" s="54"/>
      <c r="KGF25" s="54"/>
      <c r="KGG25" s="54"/>
      <c r="KGH25" s="54"/>
      <c r="KGI25" s="54"/>
      <c r="KGJ25" s="54"/>
      <c r="KGK25" s="54"/>
      <c r="KGL25" s="54"/>
      <c r="KGM25" s="54"/>
      <c r="KGN25" s="54"/>
      <c r="KGO25" s="54"/>
      <c r="KGP25" s="54"/>
      <c r="KGQ25" s="54"/>
      <c r="KGR25" s="54"/>
      <c r="KGS25" s="54"/>
      <c r="KGT25" s="54"/>
      <c r="KGU25" s="54"/>
      <c r="KGV25" s="54"/>
      <c r="KGW25" s="54"/>
      <c r="KGX25" s="54"/>
      <c r="KGY25" s="54"/>
      <c r="KGZ25" s="54"/>
      <c r="KHA25" s="54"/>
      <c r="KHB25" s="54"/>
      <c r="KHC25" s="54"/>
      <c r="KHD25" s="54"/>
      <c r="KHE25" s="54"/>
      <c r="KHF25" s="54"/>
      <c r="KHG25" s="54"/>
      <c r="KHH25" s="54"/>
      <c r="KHI25" s="54"/>
      <c r="KHJ25" s="54"/>
      <c r="KHK25" s="54"/>
      <c r="KHL25" s="54"/>
      <c r="KHM25" s="54"/>
      <c r="KHN25" s="54"/>
      <c r="KHO25" s="54"/>
      <c r="KHP25" s="54"/>
      <c r="KHQ25" s="54"/>
      <c r="KHR25" s="54"/>
      <c r="KHS25" s="54"/>
      <c r="KHT25" s="54"/>
      <c r="KHU25" s="54"/>
      <c r="KHV25" s="54"/>
      <c r="KHW25" s="54"/>
      <c r="KHX25" s="54"/>
      <c r="KHY25" s="54"/>
      <c r="KHZ25" s="54"/>
      <c r="KIA25" s="54"/>
      <c r="KIB25" s="54"/>
      <c r="KIC25" s="54"/>
      <c r="KID25" s="54"/>
      <c r="KIE25" s="54"/>
      <c r="KIF25" s="54"/>
      <c r="KIG25" s="54"/>
      <c r="KIH25" s="54"/>
      <c r="KII25" s="54"/>
      <c r="KIJ25" s="54"/>
      <c r="KIK25" s="54"/>
      <c r="KIL25" s="54"/>
      <c r="KIM25" s="54"/>
      <c r="KIN25" s="54"/>
      <c r="KIO25" s="54"/>
      <c r="KIP25" s="54"/>
      <c r="KIQ25" s="54"/>
      <c r="KIR25" s="54"/>
      <c r="KIS25" s="54"/>
      <c r="KIT25" s="54"/>
      <c r="KIU25" s="54"/>
      <c r="KIV25" s="54"/>
      <c r="KIW25" s="54"/>
      <c r="KIX25" s="54"/>
      <c r="KIY25" s="54"/>
      <c r="KIZ25" s="54"/>
      <c r="KJA25" s="54"/>
      <c r="KJB25" s="54"/>
      <c r="KJC25" s="54"/>
      <c r="KJD25" s="54"/>
      <c r="KJE25" s="54"/>
      <c r="KJF25" s="54"/>
      <c r="KJG25" s="54"/>
      <c r="KJH25" s="54"/>
      <c r="KJI25" s="54"/>
      <c r="KJJ25" s="54"/>
      <c r="KJK25" s="54"/>
      <c r="KJL25" s="54"/>
      <c r="KJM25" s="54"/>
      <c r="KJN25" s="54"/>
      <c r="KJO25" s="54"/>
      <c r="KJP25" s="54"/>
      <c r="KJQ25" s="54"/>
      <c r="KJR25" s="54"/>
      <c r="KJS25" s="54"/>
      <c r="KJT25" s="54"/>
      <c r="KJU25" s="54"/>
      <c r="KJV25" s="54"/>
      <c r="KJW25" s="54"/>
      <c r="KJX25" s="54"/>
      <c r="KJY25" s="54"/>
      <c r="KJZ25" s="54"/>
      <c r="KKA25" s="54"/>
      <c r="KKB25" s="54"/>
      <c r="KKC25" s="54"/>
      <c r="KKD25" s="54"/>
      <c r="KKE25" s="54"/>
      <c r="KKF25" s="54"/>
      <c r="KKG25" s="54"/>
      <c r="KKH25" s="54"/>
      <c r="KKI25" s="54"/>
      <c r="KKJ25" s="54"/>
      <c r="KKK25" s="54"/>
      <c r="KKL25" s="54"/>
      <c r="KKM25" s="54"/>
      <c r="KKN25" s="54"/>
      <c r="KKO25" s="54"/>
      <c r="KKP25" s="54"/>
      <c r="KKQ25" s="54"/>
      <c r="KKR25" s="54"/>
      <c r="KKS25" s="54"/>
      <c r="KKT25" s="54"/>
      <c r="KKU25" s="54"/>
      <c r="KKV25" s="54"/>
      <c r="KKW25" s="54"/>
      <c r="KKX25" s="54"/>
      <c r="KKY25" s="54"/>
      <c r="KKZ25" s="54"/>
      <c r="KLA25" s="54"/>
      <c r="KLB25" s="54"/>
      <c r="KLC25" s="54"/>
      <c r="KLD25" s="54"/>
      <c r="KLE25" s="54"/>
      <c r="KLF25" s="54"/>
      <c r="KLG25" s="54"/>
      <c r="KLH25" s="54"/>
      <c r="KLI25" s="54"/>
      <c r="KLJ25" s="54"/>
      <c r="KLK25" s="54"/>
      <c r="KLL25" s="54"/>
      <c r="KLM25" s="54"/>
      <c r="KLN25" s="54"/>
      <c r="KLO25" s="54"/>
      <c r="KLP25" s="54"/>
      <c r="KLQ25" s="54"/>
      <c r="KLR25" s="54"/>
      <c r="KLS25" s="54"/>
      <c r="KLT25" s="54"/>
      <c r="KLU25" s="54"/>
      <c r="KLV25" s="54"/>
      <c r="KLW25" s="54"/>
      <c r="KLX25" s="54"/>
      <c r="KLY25" s="54"/>
      <c r="KLZ25" s="54"/>
      <c r="KMA25" s="54"/>
      <c r="KMB25" s="54"/>
      <c r="KMC25" s="54"/>
      <c r="KMD25" s="54"/>
      <c r="KME25" s="54"/>
      <c r="KMF25" s="54"/>
      <c r="KMG25" s="54"/>
      <c r="KMH25" s="54"/>
      <c r="KMI25" s="54"/>
      <c r="KMJ25" s="54"/>
      <c r="KMK25" s="54"/>
      <c r="KML25" s="54"/>
      <c r="KMM25" s="54"/>
      <c r="KMN25" s="54"/>
      <c r="KMO25" s="54"/>
      <c r="KMP25" s="54"/>
      <c r="KMQ25" s="54"/>
      <c r="KMR25" s="54"/>
      <c r="KMS25" s="54"/>
      <c r="KMT25" s="54"/>
      <c r="KMU25" s="54"/>
      <c r="KMV25" s="54"/>
      <c r="KMW25" s="54"/>
      <c r="KMX25" s="54"/>
      <c r="KMY25" s="54"/>
      <c r="KMZ25" s="54"/>
      <c r="KNA25" s="54"/>
      <c r="KNB25" s="54"/>
      <c r="KNC25" s="54"/>
      <c r="KND25" s="54"/>
      <c r="KNE25" s="54"/>
      <c r="KNF25" s="54"/>
      <c r="KNG25" s="54"/>
      <c r="KNH25" s="54"/>
      <c r="KNI25" s="54"/>
      <c r="KNJ25" s="54"/>
      <c r="KNK25" s="54"/>
      <c r="KNL25" s="54"/>
      <c r="KNM25" s="54"/>
      <c r="KNN25" s="54"/>
      <c r="KNO25" s="54"/>
      <c r="KNP25" s="54"/>
      <c r="KNQ25" s="54"/>
      <c r="KNR25" s="54"/>
      <c r="KNS25" s="54"/>
      <c r="KNT25" s="54"/>
      <c r="KNU25" s="54"/>
      <c r="KNV25" s="54"/>
      <c r="KNW25" s="54"/>
      <c r="KNX25" s="54"/>
      <c r="KNY25" s="54"/>
      <c r="KNZ25" s="54"/>
      <c r="KOA25" s="54"/>
      <c r="KOB25" s="54"/>
      <c r="KOC25" s="54"/>
      <c r="KOD25" s="54"/>
      <c r="KOE25" s="54"/>
      <c r="KOF25" s="54"/>
      <c r="KOG25" s="54"/>
      <c r="KOH25" s="54"/>
      <c r="KOI25" s="54"/>
      <c r="KOJ25" s="54"/>
      <c r="KOK25" s="54"/>
      <c r="KOL25" s="54"/>
      <c r="KOM25" s="54"/>
      <c r="KON25" s="54"/>
      <c r="KOO25" s="54"/>
      <c r="KOP25" s="54"/>
      <c r="KOQ25" s="54"/>
      <c r="KOR25" s="54"/>
      <c r="KOS25" s="54"/>
      <c r="KOT25" s="54"/>
      <c r="KOU25" s="54"/>
      <c r="KOV25" s="54"/>
      <c r="KOW25" s="54"/>
      <c r="KOX25" s="54"/>
      <c r="KOY25" s="54"/>
      <c r="KOZ25" s="54"/>
      <c r="KPA25" s="54"/>
      <c r="KPB25" s="54"/>
      <c r="KPC25" s="54"/>
      <c r="KPD25" s="54"/>
      <c r="KPE25" s="54"/>
      <c r="KPF25" s="54"/>
      <c r="KPG25" s="54"/>
      <c r="KPH25" s="54"/>
      <c r="KPI25" s="54"/>
      <c r="KPJ25" s="54"/>
      <c r="KPK25" s="54"/>
      <c r="KPL25" s="54"/>
      <c r="KPM25" s="54"/>
      <c r="KPN25" s="54"/>
      <c r="KPO25" s="54"/>
      <c r="KPP25" s="54"/>
      <c r="KPQ25" s="54"/>
      <c r="KPR25" s="54"/>
      <c r="KPS25" s="54"/>
      <c r="KPT25" s="54"/>
      <c r="KPU25" s="54"/>
      <c r="KPV25" s="54"/>
      <c r="KPW25" s="54"/>
      <c r="KPX25" s="54"/>
      <c r="KPY25" s="54"/>
      <c r="KPZ25" s="54"/>
      <c r="KQA25" s="54"/>
      <c r="KQB25" s="54"/>
      <c r="KQC25" s="54"/>
      <c r="KQD25" s="54"/>
      <c r="KQE25" s="54"/>
      <c r="KQF25" s="54"/>
      <c r="KQG25" s="54"/>
      <c r="KQH25" s="54"/>
      <c r="KQI25" s="54"/>
      <c r="KQJ25" s="54"/>
      <c r="KQK25" s="54"/>
      <c r="KQL25" s="54"/>
      <c r="KQM25" s="54"/>
      <c r="KQN25" s="54"/>
      <c r="KQO25" s="54"/>
      <c r="KQP25" s="54"/>
      <c r="KQQ25" s="54"/>
      <c r="KQR25" s="54"/>
      <c r="KQS25" s="54"/>
      <c r="KQT25" s="54"/>
      <c r="KQU25" s="54"/>
      <c r="KQV25" s="54"/>
      <c r="KQW25" s="54"/>
      <c r="KQX25" s="54"/>
      <c r="KQY25" s="54"/>
      <c r="KQZ25" s="54"/>
      <c r="KRA25" s="54"/>
      <c r="KRB25" s="54"/>
      <c r="KRC25" s="54"/>
      <c r="KRD25" s="54"/>
      <c r="KRE25" s="54"/>
      <c r="KRF25" s="54"/>
      <c r="KRG25" s="54"/>
      <c r="KRH25" s="54"/>
      <c r="KRI25" s="54"/>
      <c r="KRJ25" s="54"/>
      <c r="KRK25" s="54"/>
      <c r="KRL25" s="54"/>
      <c r="KRM25" s="54"/>
      <c r="KRN25" s="54"/>
      <c r="KRO25" s="54"/>
      <c r="KRP25" s="54"/>
      <c r="KRQ25" s="54"/>
      <c r="KRR25" s="54"/>
      <c r="KRS25" s="54"/>
      <c r="KRT25" s="54"/>
      <c r="KRU25" s="54"/>
      <c r="KRV25" s="54"/>
      <c r="KRW25" s="54"/>
      <c r="KRX25" s="54"/>
      <c r="KRY25" s="54"/>
      <c r="KRZ25" s="54"/>
      <c r="KSA25" s="54"/>
      <c r="KSB25" s="54"/>
      <c r="KSC25" s="54"/>
      <c r="KSD25" s="54"/>
      <c r="KSE25" s="54"/>
      <c r="KSF25" s="54"/>
      <c r="KSG25" s="54"/>
      <c r="KSH25" s="54"/>
      <c r="KSI25" s="54"/>
      <c r="KSJ25" s="54"/>
      <c r="KSK25" s="54"/>
      <c r="KSL25" s="54"/>
      <c r="KSM25" s="54"/>
      <c r="KSN25" s="54"/>
      <c r="KSO25" s="54"/>
      <c r="KSP25" s="54"/>
      <c r="KSQ25" s="54"/>
      <c r="KSR25" s="54"/>
      <c r="KSS25" s="54"/>
      <c r="KST25" s="54"/>
      <c r="KSU25" s="54"/>
      <c r="KSV25" s="54"/>
      <c r="KSW25" s="54"/>
      <c r="KSX25" s="54"/>
      <c r="KSY25" s="54"/>
      <c r="KSZ25" s="54"/>
      <c r="KTA25" s="54"/>
      <c r="KTB25" s="54"/>
      <c r="KTC25" s="54"/>
      <c r="KTD25" s="54"/>
      <c r="KTE25" s="54"/>
      <c r="KTF25" s="54"/>
      <c r="KTG25" s="54"/>
      <c r="KTH25" s="54"/>
      <c r="KTI25" s="54"/>
      <c r="KTJ25" s="54"/>
      <c r="KTK25" s="54"/>
      <c r="KTL25" s="54"/>
      <c r="KTM25" s="54"/>
      <c r="KTN25" s="54"/>
      <c r="KTO25" s="54"/>
      <c r="KTP25" s="54"/>
      <c r="KTQ25" s="54"/>
      <c r="KTR25" s="54"/>
      <c r="KTS25" s="54"/>
      <c r="KTT25" s="54"/>
      <c r="KTU25" s="54"/>
      <c r="KTV25" s="54"/>
      <c r="KTW25" s="54"/>
      <c r="KTX25" s="54"/>
      <c r="KTY25" s="54"/>
      <c r="KTZ25" s="54"/>
      <c r="KUA25" s="54"/>
      <c r="KUB25" s="54"/>
      <c r="KUC25" s="54"/>
      <c r="KUD25" s="54"/>
      <c r="KUE25" s="54"/>
      <c r="KUF25" s="54"/>
      <c r="KUG25" s="54"/>
      <c r="KUH25" s="54"/>
      <c r="KUI25" s="54"/>
      <c r="KUJ25" s="54"/>
      <c r="KUK25" s="54"/>
      <c r="KUL25" s="54"/>
      <c r="KUM25" s="54"/>
      <c r="KUN25" s="54"/>
      <c r="KUO25" s="54"/>
      <c r="KUP25" s="54"/>
      <c r="KUQ25" s="54"/>
      <c r="KUR25" s="54"/>
      <c r="KUS25" s="54"/>
      <c r="KUT25" s="54"/>
      <c r="KUU25" s="54"/>
      <c r="KUV25" s="54"/>
      <c r="KUW25" s="54"/>
      <c r="KUX25" s="54"/>
      <c r="KUY25" s="54"/>
      <c r="KUZ25" s="54"/>
      <c r="KVA25" s="54"/>
      <c r="KVB25" s="54"/>
      <c r="KVC25" s="54"/>
      <c r="KVD25" s="54"/>
      <c r="KVE25" s="54"/>
      <c r="KVF25" s="54"/>
      <c r="KVG25" s="54"/>
      <c r="KVH25" s="54"/>
      <c r="KVI25" s="54"/>
      <c r="KVJ25" s="54"/>
      <c r="KVK25" s="54"/>
      <c r="KVL25" s="54"/>
      <c r="KVM25" s="54"/>
      <c r="KVN25" s="54"/>
      <c r="KVO25" s="54"/>
      <c r="KVP25" s="54"/>
      <c r="KVQ25" s="54"/>
      <c r="KVR25" s="54"/>
      <c r="KVS25" s="54"/>
      <c r="KVT25" s="54"/>
      <c r="KVU25" s="54"/>
      <c r="KVV25" s="54"/>
      <c r="KVW25" s="54"/>
      <c r="KVX25" s="54"/>
      <c r="KVY25" s="54"/>
      <c r="KVZ25" s="54"/>
      <c r="KWA25" s="54"/>
      <c r="KWB25" s="54"/>
      <c r="KWC25" s="54"/>
      <c r="KWD25" s="54"/>
      <c r="KWE25" s="54"/>
      <c r="KWF25" s="54"/>
      <c r="KWG25" s="54"/>
      <c r="KWH25" s="54"/>
      <c r="KWI25" s="54"/>
      <c r="KWJ25" s="54"/>
      <c r="KWK25" s="54"/>
      <c r="KWL25" s="54"/>
      <c r="KWM25" s="54"/>
      <c r="KWN25" s="54"/>
      <c r="KWO25" s="54"/>
      <c r="KWP25" s="54"/>
      <c r="KWQ25" s="54"/>
      <c r="KWR25" s="54"/>
      <c r="KWS25" s="54"/>
      <c r="KWT25" s="54"/>
      <c r="KWU25" s="54"/>
      <c r="KWV25" s="54"/>
      <c r="KWW25" s="54"/>
      <c r="KWX25" s="54"/>
      <c r="KWY25" s="54"/>
      <c r="KWZ25" s="54"/>
      <c r="KXA25" s="54"/>
      <c r="KXB25" s="54"/>
      <c r="KXC25" s="54"/>
      <c r="KXD25" s="54"/>
      <c r="KXE25" s="54"/>
      <c r="KXF25" s="54"/>
      <c r="KXG25" s="54"/>
      <c r="KXH25" s="54"/>
      <c r="KXI25" s="54"/>
      <c r="KXJ25" s="54"/>
      <c r="KXK25" s="54"/>
      <c r="KXL25" s="54"/>
      <c r="KXM25" s="54"/>
      <c r="KXN25" s="54"/>
      <c r="KXO25" s="54"/>
      <c r="KXP25" s="54"/>
      <c r="KXQ25" s="54"/>
      <c r="KXR25" s="54"/>
      <c r="KXS25" s="54"/>
      <c r="KXT25" s="54"/>
      <c r="KXU25" s="54"/>
      <c r="KXV25" s="54"/>
      <c r="KXW25" s="54"/>
      <c r="KXX25" s="54"/>
      <c r="KXY25" s="54"/>
      <c r="KXZ25" s="54"/>
      <c r="KYA25" s="54"/>
      <c r="KYB25" s="54"/>
      <c r="KYC25" s="54"/>
      <c r="KYD25" s="54"/>
      <c r="KYE25" s="54"/>
      <c r="KYF25" s="54"/>
      <c r="KYG25" s="54"/>
      <c r="KYH25" s="54"/>
      <c r="KYI25" s="54"/>
      <c r="KYJ25" s="54"/>
      <c r="KYK25" s="54"/>
      <c r="KYL25" s="54"/>
      <c r="KYM25" s="54"/>
      <c r="KYN25" s="54"/>
      <c r="KYO25" s="54"/>
      <c r="KYP25" s="54"/>
      <c r="KYQ25" s="54"/>
      <c r="KYR25" s="54"/>
      <c r="KYS25" s="54"/>
      <c r="KYT25" s="54"/>
      <c r="KYU25" s="54"/>
      <c r="KYV25" s="54"/>
      <c r="KYW25" s="54"/>
      <c r="KYX25" s="54"/>
      <c r="KYY25" s="54"/>
      <c r="KYZ25" s="54"/>
      <c r="KZA25" s="54"/>
      <c r="KZB25" s="54"/>
      <c r="KZC25" s="54"/>
      <c r="KZD25" s="54"/>
      <c r="KZE25" s="54"/>
      <c r="KZF25" s="54"/>
      <c r="KZG25" s="54"/>
      <c r="KZH25" s="54"/>
      <c r="KZI25" s="54"/>
      <c r="KZJ25" s="54"/>
      <c r="KZK25" s="54"/>
      <c r="KZL25" s="54"/>
      <c r="KZM25" s="54"/>
      <c r="KZN25" s="54"/>
      <c r="KZO25" s="54"/>
      <c r="KZP25" s="54"/>
      <c r="KZQ25" s="54"/>
      <c r="KZR25" s="54"/>
      <c r="KZS25" s="54"/>
      <c r="KZT25" s="54"/>
      <c r="KZU25" s="54"/>
      <c r="KZV25" s="54"/>
      <c r="KZW25" s="54"/>
      <c r="KZX25" s="54"/>
      <c r="KZY25" s="54"/>
      <c r="KZZ25" s="54"/>
      <c r="LAA25" s="54"/>
      <c r="LAB25" s="54"/>
      <c r="LAC25" s="54"/>
      <c r="LAD25" s="54"/>
      <c r="LAE25" s="54"/>
      <c r="LAF25" s="54"/>
      <c r="LAG25" s="54"/>
      <c r="LAH25" s="54"/>
      <c r="LAI25" s="54"/>
      <c r="LAJ25" s="54"/>
      <c r="LAK25" s="54"/>
      <c r="LAL25" s="54"/>
      <c r="LAM25" s="54"/>
      <c r="LAN25" s="54"/>
      <c r="LAO25" s="54"/>
      <c r="LAP25" s="54"/>
      <c r="LAQ25" s="54"/>
      <c r="LAR25" s="54"/>
      <c r="LAS25" s="54"/>
      <c r="LAT25" s="54"/>
      <c r="LAU25" s="54"/>
      <c r="LAV25" s="54"/>
      <c r="LAW25" s="54"/>
      <c r="LAX25" s="54"/>
      <c r="LAY25" s="54"/>
      <c r="LAZ25" s="54"/>
      <c r="LBA25" s="54"/>
      <c r="LBB25" s="54"/>
      <c r="LBC25" s="54"/>
      <c r="LBD25" s="54"/>
      <c r="LBE25" s="54"/>
      <c r="LBF25" s="54"/>
      <c r="LBG25" s="54"/>
      <c r="LBH25" s="54"/>
      <c r="LBI25" s="54"/>
      <c r="LBJ25" s="54"/>
      <c r="LBK25" s="54"/>
      <c r="LBL25" s="54"/>
      <c r="LBM25" s="54"/>
      <c r="LBN25" s="54"/>
      <c r="LBO25" s="54"/>
      <c r="LBP25" s="54"/>
      <c r="LBQ25" s="54"/>
      <c r="LBR25" s="54"/>
      <c r="LBS25" s="54"/>
      <c r="LBT25" s="54"/>
      <c r="LBU25" s="54"/>
      <c r="LBV25" s="54"/>
      <c r="LBW25" s="54"/>
      <c r="LBX25" s="54"/>
      <c r="LBY25" s="54"/>
      <c r="LBZ25" s="54"/>
      <c r="LCA25" s="54"/>
      <c r="LCB25" s="54"/>
      <c r="LCC25" s="54"/>
      <c r="LCD25" s="54"/>
      <c r="LCE25" s="54"/>
      <c r="LCF25" s="54"/>
      <c r="LCG25" s="54"/>
      <c r="LCH25" s="54"/>
      <c r="LCI25" s="54"/>
      <c r="LCJ25" s="54"/>
      <c r="LCK25" s="54"/>
      <c r="LCL25" s="54"/>
      <c r="LCM25" s="54"/>
      <c r="LCN25" s="54"/>
      <c r="LCO25" s="54"/>
      <c r="LCP25" s="54"/>
      <c r="LCQ25" s="54"/>
      <c r="LCR25" s="54"/>
      <c r="LCS25" s="54"/>
      <c r="LCT25" s="54"/>
      <c r="LCU25" s="54"/>
      <c r="LCV25" s="54"/>
      <c r="LCW25" s="54"/>
      <c r="LCX25" s="54"/>
      <c r="LCY25" s="54"/>
      <c r="LCZ25" s="54"/>
      <c r="LDA25" s="54"/>
      <c r="LDB25" s="54"/>
      <c r="LDC25" s="54"/>
      <c r="LDD25" s="54"/>
      <c r="LDE25" s="54"/>
      <c r="LDF25" s="54"/>
      <c r="LDG25" s="54"/>
      <c r="LDH25" s="54"/>
      <c r="LDI25" s="54"/>
      <c r="LDJ25" s="54"/>
      <c r="LDK25" s="54"/>
      <c r="LDL25" s="54"/>
      <c r="LDM25" s="54"/>
      <c r="LDN25" s="54"/>
      <c r="LDO25" s="54"/>
      <c r="LDP25" s="54"/>
      <c r="LDQ25" s="54"/>
      <c r="LDR25" s="54"/>
      <c r="LDS25" s="54"/>
      <c r="LDT25" s="54"/>
      <c r="LDU25" s="54"/>
      <c r="LDV25" s="54"/>
      <c r="LDW25" s="54"/>
      <c r="LDX25" s="54"/>
      <c r="LDY25" s="54"/>
      <c r="LDZ25" s="54"/>
      <c r="LEA25" s="54"/>
      <c r="LEB25" s="54"/>
      <c r="LEC25" s="54"/>
      <c r="LED25" s="54"/>
      <c r="LEE25" s="54"/>
      <c r="LEF25" s="54"/>
      <c r="LEG25" s="54"/>
      <c r="LEH25" s="54"/>
      <c r="LEI25" s="54"/>
      <c r="LEJ25" s="54"/>
      <c r="LEK25" s="54"/>
      <c r="LEL25" s="54"/>
      <c r="LEM25" s="54"/>
      <c r="LEN25" s="54"/>
      <c r="LEO25" s="54"/>
      <c r="LEP25" s="54"/>
      <c r="LEQ25" s="54"/>
      <c r="LER25" s="54"/>
      <c r="LES25" s="54"/>
      <c r="LET25" s="54"/>
      <c r="LEU25" s="54"/>
      <c r="LEV25" s="54"/>
      <c r="LEW25" s="54"/>
      <c r="LEX25" s="54"/>
      <c r="LEY25" s="54"/>
      <c r="LEZ25" s="54"/>
      <c r="LFA25" s="54"/>
      <c r="LFB25" s="54"/>
      <c r="LFC25" s="54"/>
      <c r="LFD25" s="54"/>
      <c r="LFE25" s="54"/>
      <c r="LFF25" s="54"/>
      <c r="LFG25" s="54"/>
      <c r="LFH25" s="54"/>
      <c r="LFI25" s="54"/>
      <c r="LFJ25" s="54"/>
      <c r="LFK25" s="54"/>
      <c r="LFL25" s="54"/>
      <c r="LFM25" s="54"/>
      <c r="LFN25" s="54"/>
      <c r="LFO25" s="54"/>
      <c r="LFP25" s="54"/>
      <c r="LFQ25" s="54"/>
      <c r="LFR25" s="54"/>
      <c r="LFS25" s="54"/>
      <c r="LFT25" s="54"/>
      <c r="LFU25" s="54"/>
      <c r="LFV25" s="54"/>
      <c r="LFW25" s="54"/>
      <c r="LFX25" s="54"/>
      <c r="LFY25" s="54"/>
      <c r="LFZ25" s="54"/>
      <c r="LGA25" s="54"/>
      <c r="LGB25" s="54"/>
      <c r="LGC25" s="54"/>
      <c r="LGD25" s="54"/>
      <c r="LGE25" s="54"/>
      <c r="LGF25" s="54"/>
      <c r="LGG25" s="54"/>
      <c r="LGH25" s="54"/>
      <c r="LGI25" s="54"/>
      <c r="LGJ25" s="54"/>
      <c r="LGK25" s="54"/>
      <c r="LGL25" s="54"/>
      <c r="LGM25" s="54"/>
      <c r="LGN25" s="54"/>
      <c r="LGO25" s="54"/>
      <c r="LGP25" s="54"/>
      <c r="LGQ25" s="54"/>
      <c r="LGR25" s="54"/>
      <c r="LGS25" s="54"/>
      <c r="LGT25" s="54"/>
      <c r="LGU25" s="54"/>
      <c r="LGV25" s="54"/>
      <c r="LGW25" s="54"/>
      <c r="LGX25" s="54"/>
      <c r="LGY25" s="54"/>
      <c r="LGZ25" s="54"/>
      <c r="LHA25" s="54"/>
      <c r="LHB25" s="54"/>
      <c r="LHC25" s="54"/>
      <c r="LHD25" s="54"/>
      <c r="LHE25" s="54"/>
      <c r="LHF25" s="54"/>
      <c r="LHG25" s="54"/>
      <c r="LHH25" s="54"/>
      <c r="LHI25" s="54"/>
      <c r="LHJ25" s="54"/>
      <c r="LHK25" s="54"/>
      <c r="LHL25" s="54"/>
      <c r="LHM25" s="54"/>
      <c r="LHN25" s="54"/>
      <c r="LHO25" s="54"/>
      <c r="LHP25" s="54"/>
      <c r="LHQ25" s="54"/>
      <c r="LHR25" s="54"/>
      <c r="LHS25" s="54"/>
      <c r="LHT25" s="54"/>
      <c r="LHU25" s="54"/>
      <c r="LHV25" s="54"/>
      <c r="LHW25" s="54"/>
      <c r="LHX25" s="54"/>
      <c r="LHY25" s="54"/>
      <c r="LHZ25" s="54"/>
      <c r="LIA25" s="54"/>
      <c r="LIB25" s="54"/>
      <c r="LIC25" s="54"/>
      <c r="LID25" s="54"/>
      <c r="LIE25" s="54"/>
      <c r="LIF25" s="54"/>
      <c r="LIG25" s="54"/>
      <c r="LIH25" s="54"/>
      <c r="LII25" s="54"/>
      <c r="LIJ25" s="54"/>
      <c r="LIK25" s="54"/>
      <c r="LIL25" s="54"/>
      <c r="LIM25" s="54"/>
      <c r="LIN25" s="54"/>
      <c r="LIO25" s="54"/>
      <c r="LIP25" s="54"/>
      <c r="LIQ25" s="54"/>
      <c r="LIR25" s="54"/>
      <c r="LIS25" s="54"/>
      <c r="LIT25" s="54"/>
      <c r="LIU25" s="54"/>
      <c r="LIV25" s="54"/>
      <c r="LIW25" s="54"/>
      <c r="LIX25" s="54"/>
      <c r="LIY25" s="54"/>
      <c r="LIZ25" s="54"/>
      <c r="LJA25" s="54"/>
      <c r="LJB25" s="54"/>
      <c r="LJC25" s="54"/>
      <c r="LJD25" s="54"/>
      <c r="LJE25" s="54"/>
      <c r="LJF25" s="54"/>
      <c r="LJG25" s="54"/>
      <c r="LJH25" s="54"/>
      <c r="LJI25" s="54"/>
      <c r="LJJ25" s="54"/>
      <c r="LJK25" s="54"/>
      <c r="LJL25" s="54"/>
      <c r="LJM25" s="54"/>
      <c r="LJN25" s="54"/>
      <c r="LJO25" s="54"/>
      <c r="LJP25" s="54"/>
      <c r="LJQ25" s="54"/>
      <c r="LJR25" s="54"/>
      <c r="LJS25" s="54"/>
      <c r="LJT25" s="54"/>
      <c r="LJU25" s="54"/>
      <c r="LJV25" s="54"/>
      <c r="LJW25" s="54"/>
      <c r="LJX25" s="54"/>
      <c r="LJY25" s="54"/>
      <c r="LJZ25" s="54"/>
      <c r="LKA25" s="54"/>
      <c r="LKB25" s="54"/>
      <c r="LKC25" s="54"/>
      <c r="LKD25" s="54"/>
      <c r="LKE25" s="54"/>
      <c r="LKF25" s="54"/>
      <c r="LKG25" s="54"/>
      <c r="LKH25" s="54"/>
      <c r="LKI25" s="54"/>
      <c r="LKJ25" s="54"/>
      <c r="LKK25" s="54"/>
      <c r="LKL25" s="54"/>
      <c r="LKM25" s="54"/>
      <c r="LKN25" s="54"/>
      <c r="LKO25" s="54"/>
      <c r="LKP25" s="54"/>
      <c r="LKQ25" s="54"/>
      <c r="LKR25" s="54"/>
      <c r="LKS25" s="54"/>
      <c r="LKT25" s="54"/>
      <c r="LKU25" s="54"/>
      <c r="LKV25" s="54"/>
      <c r="LKW25" s="54"/>
      <c r="LKX25" s="54"/>
      <c r="LKY25" s="54"/>
      <c r="LKZ25" s="54"/>
      <c r="LLA25" s="54"/>
      <c r="LLB25" s="54"/>
      <c r="LLC25" s="54"/>
      <c r="LLD25" s="54"/>
      <c r="LLE25" s="54"/>
      <c r="LLF25" s="54"/>
      <c r="LLG25" s="54"/>
      <c r="LLH25" s="54"/>
      <c r="LLI25" s="54"/>
      <c r="LLJ25" s="54"/>
      <c r="LLK25" s="54"/>
      <c r="LLL25" s="54"/>
      <c r="LLM25" s="54"/>
      <c r="LLN25" s="54"/>
      <c r="LLO25" s="54"/>
      <c r="LLP25" s="54"/>
      <c r="LLQ25" s="54"/>
      <c r="LLR25" s="54"/>
      <c r="LLS25" s="54"/>
      <c r="LLT25" s="54"/>
      <c r="LLU25" s="54"/>
      <c r="LLV25" s="54"/>
      <c r="LLW25" s="54"/>
      <c r="LLX25" s="54"/>
      <c r="LLY25" s="54"/>
      <c r="LLZ25" s="54"/>
      <c r="LMA25" s="54"/>
      <c r="LMB25" s="54"/>
      <c r="LMC25" s="54"/>
      <c r="LMD25" s="54"/>
      <c r="LME25" s="54"/>
      <c r="LMF25" s="54"/>
      <c r="LMG25" s="54"/>
      <c r="LMH25" s="54"/>
      <c r="LMI25" s="54"/>
      <c r="LMJ25" s="54"/>
      <c r="LMK25" s="54"/>
      <c r="LML25" s="54"/>
      <c r="LMM25" s="54"/>
      <c r="LMN25" s="54"/>
      <c r="LMO25" s="54"/>
      <c r="LMP25" s="54"/>
      <c r="LMQ25" s="54"/>
      <c r="LMR25" s="54"/>
      <c r="LMS25" s="54"/>
      <c r="LMT25" s="54"/>
      <c r="LMU25" s="54"/>
      <c r="LMV25" s="54"/>
      <c r="LMW25" s="54"/>
      <c r="LMX25" s="54"/>
      <c r="LMY25" s="54"/>
      <c r="LMZ25" s="54"/>
      <c r="LNA25" s="54"/>
      <c r="LNB25" s="54"/>
      <c r="LNC25" s="54"/>
      <c r="LND25" s="54"/>
      <c r="LNE25" s="54"/>
      <c r="LNF25" s="54"/>
      <c r="LNG25" s="54"/>
      <c r="LNH25" s="54"/>
      <c r="LNI25" s="54"/>
      <c r="LNJ25" s="54"/>
      <c r="LNK25" s="54"/>
      <c r="LNL25" s="54"/>
      <c r="LNM25" s="54"/>
      <c r="LNN25" s="54"/>
      <c r="LNO25" s="54"/>
      <c r="LNP25" s="54"/>
      <c r="LNQ25" s="54"/>
      <c r="LNR25" s="54"/>
      <c r="LNS25" s="54"/>
      <c r="LNT25" s="54"/>
      <c r="LNU25" s="54"/>
      <c r="LNV25" s="54"/>
      <c r="LNW25" s="54"/>
      <c r="LNX25" s="54"/>
      <c r="LNY25" s="54"/>
      <c r="LNZ25" s="54"/>
      <c r="LOA25" s="54"/>
      <c r="LOB25" s="54"/>
      <c r="LOC25" s="54"/>
      <c r="LOD25" s="54"/>
      <c r="LOE25" s="54"/>
      <c r="LOF25" s="54"/>
      <c r="LOG25" s="54"/>
      <c r="LOH25" s="54"/>
      <c r="LOI25" s="54"/>
      <c r="LOJ25" s="54"/>
      <c r="LOK25" s="54"/>
      <c r="LOL25" s="54"/>
      <c r="LOM25" s="54"/>
      <c r="LON25" s="54"/>
      <c r="LOO25" s="54"/>
      <c r="LOP25" s="54"/>
      <c r="LOQ25" s="54"/>
      <c r="LOR25" s="54"/>
      <c r="LOS25" s="54"/>
      <c r="LOT25" s="54"/>
      <c r="LOU25" s="54"/>
      <c r="LOV25" s="54"/>
      <c r="LOW25" s="54"/>
      <c r="LOX25" s="54"/>
      <c r="LOY25" s="54"/>
      <c r="LOZ25" s="54"/>
      <c r="LPA25" s="54"/>
      <c r="LPB25" s="54"/>
      <c r="LPC25" s="54"/>
      <c r="LPD25" s="54"/>
      <c r="LPE25" s="54"/>
      <c r="LPF25" s="54"/>
      <c r="LPG25" s="54"/>
      <c r="LPH25" s="54"/>
      <c r="LPI25" s="54"/>
      <c r="LPJ25" s="54"/>
      <c r="LPK25" s="54"/>
      <c r="LPL25" s="54"/>
      <c r="LPM25" s="54"/>
      <c r="LPN25" s="54"/>
      <c r="LPO25" s="54"/>
      <c r="LPP25" s="54"/>
      <c r="LPQ25" s="54"/>
      <c r="LPR25" s="54"/>
      <c r="LPS25" s="54"/>
      <c r="LPT25" s="54"/>
      <c r="LPU25" s="54"/>
      <c r="LPV25" s="54"/>
      <c r="LPW25" s="54"/>
      <c r="LPX25" s="54"/>
      <c r="LPY25" s="54"/>
      <c r="LPZ25" s="54"/>
      <c r="LQA25" s="54"/>
      <c r="LQB25" s="54"/>
      <c r="LQC25" s="54"/>
      <c r="LQD25" s="54"/>
      <c r="LQE25" s="54"/>
      <c r="LQF25" s="54"/>
      <c r="LQG25" s="54"/>
      <c r="LQH25" s="54"/>
      <c r="LQI25" s="54"/>
      <c r="LQJ25" s="54"/>
      <c r="LQK25" s="54"/>
      <c r="LQL25" s="54"/>
      <c r="LQM25" s="54"/>
      <c r="LQN25" s="54"/>
      <c r="LQO25" s="54"/>
      <c r="LQP25" s="54"/>
      <c r="LQQ25" s="54"/>
      <c r="LQR25" s="54"/>
      <c r="LQS25" s="54"/>
      <c r="LQT25" s="54"/>
      <c r="LQU25" s="54"/>
      <c r="LQV25" s="54"/>
      <c r="LQW25" s="54"/>
      <c r="LQX25" s="54"/>
      <c r="LQY25" s="54"/>
      <c r="LQZ25" s="54"/>
      <c r="LRA25" s="54"/>
      <c r="LRB25" s="54"/>
      <c r="LRC25" s="54"/>
      <c r="LRD25" s="54"/>
      <c r="LRE25" s="54"/>
      <c r="LRF25" s="54"/>
      <c r="LRG25" s="54"/>
      <c r="LRH25" s="54"/>
      <c r="LRI25" s="54"/>
      <c r="LRJ25" s="54"/>
      <c r="LRK25" s="54"/>
      <c r="LRL25" s="54"/>
      <c r="LRM25" s="54"/>
      <c r="LRN25" s="54"/>
      <c r="LRO25" s="54"/>
      <c r="LRP25" s="54"/>
      <c r="LRQ25" s="54"/>
      <c r="LRR25" s="54"/>
      <c r="LRS25" s="54"/>
      <c r="LRT25" s="54"/>
      <c r="LRU25" s="54"/>
      <c r="LRV25" s="54"/>
      <c r="LRW25" s="54"/>
      <c r="LRX25" s="54"/>
      <c r="LRY25" s="54"/>
      <c r="LRZ25" s="54"/>
      <c r="LSA25" s="54"/>
      <c r="LSB25" s="54"/>
      <c r="LSC25" s="54"/>
      <c r="LSD25" s="54"/>
      <c r="LSE25" s="54"/>
      <c r="LSF25" s="54"/>
      <c r="LSG25" s="54"/>
      <c r="LSH25" s="54"/>
      <c r="LSI25" s="54"/>
      <c r="LSJ25" s="54"/>
      <c r="LSK25" s="54"/>
      <c r="LSL25" s="54"/>
      <c r="LSM25" s="54"/>
      <c r="LSN25" s="54"/>
      <c r="LSO25" s="54"/>
      <c r="LSP25" s="54"/>
      <c r="LSQ25" s="54"/>
      <c r="LSR25" s="54"/>
      <c r="LSS25" s="54"/>
      <c r="LST25" s="54"/>
      <c r="LSU25" s="54"/>
      <c r="LSV25" s="54"/>
      <c r="LSW25" s="54"/>
      <c r="LSX25" s="54"/>
      <c r="LSY25" s="54"/>
      <c r="LSZ25" s="54"/>
      <c r="LTA25" s="54"/>
      <c r="LTB25" s="54"/>
      <c r="LTC25" s="54"/>
      <c r="LTD25" s="54"/>
      <c r="LTE25" s="54"/>
      <c r="LTF25" s="54"/>
      <c r="LTG25" s="54"/>
      <c r="LTH25" s="54"/>
      <c r="LTI25" s="54"/>
      <c r="LTJ25" s="54"/>
      <c r="LTK25" s="54"/>
      <c r="LTL25" s="54"/>
      <c r="LTM25" s="54"/>
      <c r="LTN25" s="54"/>
      <c r="LTO25" s="54"/>
      <c r="LTP25" s="54"/>
      <c r="LTQ25" s="54"/>
      <c r="LTR25" s="54"/>
      <c r="LTS25" s="54"/>
      <c r="LTT25" s="54"/>
      <c r="LTU25" s="54"/>
      <c r="LTV25" s="54"/>
      <c r="LTW25" s="54"/>
      <c r="LTX25" s="54"/>
      <c r="LTY25" s="54"/>
      <c r="LTZ25" s="54"/>
      <c r="LUA25" s="54"/>
      <c r="LUB25" s="54"/>
      <c r="LUC25" s="54"/>
      <c r="LUD25" s="54"/>
      <c r="LUE25" s="54"/>
      <c r="LUF25" s="54"/>
      <c r="LUG25" s="54"/>
      <c r="LUH25" s="54"/>
      <c r="LUI25" s="54"/>
      <c r="LUJ25" s="54"/>
      <c r="LUK25" s="54"/>
      <c r="LUL25" s="54"/>
      <c r="LUM25" s="54"/>
      <c r="LUN25" s="54"/>
      <c r="LUO25" s="54"/>
      <c r="LUP25" s="54"/>
      <c r="LUQ25" s="54"/>
      <c r="LUR25" s="54"/>
      <c r="LUS25" s="54"/>
      <c r="LUT25" s="54"/>
      <c r="LUU25" s="54"/>
      <c r="LUV25" s="54"/>
      <c r="LUW25" s="54"/>
      <c r="LUX25" s="54"/>
      <c r="LUY25" s="54"/>
      <c r="LUZ25" s="54"/>
      <c r="LVA25" s="54"/>
      <c r="LVB25" s="54"/>
      <c r="LVC25" s="54"/>
      <c r="LVD25" s="54"/>
      <c r="LVE25" s="54"/>
      <c r="LVF25" s="54"/>
      <c r="LVG25" s="54"/>
      <c r="LVH25" s="54"/>
      <c r="LVI25" s="54"/>
      <c r="LVJ25" s="54"/>
      <c r="LVK25" s="54"/>
      <c r="LVL25" s="54"/>
      <c r="LVM25" s="54"/>
      <c r="LVN25" s="54"/>
      <c r="LVO25" s="54"/>
      <c r="LVP25" s="54"/>
      <c r="LVQ25" s="54"/>
      <c r="LVR25" s="54"/>
      <c r="LVS25" s="54"/>
      <c r="LVT25" s="54"/>
      <c r="LVU25" s="54"/>
      <c r="LVV25" s="54"/>
      <c r="LVW25" s="54"/>
      <c r="LVX25" s="54"/>
      <c r="LVY25" s="54"/>
      <c r="LVZ25" s="54"/>
      <c r="LWA25" s="54"/>
      <c r="LWB25" s="54"/>
      <c r="LWC25" s="54"/>
      <c r="LWD25" s="54"/>
      <c r="LWE25" s="54"/>
      <c r="LWF25" s="54"/>
      <c r="LWG25" s="54"/>
      <c r="LWH25" s="54"/>
      <c r="LWI25" s="54"/>
      <c r="LWJ25" s="54"/>
      <c r="LWK25" s="54"/>
      <c r="LWL25" s="54"/>
      <c r="LWM25" s="54"/>
      <c r="LWN25" s="54"/>
      <c r="LWO25" s="54"/>
      <c r="LWP25" s="54"/>
      <c r="LWQ25" s="54"/>
      <c r="LWR25" s="54"/>
      <c r="LWS25" s="54"/>
      <c r="LWT25" s="54"/>
      <c r="LWU25" s="54"/>
      <c r="LWV25" s="54"/>
      <c r="LWW25" s="54"/>
      <c r="LWX25" s="54"/>
      <c r="LWY25" s="54"/>
      <c r="LWZ25" s="54"/>
      <c r="LXA25" s="54"/>
      <c r="LXB25" s="54"/>
      <c r="LXC25" s="54"/>
      <c r="LXD25" s="54"/>
      <c r="LXE25" s="54"/>
      <c r="LXF25" s="54"/>
      <c r="LXG25" s="54"/>
      <c r="LXH25" s="54"/>
      <c r="LXI25" s="54"/>
      <c r="LXJ25" s="54"/>
      <c r="LXK25" s="54"/>
      <c r="LXL25" s="54"/>
      <c r="LXM25" s="54"/>
      <c r="LXN25" s="54"/>
      <c r="LXO25" s="54"/>
      <c r="LXP25" s="54"/>
      <c r="LXQ25" s="54"/>
      <c r="LXR25" s="54"/>
      <c r="LXS25" s="54"/>
      <c r="LXT25" s="54"/>
      <c r="LXU25" s="54"/>
      <c r="LXV25" s="54"/>
      <c r="LXW25" s="54"/>
      <c r="LXX25" s="54"/>
      <c r="LXY25" s="54"/>
      <c r="LXZ25" s="54"/>
      <c r="LYA25" s="54"/>
      <c r="LYB25" s="54"/>
      <c r="LYC25" s="54"/>
      <c r="LYD25" s="54"/>
      <c r="LYE25" s="54"/>
      <c r="LYF25" s="54"/>
      <c r="LYG25" s="54"/>
      <c r="LYH25" s="54"/>
      <c r="LYI25" s="54"/>
      <c r="LYJ25" s="54"/>
      <c r="LYK25" s="54"/>
      <c r="LYL25" s="54"/>
      <c r="LYM25" s="54"/>
      <c r="LYN25" s="54"/>
      <c r="LYO25" s="54"/>
      <c r="LYP25" s="54"/>
      <c r="LYQ25" s="54"/>
      <c r="LYR25" s="54"/>
      <c r="LYS25" s="54"/>
      <c r="LYT25" s="54"/>
      <c r="LYU25" s="54"/>
      <c r="LYV25" s="54"/>
      <c r="LYW25" s="54"/>
      <c r="LYX25" s="54"/>
      <c r="LYY25" s="54"/>
      <c r="LYZ25" s="54"/>
      <c r="LZA25" s="54"/>
      <c r="LZB25" s="54"/>
      <c r="LZC25" s="54"/>
      <c r="LZD25" s="54"/>
      <c r="LZE25" s="54"/>
      <c r="LZF25" s="54"/>
      <c r="LZG25" s="54"/>
      <c r="LZH25" s="54"/>
      <c r="LZI25" s="54"/>
      <c r="LZJ25" s="54"/>
      <c r="LZK25" s="54"/>
      <c r="LZL25" s="54"/>
      <c r="LZM25" s="54"/>
      <c r="LZN25" s="54"/>
      <c r="LZO25" s="54"/>
      <c r="LZP25" s="54"/>
      <c r="LZQ25" s="54"/>
      <c r="LZR25" s="54"/>
      <c r="LZS25" s="54"/>
      <c r="LZT25" s="54"/>
      <c r="LZU25" s="54"/>
      <c r="LZV25" s="54"/>
      <c r="LZW25" s="54"/>
      <c r="LZX25" s="54"/>
      <c r="LZY25" s="54"/>
      <c r="LZZ25" s="54"/>
      <c r="MAA25" s="54"/>
      <c r="MAB25" s="54"/>
      <c r="MAC25" s="54"/>
      <c r="MAD25" s="54"/>
      <c r="MAE25" s="54"/>
      <c r="MAF25" s="54"/>
      <c r="MAG25" s="54"/>
      <c r="MAH25" s="54"/>
      <c r="MAI25" s="54"/>
      <c r="MAJ25" s="54"/>
      <c r="MAK25" s="54"/>
      <c r="MAL25" s="54"/>
      <c r="MAM25" s="54"/>
      <c r="MAN25" s="54"/>
      <c r="MAO25" s="54"/>
      <c r="MAP25" s="54"/>
      <c r="MAQ25" s="54"/>
      <c r="MAR25" s="54"/>
      <c r="MAS25" s="54"/>
      <c r="MAT25" s="54"/>
      <c r="MAU25" s="54"/>
      <c r="MAV25" s="54"/>
      <c r="MAW25" s="54"/>
      <c r="MAX25" s="54"/>
      <c r="MAY25" s="54"/>
      <c r="MAZ25" s="54"/>
      <c r="MBA25" s="54"/>
      <c r="MBB25" s="54"/>
      <c r="MBC25" s="54"/>
      <c r="MBD25" s="54"/>
      <c r="MBE25" s="54"/>
      <c r="MBF25" s="54"/>
      <c r="MBG25" s="54"/>
      <c r="MBH25" s="54"/>
      <c r="MBI25" s="54"/>
      <c r="MBJ25" s="54"/>
      <c r="MBK25" s="54"/>
      <c r="MBL25" s="54"/>
      <c r="MBM25" s="54"/>
      <c r="MBN25" s="54"/>
      <c r="MBO25" s="54"/>
      <c r="MBP25" s="54"/>
      <c r="MBQ25" s="54"/>
      <c r="MBR25" s="54"/>
      <c r="MBS25" s="54"/>
      <c r="MBT25" s="54"/>
      <c r="MBU25" s="54"/>
      <c r="MBV25" s="54"/>
      <c r="MBW25" s="54"/>
      <c r="MBX25" s="54"/>
      <c r="MBY25" s="54"/>
      <c r="MBZ25" s="54"/>
      <c r="MCA25" s="54"/>
      <c r="MCB25" s="54"/>
      <c r="MCC25" s="54"/>
      <c r="MCD25" s="54"/>
      <c r="MCE25" s="54"/>
      <c r="MCF25" s="54"/>
      <c r="MCG25" s="54"/>
      <c r="MCH25" s="54"/>
      <c r="MCI25" s="54"/>
      <c r="MCJ25" s="54"/>
      <c r="MCK25" s="54"/>
      <c r="MCL25" s="54"/>
      <c r="MCM25" s="54"/>
      <c r="MCN25" s="54"/>
      <c r="MCO25" s="54"/>
      <c r="MCP25" s="54"/>
      <c r="MCQ25" s="54"/>
      <c r="MCR25" s="54"/>
      <c r="MCS25" s="54"/>
      <c r="MCT25" s="54"/>
      <c r="MCU25" s="54"/>
      <c r="MCV25" s="54"/>
      <c r="MCW25" s="54"/>
      <c r="MCX25" s="54"/>
      <c r="MCY25" s="54"/>
      <c r="MCZ25" s="54"/>
      <c r="MDA25" s="54"/>
      <c r="MDB25" s="54"/>
      <c r="MDC25" s="54"/>
      <c r="MDD25" s="54"/>
      <c r="MDE25" s="54"/>
      <c r="MDF25" s="54"/>
      <c r="MDG25" s="54"/>
      <c r="MDH25" s="54"/>
      <c r="MDI25" s="54"/>
      <c r="MDJ25" s="54"/>
      <c r="MDK25" s="54"/>
      <c r="MDL25" s="54"/>
      <c r="MDM25" s="54"/>
      <c r="MDN25" s="54"/>
      <c r="MDO25" s="54"/>
      <c r="MDP25" s="54"/>
      <c r="MDQ25" s="54"/>
      <c r="MDR25" s="54"/>
      <c r="MDS25" s="54"/>
      <c r="MDT25" s="54"/>
      <c r="MDU25" s="54"/>
      <c r="MDV25" s="54"/>
      <c r="MDW25" s="54"/>
      <c r="MDX25" s="54"/>
      <c r="MDY25" s="54"/>
      <c r="MDZ25" s="54"/>
      <c r="MEA25" s="54"/>
      <c r="MEB25" s="54"/>
      <c r="MEC25" s="54"/>
      <c r="MED25" s="54"/>
      <c r="MEE25" s="54"/>
      <c r="MEF25" s="54"/>
      <c r="MEG25" s="54"/>
      <c r="MEH25" s="54"/>
      <c r="MEI25" s="54"/>
      <c r="MEJ25" s="54"/>
      <c r="MEK25" s="54"/>
      <c r="MEL25" s="54"/>
      <c r="MEM25" s="54"/>
      <c r="MEN25" s="54"/>
      <c r="MEO25" s="54"/>
      <c r="MEP25" s="54"/>
      <c r="MEQ25" s="54"/>
      <c r="MER25" s="54"/>
      <c r="MES25" s="54"/>
      <c r="MET25" s="54"/>
      <c r="MEU25" s="54"/>
      <c r="MEV25" s="54"/>
      <c r="MEW25" s="54"/>
      <c r="MEX25" s="54"/>
      <c r="MEY25" s="54"/>
      <c r="MEZ25" s="54"/>
      <c r="MFA25" s="54"/>
      <c r="MFB25" s="54"/>
      <c r="MFC25" s="54"/>
      <c r="MFD25" s="54"/>
      <c r="MFE25" s="54"/>
      <c r="MFF25" s="54"/>
      <c r="MFG25" s="54"/>
      <c r="MFH25" s="54"/>
      <c r="MFI25" s="54"/>
      <c r="MFJ25" s="54"/>
      <c r="MFK25" s="54"/>
      <c r="MFL25" s="54"/>
      <c r="MFM25" s="54"/>
      <c r="MFN25" s="54"/>
      <c r="MFO25" s="54"/>
      <c r="MFP25" s="54"/>
      <c r="MFQ25" s="54"/>
      <c r="MFR25" s="54"/>
      <c r="MFS25" s="54"/>
      <c r="MFT25" s="54"/>
      <c r="MFU25" s="54"/>
      <c r="MFV25" s="54"/>
      <c r="MFW25" s="54"/>
      <c r="MFX25" s="54"/>
      <c r="MFY25" s="54"/>
      <c r="MFZ25" s="54"/>
      <c r="MGA25" s="54"/>
      <c r="MGB25" s="54"/>
      <c r="MGC25" s="54"/>
      <c r="MGD25" s="54"/>
      <c r="MGE25" s="54"/>
      <c r="MGF25" s="54"/>
      <c r="MGG25" s="54"/>
      <c r="MGH25" s="54"/>
      <c r="MGI25" s="54"/>
      <c r="MGJ25" s="54"/>
      <c r="MGK25" s="54"/>
      <c r="MGL25" s="54"/>
      <c r="MGM25" s="54"/>
      <c r="MGN25" s="54"/>
      <c r="MGO25" s="54"/>
      <c r="MGP25" s="54"/>
      <c r="MGQ25" s="54"/>
      <c r="MGR25" s="54"/>
      <c r="MGS25" s="54"/>
      <c r="MGT25" s="54"/>
      <c r="MGU25" s="54"/>
      <c r="MGV25" s="54"/>
      <c r="MGW25" s="54"/>
      <c r="MGX25" s="54"/>
      <c r="MGY25" s="54"/>
      <c r="MGZ25" s="54"/>
      <c r="MHA25" s="54"/>
      <c r="MHB25" s="54"/>
      <c r="MHC25" s="54"/>
      <c r="MHD25" s="54"/>
      <c r="MHE25" s="54"/>
      <c r="MHF25" s="54"/>
      <c r="MHG25" s="54"/>
      <c r="MHH25" s="54"/>
      <c r="MHI25" s="54"/>
      <c r="MHJ25" s="54"/>
      <c r="MHK25" s="54"/>
      <c r="MHL25" s="54"/>
      <c r="MHM25" s="54"/>
      <c r="MHN25" s="54"/>
      <c r="MHO25" s="54"/>
      <c r="MHP25" s="54"/>
      <c r="MHQ25" s="54"/>
      <c r="MHR25" s="54"/>
      <c r="MHS25" s="54"/>
      <c r="MHT25" s="54"/>
      <c r="MHU25" s="54"/>
      <c r="MHV25" s="54"/>
      <c r="MHW25" s="54"/>
      <c r="MHX25" s="54"/>
      <c r="MHY25" s="54"/>
      <c r="MHZ25" s="54"/>
      <c r="MIA25" s="54"/>
      <c r="MIB25" s="54"/>
      <c r="MIC25" s="54"/>
      <c r="MID25" s="54"/>
      <c r="MIE25" s="54"/>
      <c r="MIF25" s="54"/>
      <c r="MIG25" s="54"/>
      <c r="MIH25" s="54"/>
      <c r="MII25" s="54"/>
      <c r="MIJ25" s="54"/>
      <c r="MIK25" s="54"/>
      <c r="MIL25" s="54"/>
      <c r="MIM25" s="54"/>
      <c r="MIN25" s="54"/>
      <c r="MIO25" s="54"/>
      <c r="MIP25" s="54"/>
      <c r="MIQ25" s="54"/>
      <c r="MIR25" s="54"/>
      <c r="MIS25" s="54"/>
      <c r="MIT25" s="54"/>
      <c r="MIU25" s="54"/>
      <c r="MIV25" s="54"/>
      <c r="MIW25" s="54"/>
      <c r="MIX25" s="54"/>
      <c r="MIY25" s="54"/>
      <c r="MIZ25" s="54"/>
      <c r="MJA25" s="54"/>
      <c r="MJB25" s="54"/>
      <c r="MJC25" s="54"/>
      <c r="MJD25" s="54"/>
      <c r="MJE25" s="54"/>
      <c r="MJF25" s="54"/>
      <c r="MJG25" s="54"/>
      <c r="MJH25" s="54"/>
      <c r="MJI25" s="54"/>
      <c r="MJJ25" s="54"/>
      <c r="MJK25" s="54"/>
      <c r="MJL25" s="54"/>
      <c r="MJM25" s="54"/>
      <c r="MJN25" s="54"/>
      <c r="MJO25" s="54"/>
      <c r="MJP25" s="54"/>
      <c r="MJQ25" s="54"/>
      <c r="MJR25" s="54"/>
      <c r="MJS25" s="54"/>
      <c r="MJT25" s="54"/>
      <c r="MJU25" s="54"/>
      <c r="MJV25" s="54"/>
      <c r="MJW25" s="54"/>
      <c r="MJX25" s="54"/>
      <c r="MJY25" s="54"/>
      <c r="MJZ25" s="54"/>
      <c r="MKA25" s="54"/>
      <c r="MKB25" s="54"/>
      <c r="MKC25" s="54"/>
      <c r="MKD25" s="54"/>
      <c r="MKE25" s="54"/>
      <c r="MKF25" s="54"/>
      <c r="MKG25" s="54"/>
      <c r="MKH25" s="54"/>
      <c r="MKI25" s="54"/>
      <c r="MKJ25" s="54"/>
      <c r="MKK25" s="54"/>
      <c r="MKL25" s="54"/>
      <c r="MKM25" s="54"/>
      <c r="MKN25" s="54"/>
      <c r="MKO25" s="54"/>
      <c r="MKP25" s="54"/>
      <c r="MKQ25" s="54"/>
      <c r="MKR25" s="54"/>
      <c r="MKS25" s="54"/>
      <c r="MKT25" s="54"/>
      <c r="MKU25" s="54"/>
      <c r="MKV25" s="54"/>
      <c r="MKW25" s="54"/>
      <c r="MKX25" s="54"/>
      <c r="MKY25" s="54"/>
      <c r="MKZ25" s="54"/>
      <c r="MLA25" s="54"/>
      <c r="MLB25" s="54"/>
      <c r="MLC25" s="54"/>
      <c r="MLD25" s="54"/>
      <c r="MLE25" s="54"/>
      <c r="MLF25" s="54"/>
      <c r="MLG25" s="54"/>
      <c r="MLH25" s="54"/>
      <c r="MLI25" s="54"/>
      <c r="MLJ25" s="54"/>
      <c r="MLK25" s="54"/>
      <c r="MLL25" s="54"/>
      <c r="MLM25" s="54"/>
      <c r="MLN25" s="54"/>
      <c r="MLO25" s="54"/>
      <c r="MLP25" s="54"/>
      <c r="MLQ25" s="54"/>
      <c r="MLR25" s="54"/>
      <c r="MLS25" s="54"/>
      <c r="MLT25" s="54"/>
      <c r="MLU25" s="54"/>
      <c r="MLV25" s="54"/>
      <c r="MLW25" s="54"/>
      <c r="MLX25" s="54"/>
      <c r="MLY25" s="54"/>
      <c r="MLZ25" s="54"/>
      <c r="MMA25" s="54"/>
      <c r="MMB25" s="54"/>
      <c r="MMC25" s="54"/>
      <c r="MMD25" s="54"/>
      <c r="MME25" s="54"/>
      <c r="MMF25" s="54"/>
      <c r="MMG25" s="54"/>
      <c r="MMH25" s="54"/>
      <c r="MMI25" s="54"/>
      <c r="MMJ25" s="54"/>
      <c r="MMK25" s="54"/>
      <c r="MML25" s="54"/>
      <c r="MMM25" s="54"/>
      <c r="MMN25" s="54"/>
      <c r="MMO25" s="54"/>
      <c r="MMP25" s="54"/>
      <c r="MMQ25" s="54"/>
      <c r="MMR25" s="54"/>
      <c r="MMS25" s="54"/>
      <c r="MMT25" s="54"/>
      <c r="MMU25" s="54"/>
      <c r="MMV25" s="54"/>
      <c r="MMW25" s="54"/>
      <c r="MMX25" s="54"/>
      <c r="MMY25" s="54"/>
      <c r="MMZ25" s="54"/>
      <c r="MNA25" s="54"/>
      <c r="MNB25" s="54"/>
      <c r="MNC25" s="54"/>
      <c r="MND25" s="54"/>
      <c r="MNE25" s="54"/>
      <c r="MNF25" s="54"/>
      <c r="MNG25" s="54"/>
      <c r="MNH25" s="54"/>
      <c r="MNI25" s="54"/>
      <c r="MNJ25" s="54"/>
      <c r="MNK25" s="54"/>
      <c r="MNL25" s="54"/>
      <c r="MNM25" s="54"/>
      <c r="MNN25" s="54"/>
      <c r="MNO25" s="54"/>
      <c r="MNP25" s="54"/>
      <c r="MNQ25" s="54"/>
      <c r="MNR25" s="54"/>
      <c r="MNS25" s="54"/>
      <c r="MNT25" s="54"/>
      <c r="MNU25" s="54"/>
      <c r="MNV25" s="54"/>
      <c r="MNW25" s="54"/>
      <c r="MNX25" s="54"/>
      <c r="MNY25" s="54"/>
      <c r="MNZ25" s="54"/>
      <c r="MOA25" s="54"/>
      <c r="MOB25" s="54"/>
      <c r="MOC25" s="54"/>
      <c r="MOD25" s="54"/>
      <c r="MOE25" s="54"/>
      <c r="MOF25" s="54"/>
      <c r="MOG25" s="54"/>
      <c r="MOH25" s="54"/>
      <c r="MOI25" s="54"/>
      <c r="MOJ25" s="54"/>
      <c r="MOK25" s="54"/>
      <c r="MOL25" s="54"/>
      <c r="MOM25" s="54"/>
      <c r="MON25" s="54"/>
      <c r="MOO25" s="54"/>
      <c r="MOP25" s="54"/>
      <c r="MOQ25" s="54"/>
      <c r="MOR25" s="54"/>
      <c r="MOS25" s="54"/>
      <c r="MOT25" s="54"/>
      <c r="MOU25" s="54"/>
      <c r="MOV25" s="54"/>
      <c r="MOW25" s="54"/>
      <c r="MOX25" s="54"/>
      <c r="MOY25" s="54"/>
      <c r="MOZ25" s="54"/>
      <c r="MPA25" s="54"/>
      <c r="MPB25" s="54"/>
      <c r="MPC25" s="54"/>
      <c r="MPD25" s="54"/>
      <c r="MPE25" s="54"/>
      <c r="MPF25" s="54"/>
      <c r="MPG25" s="54"/>
      <c r="MPH25" s="54"/>
      <c r="MPI25" s="54"/>
      <c r="MPJ25" s="54"/>
      <c r="MPK25" s="54"/>
      <c r="MPL25" s="54"/>
      <c r="MPM25" s="54"/>
      <c r="MPN25" s="54"/>
      <c r="MPO25" s="54"/>
      <c r="MPP25" s="54"/>
      <c r="MPQ25" s="54"/>
      <c r="MPR25" s="54"/>
      <c r="MPS25" s="54"/>
      <c r="MPT25" s="54"/>
      <c r="MPU25" s="54"/>
      <c r="MPV25" s="54"/>
      <c r="MPW25" s="54"/>
      <c r="MPX25" s="54"/>
      <c r="MPY25" s="54"/>
      <c r="MPZ25" s="54"/>
      <c r="MQA25" s="54"/>
      <c r="MQB25" s="54"/>
      <c r="MQC25" s="54"/>
      <c r="MQD25" s="54"/>
      <c r="MQE25" s="54"/>
      <c r="MQF25" s="54"/>
      <c r="MQG25" s="54"/>
      <c r="MQH25" s="54"/>
      <c r="MQI25" s="54"/>
      <c r="MQJ25" s="54"/>
      <c r="MQK25" s="54"/>
      <c r="MQL25" s="54"/>
      <c r="MQM25" s="54"/>
      <c r="MQN25" s="54"/>
      <c r="MQO25" s="54"/>
      <c r="MQP25" s="54"/>
      <c r="MQQ25" s="54"/>
      <c r="MQR25" s="54"/>
      <c r="MQS25" s="54"/>
      <c r="MQT25" s="54"/>
      <c r="MQU25" s="54"/>
      <c r="MQV25" s="54"/>
      <c r="MQW25" s="54"/>
      <c r="MQX25" s="54"/>
      <c r="MQY25" s="54"/>
      <c r="MQZ25" s="54"/>
      <c r="MRA25" s="54"/>
      <c r="MRB25" s="54"/>
      <c r="MRC25" s="54"/>
      <c r="MRD25" s="54"/>
      <c r="MRE25" s="54"/>
      <c r="MRF25" s="54"/>
      <c r="MRG25" s="54"/>
      <c r="MRH25" s="54"/>
      <c r="MRI25" s="54"/>
      <c r="MRJ25" s="54"/>
      <c r="MRK25" s="54"/>
      <c r="MRL25" s="54"/>
      <c r="MRM25" s="54"/>
      <c r="MRN25" s="54"/>
      <c r="MRO25" s="54"/>
      <c r="MRP25" s="54"/>
      <c r="MRQ25" s="54"/>
      <c r="MRR25" s="54"/>
      <c r="MRS25" s="54"/>
      <c r="MRT25" s="54"/>
      <c r="MRU25" s="54"/>
      <c r="MRV25" s="54"/>
      <c r="MRW25" s="54"/>
      <c r="MRX25" s="54"/>
      <c r="MRY25" s="54"/>
      <c r="MRZ25" s="54"/>
      <c r="MSA25" s="54"/>
      <c r="MSB25" s="54"/>
      <c r="MSC25" s="54"/>
      <c r="MSD25" s="54"/>
      <c r="MSE25" s="54"/>
      <c r="MSF25" s="54"/>
      <c r="MSG25" s="54"/>
      <c r="MSH25" s="54"/>
      <c r="MSI25" s="54"/>
      <c r="MSJ25" s="54"/>
      <c r="MSK25" s="54"/>
      <c r="MSL25" s="54"/>
      <c r="MSM25" s="54"/>
      <c r="MSN25" s="54"/>
      <c r="MSO25" s="54"/>
      <c r="MSP25" s="54"/>
      <c r="MSQ25" s="54"/>
      <c r="MSR25" s="54"/>
      <c r="MSS25" s="54"/>
      <c r="MST25" s="54"/>
      <c r="MSU25" s="54"/>
      <c r="MSV25" s="54"/>
      <c r="MSW25" s="54"/>
      <c r="MSX25" s="54"/>
      <c r="MSY25" s="54"/>
      <c r="MSZ25" s="54"/>
      <c r="MTA25" s="54"/>
      <c r="MTB25" s="54"/>
      <c r="MTC25" s="54"/>
      <c r="MTD25" s="54"/>
      <c r="MTE25" s="54"/>
      <c r="MTF25" s="54"/>
      <c r="MTG25" s="54"/>
      <c r="MTH25" s="54"/>
      <c r="MTI25" s="54"/>
      <c r="MTJ25" s="54"/>
      <c r="MTK25" s="54"/>
      <c r="MTL25" s="54"/>
      <c r="MTM25" s="54"/>
      <c r="MTN25" s="54"/>
      <c r="MTO25" s="54"/>
      <c r="MTP25" s="54"/>
      <c r="MTQ25" s="54"/>
      <c r="MTR25" s="54"/>
      <c r="MTS25" s="54"/>
      <c r="MTT25" s="54"/>
      <c r="MTU25" s="54"/>
      <c r="MTV25" s="54"/>
      <c r="MTW25" s="54"/>
      <c r="MTX25" s="54"/>
      <c r="MTY25" s="54"/>
      <c r="MTZ25" s="54"/>
      <c r="MUA25" s="54"/>
      <c r="MUB25" s="54"/>
      <c r="MUC25" s="54"/>
      <c r="MUD25" s="54"/>
      <c r="MUE25" s="54"/>
      <c r="MUF25" s="54"/>
      <c r="MUG25" s="54"/>
      <c r="MUH25" s="54"/>
      <c r="MUI25" s="54"/>
      <c r="MUJ25" s="54"/>
      <c r="MUK25" s="54"/>
      <c r="MUL25" s="54"/>
      <c r="MUM25" s="54"/>
      <c r="MUN25" s="54"/>
      <c r="MUO25" s="54"/>
      <c r="MUP25" s="54"/>
      <c r="MUQ25" s="54"/>
      <c r="MUR25" s="54"/>
      <c r="MUS25" s="54"/>
      <c r="MUT25" s="54"/>
      <c r="MUU25" s="54"/>
      <c r="MUV25" s="54"/>
      <c r="MUW25" s="54"/>
      <c r="MUX25" s="54"/>
      <c r="MUY25" s="54"/>
      <c r="MUZ25" s="54"/>
      <c r="MVA25" s="54"/>
      <c r="MVB25" s="54"/>
      <c r="MVC25" s="54"/>
      <c r="MVD25" s="54"/>
      <c r="MVE25" s="54"/>
      <c r="MVF25" s="54"/>
      <c r="MVG25" s="54"/>
      <c r="MVH25" s="54"/>
      <c r="MVI25" s="54"/>
      <c r="MVJ25" s="54"/>
      <c r="MVK25" s="54"/>
      <c r="MVL25" s="54"/>
      <c r="MVM25" s="54"/>
      <c r="MVN25" s="54"/>
      <c r="MVO25" s="54"/>
      <c r="MVP25" s="54"/>
      <c r="MVQ25" s="54"/>
      <c r="MVR25" s="54"/>
      <c r="MVS25" s="54"/>
      <c r="MVT25" s="54"/>
      <c r="MVU25" s="54"/>
      <c r="MVV25" s="54"/>
      <c r="MVW25" s="54"/>
      <c r="MVX25" s="54"/>
      <c r="MVY25" s="54"/>
      <c r="MVZ25" s="54"/>
      <c r="MWA25" s="54"/>
      <c r="MWB25" s="54"/>
      <c r="MWC25" s="54"/>
      <c r="MWD25" s="54"/>
      <c r="MWE25" s="54"/>
      <c r="MWF25" s="54"/>
      <c r="MWG25" s="54"/>
      <c r="MWH25" s="54"/>
      <c r="MWI25" s="54"/>
      <c r="MWJ25" s="54"/>
      <c r="MWK25" s="54"/>
      <c r="MWL25" s="54"/>
      <c r="MWM25" s="54"/>
      <c r="MWN25" s="54"/>
      <c r="MWO25" s="54"/>
      <c r="MWP25" s="54"/>
      <c r="MWQ25" s="54"/>
      <c r="MWR25" s="54"/>
      <c r="MWS25" s="54"/>
      <c r="MWT25" s="54"/>
      <c r="MWU25" s="54"/>
      <c r="MWV25" s="54"/>
      <c r="MWW25" s="54"/>
      <c r="MWX25" s="54"/>
      <c r="MWY25" s="54"/>
      <c r="MWZ25" s="54"/>
      <c r="MXA25" s="54"/>
      <c r="MXB25" s="54"/>
      <c r="MXC25" s="54"/>
      <c r="MXD25" s="54"/>
      <c r="MXE25" s="54"/>
      <c r="MXF25" s="54"/>
      <c r="MXG25" s="54"/>
      <c r="MXH25" s="54"/>
      <c r="MXI25" s="54"/>
      <c r="MXJ25" s="54"/>
      <c r="MXK25" s="54"/>
      <c r="MXL25" s="54"/>
      <c r="MXM25" s="54"/>
      <c r="MXN25" s="54"/>
      <c r="MXO25" s="54"/>
      <c r="MXP25" s="54"/>
      <c r="MXQ25" s="54"/>
      <c r="MXR25" s="54"/>
      <c r="MXS25" s="54"/>
      <c r="MXT25" s="54"/>
      <c r="MXU25" s="54"/>
      <c r="MXV25" s="54"/>
      <c r="MXW25" s="54"/>
      <c r="MXX25" s="54"/>
      <c r="MXY25" s="54"/>
      <c r="MXZ25" s="54"/>
      <c r="MYA25" s="54"/>
      <c r="MYB25" s="54"/>
      <c r="MYC25" s="54"/>
      <c r="MYD25" s="54"/>
      <c r="MYE25" s="54"/>
      <c r="MYF25" s="54"/>
      <c r="MYG25" s="54"/>
      <c r="MYH25" s="54"/>
      <c r="MYI25" s="54"/>
      <c r="MYJ25" s="54"/>
      <c r="MYK25" s="54"/>
      <c r="MYL25" s="54"/>
      <c r="MYM25" s="54"/>
      <c r="MYN25" s="54"/>
      <c r="MYO25" s="54"/>
      <c r="MYP25" s="54"/>
      <c r="MYQ25" s="54"/>
      <c r="MYR25" s="54"/>
      <c r="MYS25" s="54"/>
      <c r="MYT25" s="54"/>
      <c r="MYU25" s="54"/>
      <c r="MYV25" s="54"/>
      <c r="MYW25" s="54"/>
      <c r="MYX25" s="54"/>
      <c r="MYY25" s="54"/>
      <c r="MYZ25" s="54"/>
      <c r="MZA25" s="54"/>
      <c r="MZB25" s="54"/>
      <c r="MZC25" s="54"/>
      <c r="MZD25" s="54"/>
      <c r="MZE25" s="54"/>
      <c r="MZF25" s="54"/>
      <c r="MZG25" s="54"/>
      <c r="MZH25" s="54"/>
      <c r="MZI25" s="54"/>
      <c r="MZJ25" s="54"/>
      <c r="MZK25" s="54"/>
      <c r="MZL25" s="54"/>
      <c r="MZM25" s="54"/>
      <c r="MZN25" s="54"/>
      <c r="MZO25" s="54"/>
      <c r="MZP25" s="54"/>
      <c r="MZQ25" s="54"/>
      <c r="MZR25" s="54"/>
      <c r="MZS25" s="54"/>
      <c r="MZT25" s="54"/>
      <c r="MZU25" s="54"/>
      <c r="MZV25" s="54"/>
      <c r="MZW25" s="54"/>
      <c r="MZX25" s="54"/>
      <c r="MZY25" s="54"/>
      <c r="MZZ25" s="54"/>
      <c r="NAA25" s="54"/>
      <c r="NAB25" s="54"/>
      <c r="NAC25" s="54"/>
      <c r="NAD25" s="54"/>
      <c r="NAE25" s="54"/>
      <c r="NAF25" s="54"/>
      <c r="NAG25" s="54"/>
      <c r="NAH25" s="54"/>
      <c r="NAI25" s="54"/>
      <c r="NAJ25" s="54"/>
      <c r="NAK25" s="54"/>
      <c r="NAL25" s="54"/>
      <c r="NAM25" s="54"/>
      <c r="NAN25" s="54"/>
      <c r="NAO25" s="54"/>
      <c r="NAP25" s="54"/>
      <c r="NAQ25" s="54"/>
      <c r="NAR25" s="54"/>
      <c r="NAS25" s="54"/>
      <c r="NAT25" s="54"/>
      <c r="NAU25" s="54"/>
      <c r="NAV25" s="54"/>
      <c r="NAW25" s="54"/>
      <c r="NAX25" s="54"/>
      <c r="NAY25" s="54"/>
      <c r="NAZ25" s="54"/>
      <c r="NBA25" s="54"/>
      <c r="NBB25" s="54"/>
      <c r="NBC25" s="54"/>
      <c r="NBD25" s="54"/>
      <c r="NBE25" s="54"/>
      <c r="NBF25" s="54"/>
      <c r="NBG25" s="54"/>
      <c r="NBH25" s="54"/>
      <c r="NBI25" s="54"/>
      <c r="NBJ25" s="54"/>
      <c r="NBK25" s="54"/>
      <c r="NBL25" s="54"/>
      <c r="NBM25" s="54"/>
      <c r="NBN25" s="54"/>
      <c r="NBO25" s="54"/>
      <c r="NBP25" s="54"/>
      <c r="NBQ25" s="54"/>
      <c r="NBR25" s="54"/>
      <c r="NBS25" s="54"/>
      <c r="NBT25" s="54"/>
      <c r="NBU25" s="54"/>
      <c r="NBV25" s="54"/>
      <c r="NBW25" s="54"/>
      <c r="NBX25" s="54"/>
      <c r="NBY25" s="54"/>
      <c r="NBZ25" s="54"/>
      <c r="NCA25" s="54"/>
      <c r="NCB25" s="54"/>
      <c r="NCC25" s="54"/>
      <c r="NCD25" s="54"/>
      <c r="NCE25" s="54"/>
      <c r="NCF25" s="54"/>
      <c r="NCG25" s="54"/>
      <c r="NCH25" s="54"/>
      <c r="NCI25" s="54"/>
      <c r="NCJ25" s="54"/>
      <c r="NCK25" s="54"/>
      <c r="NCL25" s="54"/>
      <c r="NCM25" s="54"/>
      <c r="NCN25" s="54"/>
      <c r="NCO25" s="54"/>
      <c r="NCP25" s="54"/>
      <c r="NCQ25" s="54"/>
      <c r="NCR25" s="54"/>
      <c r="NCS25" s="54"/>
      <c r="NCT25" s="54"/>
      <c r="NCU25" s="54"/>
      <c r="NCV25" s="54"/>
      <c r="NCW25" s="54"/>
      <c r="NCX25" s="54"/>
      <c r="NCY25" s="54"/>
      <c r="NCZ25" s="54"/>
      <c r="NDA25" s="54"/>
      <c r="NDB25" s="54"/>
      <c r="NDC25" s="54"/>
      <c r="NDD25" s="54"/>
      <c r="NDE25" s="54"/>
      <c r="NDF25" s="54"/>
      <c r="NDG25" s="54"/>
      <c r="NDH25" s="54"/>
      <c r="NDI25" s="54"/>
      <c r="NDJ25" s="54"/>
      <c r="NDK25" s="54"/>
      <c r="NDL25" s="54"/>
      <c r="NDM25" s="54"/>
      <c r="NDN25" s="54"/>
      <c r="NDO25" s="54"/>
      <c r="NDP25" s="54"/>
      <c r="NDQ25" s="54"/>
      <c r="NDR25" s="54"/>
      <c r="NDS25" s="54"/>
      <c r="NDT25" s="54"/>
      <c r="NDU25" s="54"/>
      <c r="NDV25" s="54"/>
      <c r="NDW25" s="54"/>
      <c r="NDX25" s="54"/>
      <c r="NDY25" s="54"/>
      <c r="NDZ25" s="54"/>
      <c r="NEA25" s="54"/>
      <c r="NEB25" s="54"/>
      <c r="NEC25" s="54"/>
      <c r="NED25" s="54"/>
      <c r="NEE25" s="54"/>
      <c r="NEF25" s="54"/>
      <c r="NEG25" s="54"/>
      <c r="NEH25" s="54"/>
      <c r="NEI25" s="54"/>
      <c r="NEJ25" s="54"/>
      <c r="NEK25" s="54"/>
      <c r="NEL25" s="54"/>
      <c r="NEM25" s="54"/>
      <c r="NEN25" s="54"/>
      <c r="NEO25" s="54"/>
      <c r="NEP25" s="54"/>
      <c r="NEQ25" s="54"/>
      <c r="NER25" s="54"/>
      <c r="NES25" s="54"/>
      <c r="NET25" s="54"/>
      <c r="NEU25" s="54"/>
      <c r="NEV25" s="54"/>
      <c r="NEW25" s="54"/>
      <c r="NEX25" s="54"/>
      <c r="NEY25" s="54"/>
      <c r="NEZ25" s="54"/>
      <c r="NFA25" s="54"/>
      <c r="NFB25" s="54"/>
      <c r="NFC25" s="54"/>
      <c r="NFD25" s="54"/>
      <c r="NFE25" s="54"/>
      <c r="NFF25" s="54"/>
      <c r="NFG25" s="54"/>
      <c r="NFH25" s="54"/>
      <c r="NFI25" s="54"/>
      <c r="NFJ25" s="54"/>
      <c r="NFK25" s="54"/>
      <c r="NFL25" s="54"/>
      <c r="NFM25" s="54"/>
      <c r="NFN25" s="54"/>
      <c r="NFO25" s="54"/>
      <c r="NFP25" s="54"/>
      <c r="NFQ25" s="54"/>
      <c r="NFR25" s="54"/>
      <c r="NFS25" s="54"/>
      <c r="NFT25" s="54"/>
      <c r="NFU25" s="54"/>
      <c r="NFV25" s="54"/>
      <c r="NFW25" s="54"/>
      <c r="NFX25" s="54"/>
      <c r="NFY25" s="54"/>
      <c r="NFZ25" s="54"/>
      <c r="NGA25" s="54"/>
      <c r="NGB25" s="54"/>
      <c r="NGC25" s="54"/>
      <c r="NGD25" s="54"/>
      <c r="NGE25" s="54"/>
      <c r="NGF25" s="54"/>
      <c r="NGG25" s="54"/>
      <c r="NGH25" s="54"/>
      <c r="NGI25" s="54"/>
      <c r="NGJ25" s="54"/>
      <c r="NGK25" s="54"/>
      <c r="NGL25" s="54"/>
      <c r="NGM25" s="54"/>
      <c r="NGN25" s="54"/>
      <c r="NGO25" s="54"/>
      <c r="NGP25" s="54"/>
      <c r="NGQ25" s="54"/>
      <c r="NGR25" s="54"/>
      <c r="NGS25" s="54"/>
      <c r="NGT25" s="54"/>
      <c r="NGU25" s="54"/>
      <c r="NGV25" s="54"/>
      <c r="NGW25" s="54"/>
      <c r="NGX25" s="54"/>
      <c r="NGY25" s="54"/>
      <c r="NGZ25" s="54"/>
      <c r="NHA25" s="54"/>
      <c r="NHB25" s="54"/>
      <c r="NHC25" s="54"/>
      <c r="NHD25" s="54"/>
      <c r="NHE25" s="54"/>
      <c r="NHF25" s="54"/>
      <c r="NHG25" s="54"/>
      <c r="NHH25" s="54"/>
      <c r="NHI25" s="54"/>
      <c r="NHJ25" s="54"/>
      <c r="NHK25" s="54"/>
      <c r="NHL25" s="54"/>
      <c r="NHM25" s="54"/>
      <c r="NHN25" s="54"/>
      <c r="NHO25" s="54"/>
      <c r="NHP25" s="54"/>
      <c r="NHQ25" s="54"/>
      <c r="NHR25" s="54"/>
      <c r="NHS25" s="54"/>
      <c r="NHT25" s="54"/>
      <c r="NHU25" s="54"/>
      <c r="NHV25" s="54"/>
      <c r="NHW25" s="54"/>
      <c r="NHX25" s="54"/>
      <c r="NHY25" s="54"/>
      <c r="NHZ25" s="54"/>
      <c r="NIA25" s="54"/>
      <c r="NIB25" s="54"/>
      <c r="NIC25" s="54"/>
      <c r="NID25" s="54"/>
      <c r="NIE25" s="54"/>
      <c r="NIF25" s="54"/>
      <c r="NIG25" s="54"/>
      <c r="NIH25" s="54"/>
      <c r="NII25" s="54"/>
      <c r="NIJ25" s="54"/>
      <c r="NIK25" s="54"/>
      <c r="NIL25" s="54"/>
      <c r="NIM25" s="54"/>
      <c r="NIN25" s="54"/>
      <c r="NIO25" s="54"/>
      <c r="NIP25" s="54"/>
      <c r="NIQ25" s="54"/>
      <c r="NIR25" s="54"/>
      <c r="NIS25" s="54"/>
      <c r="NIT25" s="54"/>
      <c r="NIU25" s="54"/>
      <c r="NIV25" s="54"/>
      <c r="NIW25" s="54"/>
      <c r="NIX25" s="54"/>
      <c r="NIY25" s="54"/>
      <c r="NIZ25" s="54"/>
      <c r="NJA25" s="54"/>
      <c r="NJB25" s="54"/>
      <c r="NJC25" s="54"/>
      <c r="NJD25" s="54"/>
      <c r="NJE25" s="54"/>
      <c r="NJF25" s="54"/>
      <c r="NJG25" s="54"/>
      <c r="NJH25" s="54"/>
      <c r="NJI25" s="54"/>
      <c r="NJJ25" s="54"/>
      <c r="NJK25" s="54"/>
      <c r="NJL25" s="54"/>
      <c r="NJM25" s="54"/>
      <c r="NJN25" s="54"/>
      <c r="NJO25" s="54"/>
      <c r="NJP25" s="54"/>
      <c r="NJQ25" s="54"/>
      <c r="NJR25" s="54"/>
      <c r="NJS25" s="54"/>
      <c r="NJT25" s="54"/>
      <c r="NJU25" s="54"/>
      <c r="NJV25" s="54"/>
      <c r="NJW25" s="54"/>
      <c r="NJX25" s="54"/>
      <c r="NJY25" s="54"/>
      <c r="NJZ25" s="54"/>
      <c r="NKA25" s="54"/>
      <c r="NKB25" s="54"/>
      <c r="NKC25" s="54"/>
      <c r="NKD25" s="54"/>
      <c r="NKE25" s="54"/>
      <c r="NKF25" s="54"/>
      <c r="NKG25" s="54"/>
      <c r="NKH25" s="54"/>
      <c r="NKI25" s="54"/>
      <c r="NKJ25" s="54"/>
      <c r="NKK25" s="54"/>
      <c r="NKL25" s="54"/>
      <c r="NKM25" s="54"/>
      <c r="NKN25" s="54"/>
      <c r="NKO25" s="54"/>
      <c r="NKP25" s="54"/>
      <c r="NKQ25" s="54"/>
      <c r="NKR25" s="54"/>
      <c r="NKS25" s="54"/>
      <c r="NKT25" s="54"/>
      <c r="NKU25" s="54"/>
      <c r="NKV25" s="54"/>
      <c r="NKW25" s="54"/>
      <c r="NKX25" s="54"/>
      <c r="NKY25" s="54"/>
      <c r="NKZ25" s="54"/>
      <c r="NLA25" s="54"/>
      <c r="NLB25" s="54"/>
      <c r="NLC25" s="54"/>
      <c r="NLD25" s="54"/>
      <c r="NLE25" s="54"/>
      <c r="NLF25" s="54"/>
      <c r="NLG25" s="54"/>
      <c r="NLH25" s="54"/>
      <c r="NLI25" s="54"/>
      <c r="NLJ25" s="54"/>
      <c r="NLK25" s="54"/>
      <c r="NLL25" s="54"/>
      <c r="NLM25" s="54"/>
      <c r="NLN25" s="54"/>
      <c r="NLO25" s="54"/>
      <c r="NLP25" s="54"/>
      <c r="NLQ25" s="54"/>
      <c r="NLR25" s="54"/>
      <c r="NLS25" s="54"/>
      <c r="NLT25" s="54"/>
      <c r="NLU25" s="54"/>
      <c r="NLV25" s="54"/>
      <c r="NLW25" s="54"/>
      <c r="NLX25" s="54"/>
      <c r="NLY25" s="54"/>
      <c r="NLZ25" s="54"/>
      <c r="NMA25" s="54"/>
      <c r="NMB25" s="54"/>
      <c r="NMC25" s="54"/>
      <c r="NMD25" s="54"/>
      <c r="NME25" s="54"/>
      <c r="NMF25" s="54"/>
      <c r="NMG25" s="54"/>
      <c r="NMH25" s="54"/>
      <c r="NMI25" s="54"/>
      <c r="NMJ25" s="54"/>
      <c r="NMK25" s="54"/>
      <c r="NML25" s="54"/>
      <c r="NMM25" s="54"/>
      <c r="NMN25" s="54"/>
      <c r="NMO25" s="54"/>
      <c r="NMP25" s="54"/>
      <c r="NMQ25" s="54"/>
      <c r="NMR25" s="54"/>
      <c r="NMS25" s="54"/>
      <c r="NMT25" s="54"/>
      <c r="NMU25" s="54"/>
      <c r="NMV25" s="54"/>
      <c r="NMW25" s="54"/>
      <c r="NMX25" s="54"/>
      <c r="NMY25" s="54"/>
      <c r="NMZ25" s="54"/>
      <c r="NNA25" s="54"/>
      <c r="NNB25" s="54"/>
      <c r="NNC25" s="54"/>
      <c r="NND25" s="54"/>
      <c r="NNE25" s="54"/>
      <c r="NNF25" s="54"/>
      <c r="NNG25" s="54"/>
      <c r="NNH25" s="54"/>
      <c r="NNI25" s="54"/>
      <c r="NNJ25" s="54"/>
      <c r="NNK25" s="54"/>
      <c r="NNL25" s="54"/>
      <c r="NNM25" s="54"/>
      <c r="NNN25" s="54"/>
      <c r="NNO25" s="54"/>
      <c r="NNP25" s="54"/>
      <c r="NNQ25" s="54"/>
      <c r="NNR25" s="54"/>
      <c r="NNS25" s="54"/>
      <c r="NNT25" s="54"/>
      <c r="NNU25" s="54"/>
      <c r="NNV25" s="54"/>
      <c r="NNW25" s="54"/>
      <c r="NNX25" s="54"/>
      <c r="NNY25" s="54"/>
      <c r="NNZ25" s="54"/>
      <c r="NOA25" s="54"/>
      <c r="NOB25" s="54"/>
      <c r="NOC25" s="54"/>
      <c r="NOD25" s="54"/>
      <c r="NOE25" s="54"/>
      <c r="NOF25" s="54"/>
      <c r="NOG25" s="54"/>
      <c r="NOH25" s="54"/>
      <c r="NOI25" s="54"/>
      <c r="NOJ25" s="54"/>
      <c r="NOK25" s="54"/>
      <c r="NOL25" s="54"/>
      <c r="NOM25" s="54"/>
      <c r="NON25" s="54"/>
      <c r="NOO25" s="54"/>
      <c r="NOP25" s="54"/>
      <c r="NOQ25" s="54"/>
      <c r="NOR25" s="54"/>
      <c r="NOS25" s="54"/>
      <c r="NOT25" s="54"/>
      <c r="NOU25" s="54"/>
      <c r="NOV25" s="54"/>
      <c r="NOW25" s="54"/>
      <c r="NOX25" s="54"/>
      <c r="NOY25" s="54"/>
      <c r="NOZ25" s="54"/>
      <c r="NPA25" s="54"/>
      <c r="NPB25" s="54"/>
      <c r="NPC25" s="54"/>
      <c r="NPD25" s="54"/>
      <c r="NPE25" s="54"/>
      <c r="NPF25" s="54"/>
      <c r="NPG25" s="54"/>
      <c r="NPH25" s="54"/>
      <c r="NPI25" s="54"/>
      <c r="NPJ25" s="54"/>
      <c r="NPK25" s="54"/>
      <c r="NPL25" s="54"/>
      <c r="NPM25" s="54"/>
      <c r="NPN25" s="54"/>
      <c r="NPO25" s="54"/>
      <c r="NPP25" s="54"/>
      <c r="NPQ25" s="54"/>
      <c r="NPR25" s="54"/>
      <c r="NPS25" s="54"/>
      <c r="NPT25" s="54"/>
      <c r="NPU25" s="54"/>
      <c r="NPV25" s="54"/>
      <c r="NPW25" s="54"/>
      <c r="NPX25" s="54"/>
      <c r="NPY25" s="54"/>
      <c r="NPZ25" s="54"/>
      <c r="NQA25" s="54"/>
      <c r="NQB25" s="54"/>
      <c r="NQC25" s="54"/>
      <c r="NQD25" s="54"/>
      <c r="NQE25" s="54"/>
      <c r="NQF25" s="54"/>
      <c r="NQG25" s="54"/>
      <c r="NQH25" s="54"/>
      <c r="NQI25" s="54"/>
      <c r="NQJ25" s="54"/>
      <c r="NQK25" s="54"/>
      <c r="NQL25" s="54"/>
      <c r="NQM25" s="54"/>
      <c r="NQN25" s="54"/>
      <c r="NQO25" s="54"/>
      <c r="NQP25" s="54"/>
      <c r="NQQ25" s="54"/>
      <c r="NQR25" s="54"/>
      <c r="NQS25" s="54"/>
      <c r="NQT25" s="54"/>
      <c r="NQU25" s="54"/>
      <c r="NQV25" s="54"/>
      <c r="NQW25" s="54"/>
      <c r="NQX25" s="54"/>
      <c r="NQY25" s="54"/>
      <c r="NQZ25" s="54"/>
      <c r="NRA25" s="54"/>
      <c r="NRB25" s="54"/>
      <c r="NRC25" s="54"/>
      <c r="NRD25" s="54"/>
      <c r="NRE25" s="54"/>
      <c r="NRF25" s="54"/>
      <c r="NRG25" s="54"/>
      <c r="NRH25" s="54"/>
      <c r="NRI25" s="54"/>
      <c r="NRJ25" s="54"/>
      <c r="NRK25" s="54"/>
      <c r="NRL25" s="54"/>
      <c r="NRM25" s="54"/>
      <c r="NRN25" s="54"/>
      <c r="NRO25" s="54"/>
      <c r="NRP25" s="54"/>
      <c r="NRQ25" s="54"/>
      <c r="NRR25" s="54"/>
      <c r="NRS25" s="54"/>
      <c r="NRT25" s="54"/>
      <c r="NRU25" s="54"/>
      <c r="NRV25" s="54"/>
      <c r="NRW25" s="54"/>
      <c r="NRX25" s="54"/>
      <c r="NRY25" s="54"/>
      <c r="NRZ25" s="54"/>
      <c r="NSA25" s="54"/>
      <c r="NSB25" s="54"/>
      <c r="NSC25" s="54"/>
      <c r="NSD25" s="54"/>
      <c r="NSE25" s="54"/>
      <c r="NSF25" s="54"/>
      <c r="NSG25" s="54"/>
      <c r="NSH25" s="54"/>
      <c r="NSI25" s="54"/>
      <c r="NSJ25" s="54"/>
      <c r="NSK25" s="54"/>
      <c r="NSL25" s="54"/>
      <c r="NSM25" s="54"/>
      <c r="NSN25" s="54"/>
      <c r="NSO25" s="54"/>
      <c r="NSP25" s="54"/>
      <c r="NSQ25" s="54"/>
      <c r="NSR25" s="54"/>
      <c r="NSS25" s="54"/>
      <c r="NST25" s="54"/>
      <c r="NSU25" s="54"/>
      <c r="NSV25" s="54"/>
      <c r="NSW25" s="54"/>
      <c r="NSX25" s="54"/>
      <c r="NSY25" s="54"/>
      <c r="NSZ25" s="54"/>
      <c r="NTA25" s="54"/>
      <c r="NTB25" s="54"/>
      <c r="NTC25" s="54"/>
      <c r="NTD25" s="54"/>
      <c r="NTE25" s="54"/>
      <c r="NTF25" s="54"/>
      <c r="NTG25" s="54"/>
      <c r="NTH25" s="54"/>
      <c r="NTI25" s="54"/>
      <c r="NTJ25" s="54"/>
      <c r="NTK25" s="54"/>
      <c r="NTL25" s="54"/>
      <c r="NTM25" s="54"/>
      <c r="NTN25" s="54"/>
      <c r="NTO25" s="54"/>
      <c r="NTP25" s="54"/>
      <c r="NTQ25" s="54"/>
      <c r="NTR25" s="54"/>
      <c r="NTS25" s="54"/>
      <c r="NTT25" s="54"/>
      <c r="NTU25" s="54"/>
      <c r="NTV25" s="54"/>
      <c r="NTW25" s="54"/>
      <c r="NTX25" s="54"/>
      <c r="NTY25" s="54"/>
      <c r="NTZ25" s="54"/>
      <c r="NUA25" s="54"/>
      <c r="NUB25" s="54"/>
      <c r="NUC25" s="54"/>
      <c r="NUD25" s="54"/>
      <c r="NUE25" s="54"/>
      <c r="NUF25" s="54"/>
      <c r="NUG25" s="54"/>
      <c r="NUH25" s="54"/>
      <c r="NUI25" s="54"/>
      <c r="NUJ25" s="54"/>
      <c r="NUK25" s="54"/>
      <c r="NUL25" s="54"/>
      <c r="NUM25" s="54"/>
      <c r="NUN25" s="54"/>
      <c r="NUO25" s="54"/>
      <c r="NUP25" s="54"/>
      <c r="NUQ25" s="54"/>
      <c r="NUR25" s="54"/>
      <c r="NUS25" s="54"/>
      <c r="NUT25" s="54"/>
      <c r="NUU25" s="54"/>
      <c r="NUV25" s="54"/>
      <c r="NUW25" s="54"/>
      <c r="NUX25" s="54"/>
      <c r="NUY25" s="54"/>
      <c r="NUZ25" s="54"/>
      <c r="NVA25" s="54"/>
      <c r="NVB25" s="54"/>
      <c r="NVC25" s="54"/>
      <c r="NVD25" s="54"/>
      <c r="NVE25" s="54"/>
      <c r="NVF25" s="54"/>
      <c r="NVG25" s="54"/>
      <c r="NVH25" s="54"/>
      <c r="NVI25" s="54"/>
      <c r="NVJ25" s="54"/>
      <c r="NVK25" s="54"/>
      <c r="NVL25" s="54"/>
      <c r="NVM25" s="54"/>
      <c r="NVN25" s="54"/>
      <c r="NVO25" s="54"/>
      <c r="NVP25" s="54"/>
      <c r="NVQ25" s="54"/>
      <c r="NVR25" s="54"/>
      <c r="NVS25" s="54"/>
      <c r="NVT25" s="54"/>
      <c r="NVU25" s="54"/>
      <c r="NVV25" s="54"/>
      <c r="NVW25" s="54"/>
      <c r="NVX25" s="54"/>
      <c r="NVY25" s="54"/>
      <c r="NVZ25" s="54"/>
      <c r="NWA25" s="54"/>
      <c r="NWB25" s="54"/>
      <c r="NWC25" s="54"/>
      <c r="NWD25" s="54"/>
      <c r="NWE25" s="54"/>
      <c r="NWF25" s="54"/>
      <c r="NWG25" s="54"/>
      <c r="NWH25" s="54"/>
      <c r="NWI25" s="54"/>
      <c r="NWJ25" s="54"/>
      <c r="NWK25" s="54"/>
      <c r="NWL25" s="54"/>
      <c r="NWM25" s="54"/>
      <c r="NWN25" s="54"/>
      <c r="NWO25" s="54"/>
      <c r="NWP25" s="54"/>
      <c r="NWQ25" s="54"/>
      <c r="NWR25" s="54"/>
      <c r="NWS25" s="54"/>
      <c r="NWT25" s="54"/>
      <c r="NWU25" s="54"/>
      <c r="NWV25" s="54"/>
      <c r="NWW25" s="54"/>
      <c r="NWX25" s="54"/>
      <c r="NWY25" s="54"/>
      <c r="NWZ25" s="54"/>
      <c r="NXA25" s="54"/>
      <c r="NXB25" s="54"/>
      <c r="NXC25" s="54"/>
      <c r="NXD25" s="54"/>
      <c r="NXE25" s="54"/>
      <c r="NXF25" s="54"/>
      <c r="NXG25" s="54"/>
      <c r="NXH25" s="54"/>
      <c r="NXI25" s="54"/>
      <c r="NXJ25" s="54"/>
      <c r="NXK25" s="54"/>
      <c r="NXL25" s="54"/>
      <c r="NXM25" s="54"/>
      <c r="NXN25" s="54"/>
      <c r="NXO25" s="54"/>
      <c r="NXP25" s="54"/>
      <c r="NXQ25" s="54"/>
      <c r="NXR25" s="54"/>
      <c r="NXS25" s="54"/>
      <c r="NXT25" s="54"/>
      <c r="NXU25" s="54"/>
      <c r="NXV25" s="54"/>
      <c r="NXW25" s="54"/>
      <c r="NXX25" s="54"/>
      <c r="NXY25" s="54"/>
      <c r="NXZ25" s="54"/>
      <c r="NYA25" s="54"/>
      <c r="NYB25" s="54"/>
      <c r="NYC25" s="54"/>
      <c r="NYD25" s="54"/>
      <c r="NYE25" s="54"/>
      <c r="NYF25" s="54"/>
      <c r="NYG25" s="54"/>
      <c r="NYH25" s="54"/>
      <c r="NYI25" s="54"/>
      <c r="NYJ25" s="54"/>
      <c r="NYK25" s="54"/>
      <c r="NYL25" s="54"/>
      <c r="NYM25" s="54"/>
      <c r="NYN25" s="54"/>
      <c r="NYO25" s="54"/>
      <c r="NYP25" s="54"/>
      <c r="NYQ25" s="54"/>
      <c r="NYR25" s="54"/>
      <c r="NYS25" s="54"/>
      <c r="NYT25" s="54"/>
      <c r="NYU25" s="54"/>
      <c r="NYV25" s="54"/>
      <c r="NYW25" s="54"/>
      <c r="NYX25" s="54"/>
      <c r="NYY25" s="54"/>
      <c r="NYZ25" s="54"/>
      <c r="NZA25" s="54"/>
      <c r="NZB25" s="54"/>
      <c r="NZC25" s="54"/>
      <c r="NZD25" s="54"/>
      <c r="NZE25" s="54"/>
      <c r="NZF25" s="54"/>
      <c r="NZG25" s="54"/>
      <c r="NZH25" s="54"/>
      <c r="NZI25" s="54"/>
      <c r="NZJ25" s="54"/>
      <c r="NZK25" s="54"/>
      <c r="NZL25" s="54"/>
      <c r="NZM25" s="54"/>
      <c r="NZN25" s="54"/>
      <c r="NZO25" s="54"/>
      <c r="NZP25" s="54"/>
      <c r="NZQ25" s="54"/>
      <c r="NZR25" s="54"/>
      <c r="NZS25" s="54"/>
      <c r="NZT25" s="54"/>
      <c r="NZU25" s="54"/>
      <c r="NZV25" s="54"/>
      <c r="NZW25" s="54"/>
      <c r="NZX25" s="54"/>
      <c r="NZY25" s="54"/>
      <c r="NZZ25" s="54"/>
      <c r="OAA25" s="54"/>
      <c r="OAB25" s="54"/>
      <c r="OAC25" s="54"/>
      <c r="OAD25" s="54"/>
      <c r="OAE25" s="54"/>
      <c r="OAF25" s="54"/>
      <c r="OAG25" s="54"/>
      <c r="OAH25" s="54"/>
      <c r="OAI25" s="54"/>
      <c r="OAJ25" s="54"/>
      <c r="OAK25" s="54"/>
      <c r="OAL25" s="54"/>
      <c r="OAM25" s="54"/>
      <c r="OAN25" s="54"/>
      <c r="OAO25" s="54"/>
      <c r="OAP25" s="54"/>
      <c r="OAQ25" s="54"/>
      <c r="OAR25" s="54"/>
      <c r="OAS25" s="54"/>
      <c r="OAT25" s="54"/>
      <c r="OAU25" s="54"/>
      <c r="OAV25" s="54"/>
      <c r="OAW25" s="54"/>
      <c r="OAX25" s="54"/>
      <c r="OAY25" s="54"/>
      <c r="OAZ25" s="54"/>
      <c r="OBA25" s="54"/>
      <c r="OBB25" s="54"/>
      <c r="OBC25" s="54"/>
      <c r="OBD25" s="54"/>
      <c r="OBE25" s="54"/>
      <c r="OBF25" s="54"/>
      <c r="OBG25" s="54"/>
      <c r="OBH25" s="54"/>
      <c r="OBI25" s="54"/>
      <c r="OBJ25" s="54"/>
      <c r="OBK25" s="54"/>
      <c r="OBL25" s="54"/>
      <c r="OBM25" s="54"/>
      <c r="OBN25" s="54"/>
      <c r="OBO25" s="54"/>
      <c r="OBP25" s="54"/>
      <c r="OBQ25" s="54"/>
      <c r="OBR25" s="54"/>
      <c r="OBS25" s="54"/>
      <c r="OBT25" s="54"/>
      <c r="OBU25" s="54"/>
      <c r="OBV25" s="54"/>
      <c r="OBW25" s="54"/>
      <c r="OBX25" s="54"/>
      <c r="OBY25" s="54"/>
      <c r="OBZ25" s="54"/>
      <c r="OCA25" s="54"/>
      <c r="OCB25" s="54"/>
      <c r="OCC25" s="54"/>
      <c r="OCD25" s="54"/>
      <c r="OCE25" s="54"/>
      <c r="OCF25" s="54"/>
      <c r="OCG25" s="54"/>
      <c r="OCH25" s="54"/>
      <c r="OCI25" s="54"/>
      <c r="OCJ25" s="54"/>
      <c r="OCK25" s="54"/>
      <c r="OCL25" s="54"/>
      <c r="OCM25" s="54"/>
      <c r="OCN25" s="54"/>
      <c r="OCO25" s="54"/>
      <c r="OCP25" s="54"/>
      <c r="OCQ25" s="54"/>
      <c r="OCR25" s="54"/>
      <c r="OCS25" s="54"/>
      <c r="OCT25" s="54"/>
      <c r="OCU25" s="54"/>
      <c r="OCV25" s="54"/>
      <c r="OCW25" s="54"/>
      <c r="OCX25" s="54"/>
      <c r="OCY25" s="54"/>
      <c r="OCZ25" s="54"/>
      <c r="ODA25" s="54"/>
      <c r="ODB25" s="54"/>
      <c r="ODC25" s="54"/>
      <c r="ODD25" s="54"/>
      <c r="ODE25" s="54"/>
      <c r="ODF25" s="54"/>
      <c r="ODG25" s="54"/>
      <c r="ODH25" s="54"/>
      <c r="ODI25" s="54"/>
      <c r="ODJ25" s="54"/>
      <c r="ODK25" s="54"/>
      <c r="ODL25" s="54"/>
      <c r="ODM25" s="54"/>
      <c r="ODN25" s="54"/>
      <c r="ODO25" s="54"/>
      <c r="ODP25" s="54"/>
      <c r="ODQ25" s="54"/>
      <c r="ODR25" s="54"/>
      <c r="ODS25" s="54"/>
      <c r="ODT25" s="54"/>
      <c r="ODU25" s="54"/>
      <c r="ODV25" s="54"/>
      <c r="ODW25" s="54"/>
      <c r="ODX25" s="54"/>
      <c r="ODY25" s="54"/>
      <c r="ODZ25" s="54"/>
      <c r="OEA25" s="54"/>
      <c r="OEB25" s="54"/>
      <c r="OEC25" s="54"/>
      <c r="OED25" s="54"/>
      <c r="OEE25" s="54"/>
      <c r="OEF25" s="54"/>
      <c r="OEG25" s="54"/>
      <c r="OEH25" s="54"/>
      <c r="OEI25" s="54"/>
      <c r="OEJ25" s="54"/>
      <c r="OEK25" s="54"/>
      <c r="OEL25" s="54"/>
      <c r="OEM25" s="54"/>
      <c r="OEN25" s="54"/>
      <c r="OEO25" s="54"/>
      <c r="OEP25" s="54"/>
      <c r="OEQ25" s="54"/>
      <c r="OER25" s="54"/>
      <c r="OES25" s="54"/>
      <c r="OET25" s="54"/>
      <c r="OEU25" s="54"/>
      <c r="OEV25" s="54"/>
      <c r="OEW25" s="54"/>
      <c r="OEX25" s="54"/>
      <c r="OEY25" s="54"/>
      <c r="OEZ25" s="54"/>
      <c r="OFA25" s="54"/>
      <c r="OFB25" s="54"/>
      <c r="OFC25" s="54"/>
      <c r="OFD25" s="54"/>
      <c r="OFE25" s="54"/>
      <c r="OFF25" s="54"/>
      <c r="OFG25" s="54"/>
      <c r="OFH25" s="54"/>
      <c r="OFI25" s="54"/>
      <c r="OFJ25" s="54"/>
      <c r="OFK25" s="54"/>
      <c r="OFL25" s="54"/>
      <c r="OFM25" s="54"/>
      <c r="OFN25" s="54"/>
      <c r="OFO25" s="54"/>
      <c r="OFP25" s="54"/>
      <c r="OFQ25" s="54"/>
      <c r="OFR25" s="54"/>
      <c r="OFS25" s="54"/>
      <c r="OFT25" s="54"/>
      <c r="OFU25" s="54"/>
      <c r="OFV25" s="54"/>
      <c r="OFW25" s="54"/>
      <c r="OFX25" s="54"/>
      <c r="OFY25" s="54"/>
      <c r="OFZ25" s="54"/>
      <c r="OGA25" s="54"/>
      <c r="OGB25" s="54"/>
      <c r="OGC25" s="54"/>
      <c r="OGD25" s="54"/>
      <c r="OGE25" s="54"/>
      <c r="OGF25" s="54"/>
      <c r="OGG25" s="54"/>
      <c r="OGH25" s="54"/>
      <c r="OGI25" s="54"/>
      <c r="OGJ25" s="54"/>
      <c r="OGK25" s="54"/>
      <c r="OGL25" s="54"/>
      <c r="OGM25" s="54"/>
      <c r="OGN25" s="54"/>
      <c r="OGO25" s="54"/>
      <c r="OGP25" s="54"/>
      <c r="OGQ25" s="54"/>
      <c r="OGR25" s="54"/>
      <c r="OGS25" s="54"/>
      <c r="OGT25" s="54"/>
      <c r="OGU25" s="54"/>
      <c r="OGV25" s="54"/>
      <c r="OGW25" s="54"/>
      <c r="OGX25" s="54"/>
      <c r="OGY25" s="54"/>
      <c r="OGZ25" s="54"/>
      <c r="OHA25" s="54"/>
      <c r="OHB25" s="54"/>
      <c r="OHC25" s="54"/>
      <c r="OHD25" s="54"/>
      <c r="OHE25" s="54"/>
      <c r="OHF25" s="54"/>
      <c r="OHG25" s="54"/>
      <c r="OHH25" s="54"/>
      <c r="OHI25" s="54"/>
      <c r="OHJ25" s="54"/>
      <c r="OHK25" s="54"/>
      <c r="OHL25" s="54"/>
      <c r="OHM25" s="54"/>
      <c r="OHN25" s="54"/>
      <c r="OHO25" s="54"/>
      <c r="OHP25" s="54"/>
      <c r="OHQ25" s="54"/>
      <c r="OHR25" s="54"/>
      <c r="OHS25" s="54"/>
      <c r="OHT25" s="54"/>
      <c r="OHU25" s="54"/>
      <c r="OHV25" s="54"/>
      <c r="OHW25" s="54"/>
      <c r="OHX25" s="54"/>
      <c r="OHY25" s="54"/>
      <c r="OHZ25" s="54"/>
      <c r="OIA25" s="54"/>
      <c r="OIB25" s="54"/>
      <c r="OIC25" s="54"/>
      <c r="OID25" s="54"/>
      <c r="OIE25" s="54"/>
      <c r="OIF25" s="54"/>
      <c r="OIG25" s="54"/>
      <c r="OIH25" s="54"/>
      <c r="OII25" s="54"/>
      <c r="OIJ25" s="54"/>
      <c r="OIK25" s="54"/>
      <c r="OIL25" s="54"/>
      <c r="OIM25" s="54"/>
      <c r="OIN25" s="54"/>
      <c r="OIO25" s="54"/>
      <c r="OIP25" s="54"/>
      <c r="OIQ25" s="54"/>
      <c r="OIR25" s="54"/>
      <c r="OIS25" s="54"/>
      <c r="OIT25" s="54"/>
      <c r="OIU25" s="54"/>
      <c r="OIV25" s="54"/>
      <c r="OIW25" s="54"/>
      <c r="OIX25" s="54"/>
      <c r="OIY25" s="54"/>
      <c r="OIZ25" s="54"/>
      <c r="OJA25" s="54"/>
      <c r="OJB25" s="54"/>
      <c r="OJC25" s="54"/>
      <c r="OJD25" s="54"/>
      <c r="OJE25" s="54"/>
      <c r="OJF25" s="54"/>
      <c r="OJG25" s="54"/>
      <c r="OJH25" s="54"/>
      <c r="OJI25" s="54"/>
      <c r="OJJ25" s="54"/>
      <c r="OJK25" s="54"/>
      <c r="OJL25" s="54"/>
      <c r="OJM25" s="54"/>
      <c r="OJN25" s="54"/>
      <c r="OJO25" s="54"/>
      <c r="OJP25" s="54"/>
      <c r="OJQ25" s="54"/>
      <c r="OJR25" s="54"/>
      <c r="OJS25" s="54"/>
      <c r="OJT25" s="54"/>
      <c r="OJU25" s="54"/>
      <c r="OJV25" s="54"/>
      <c r="OJW25" s="54"/>
      <c r="OJX25" s="54"/>
      <c r="OJY25" s="54"/>
      <c r="OJZ25" s="54"/>
      <c r="OKA25" s="54"/>
      <c r="OKB25" s="54"/>
      <c r="OKC25" s="54"/>
      <c r="OKD25" s="54"/>
      <c r="OKE25" s="54"/>
      <c r="OKF25" s="54"/>
      <c r="OKG25" s="54"/>
      <c r="OKH25" s="54"/>
      <c r="OKI25" s="54"/>
      <c r="OKJ25" s="54"/>
      <c r="OKK25" s="54"/>
      <c r="OKL25" s="54"/>
      <c r="OKM25" s="54"/>
      <c r="OKN25" s="54"/>
      <c r="OKO25" s="54"/>
      <c r="OKP25" s="54"/>
      <c r="OKQ25" s="54"/>
      <c r="OKR25" s="54"/>
      <c r="OKS25" s="54"/>
      <c r="OKT25" s="54"/>
      <c r="OKU25" s="54"/>
      <c r="OKV25" s="54"/>
      <c r="OKW25" s="54"/>
      <c r="OKX25" s="54"/>
      <c r="OKY25" s="54"/>
      <c r="OKZ25" s="54"/>
      <c r="OLA25" s="54"/>
      <c r="OLB25" s="54"/>
      <c r="OLC25" s="54"/>
      <c r="OLD25" s="54"/>
      <c r="OLE25" s="54"/>
      <c r="OLF25" s="54"/>
      <c r="OLG25" s="54"/>
      <c r="OLH25" s="54"/>
      <c r="OLI25" s="54"/>
      <c r="OLJ25" s="54"/>
      <c r="OLK25" s="54"/>
      <c r="OLL25" s="54"/>
      <c r="OLM25" s="54"/>
      <c r="OLN25" s="54"/>
      <c r="OLO25" s="54"/>
      <c r="OLP25" s="54"/>
      <c r="OLQ25" s="54"/>
      <c r="OLR25" s="54"/>
      <c r="OLS25" s="54"/>
      <c r="OLT25" s="54"/>
      <c r="OLU25" s="54"/>
      <c r="OLV25" s="54"/>
      <c r="OLW25" s="54"/>
      <c r="OLX25" s="54"/>
      <c r="OLY25" s="54"/>
      <c r="OLZ25" s="54"/>
      <c r="OMA25" s="54"/>
      <c r="OMB25" s="54"/>
      <c r="OMC25" s="54"/>
      <c r="OMD25" s="54"/>
      <c r="OME25" s="54"/>
      <c r="OMF25" s="54"/>
      <c r="OMG25" s="54"/>
      <c r="OMH25" s="54"/>
      <c r="OMI25" s="54"/>
      <c r="OMJ25" s="54"/>
      <c r="OMK25" s="54"/>
      <c r="OML25" s="54"/>
      <c r="OMM25" s="54"/>
      <c r="OMN25" s="54"/>
      <c r="OMO25" s="54"/>
      <c r="OMP25" s="54"/>
      <c r="OMQ25" s="54"/>
      <c r="OMR25" s="54"/>
      <c r="OMS25" s="54"/>
      <c r="OMT25" s="54"/>
      <c r="OMU25" s="54"/>
      <c r="OMV25" s="54"/>
      <c r="OMW25" s="54"/>
      <c r="OMX25" s="54"/>
      <c r="OMY25" s="54"/>
      <c r="OMZ25" s="54"/>
      <c r="ONA25" s="54"/>
      <c r="ONB25" s="54"/>
      <c r="ONC25" s="54"/>
      <c r="OND25" s="54"/>
      <c r="ONE25" s="54"/>
      <c r="ONF25" s="54"/>
      <c r="ONG25" s="54"/>
      <c r="ONH25" s="54"/>
      <c r="ONI25" s="54"/>
      <c r="ONJ25" s="54"/>
      <c r="ONK25" s="54"/>
      <c r="ONL25" s="54"/>
      <c r="ONM25" s="54"/>
      <c r="ONN25" s="54"/>
      <c r="ONO25" s="54"/>
      <c r="ONP25" s="54"/>
      <c r="ONQ25" s="54"/>
      <c r="ONR25" s="54"/>
      <c r="ONS25" s="54"/>
      <c r="ONT25" s="54"/>
      <c r="ONU25" s="54"/>
      <c r="ONV25" s="54"/>
      <c r="ONW25" s="54"/>
      <c r="ONX25" s="54"/>
      <c r="ONY25" s="54"/>
      <c r="ONZ25" s="54"/>
      <c r="OOA25" s="54"/>
      <c r="OOB25" s="54"/>
      <c r="OOC25" s="54"/>
      <c r="OOD25" s="54"/>
      <c r="OOE25" s="54"/>
      <c r="OOF25" s="54"/>
      <c r="OOG25" s="54"/>
      <c r="OOH25" s="54"/>
      <c r="OOI25" s="54"/>
      <c r="OOJ25" s="54"/>
      <c r="OOK25" s="54"/>
      <c r="OOL25" s="54"/>
      <c r="OOM25" s="54"/>
      <c r="OON25" s="54"/>
      <c r="OOO25" s="54"/>
      <c r="OOP25" s="54"/>
      <c r="OOQ25" s="54"/>
      <c r="OOR25" s="54"/>
      <c r="OOS25" s="54"/>
      <c r="OOT25" s="54"/>
      <c r="OOU25" s="54"/>
      <c r="OOV25" s="54"/>
      <c r="OOW25" s="54"/>
      <c r="OOX25" s="54"/>
      <c r="OOY25" s="54"/>
      <c r="OOZ25" s="54"/>
      <c r="OPA25" s="54"/>
      <c r="OPB25" s="54"/>
      <c r="OPC25" s="54"/>
      <c r="OPD25" s="54"/>
      <c r="OPE25" s="54"/>
      <c r="OPF25" s="54"/>
      <c r="OPG25" s="54"/>
      <c r="OPH25" s="54"/>
      <c r="OPI25" s="54"/>
      <c r="OPJ25" s="54"/>
      <c r="OPK25" s="54"/>
      <c r="OPL25" s="54"/>
      <c r="OPM25" s="54"/>
      <c r="OPN25" s="54"/>
      <c r="OPO25" s="54"/>
      <c r="OPP25" s="54"/>
      <c r="OPQ25" s="54"/>
      <c r="OPR25" s="54"/>
      <c r="OPS25" s="54"/>
      <c r="OPT25" s="54"/>
      <c r="OPU25" s="54"/>
      <c r="OPV25" s="54"/>
      <c r="OPW25" s="54"/>
      <c r="OPX25" s="54"/>
      <c r="OPY25" s="54"/>
      <c r="OPZ25" s="54"/>
      <c r="OQA25" s="54"/>
      <c r="OQB25" s="54"/>
      <c r="OQC25" s="54"/>
      <c r="OQD25" s="54"/>
      <c r="OQE25" s="54"/>
      <c r="OQF25" s="54"/>
      <c r="OQG25" s="54"/>
      <c r="OQH25" s="54"/>
      <c r="OQI25" s="54"/>
      <c r="OQJ25" s="54"/>
      <c r="OQK25" s="54"/>
      <c r="OQL25" s="54"/>
      <c r="OQM25" s="54"/>
      <c r="OQN25" s="54"/>
      <c r="OQO25" s="54"/>
      <c r="OQP25" s="54"/>
      <c r="OQQ25" s="54"/>
      <c r="OQR25" s="54"/>
      <c r="OQS25" s="54"/>
      <c r="OQT25" s="54"/>
      <c r="OQU25" s="54"/>
      <c r="OQV25" s="54"/>
      <c r="OQW25" s="54"/>
      <c r="OQX25" s="54"/>
      <c r="OQY25" s="54"/>
      <c r="OQZ25" s="54"/>
      <c r="ORA25" s="54"/>
      <c r="ORB25" s="54"/>
      <c r="ORC25" s="54"/>
      <c r="ORD25" s="54"/>
      <c r="ORE25" s="54"/>
      <c r="ORF25" s="54"/>
      <c r="ORG25" s="54"/>
      <c r="ORH25" s="54"/>
      <c r="ORI25" s="54"/>
      <c r="ORJ25" s="54"/>
      <c r="ORK25" s="54"/>
      <c r="ORL25" s="54"/>
      <c r="ORM25" s="54"/>
      <c r="ORN25" s="54"/>
      <c r="ORO25" s="54"/>
      <c r="ORP25" s="54"/>
      <c r="ORQ25" s="54"/>
      <c r="ORR25" s="54"/>
      <c r="ORS25" s="54"/>
      <c r="ORT25" s="54"/>
      <c r="ORU25" s="54"/>
      <c r="ORV25" s="54"/>
      <c r="ORW25" s="54"/>
      <c r="ORX25" s="54"/>
      <c r="ORY25" s="54"/>
      <c r="ORZ25" s="54"/>
      <c r="OSA25" s="54"/>
      <c r="OSB25" s="54"/>
      <c r="OSC25" s="54"/>
      <c r="OSD25" s="54"/>
      <c r="OSE25" s="54"/>
      <c r="OSF25" s="54"/>
      <c r="OSG25" s="54"/>
      <c r="OSH25" s="54"/>
      <c r="OSI25" s="54"/>
      <c r="OSJ25" s="54"/>
      <c r="OSK25" s="54"/>
      <c r="OSL25" s="54"/>
      <c r="OSM25" s="54"/>
      <c r="OSN25" s="54"/>
      <c r="OSO25" s="54"/>
      <c r="OSP25" s="54"/>
      <c r="OSQ25" s="54"/>
      <c r="OSR25" s="54"/>
      <c r="OSS25" s="54"/>
      <c r="OST25" s="54"/>
      <c r="OSU25" s="54"/>
      <c r="OSV25" s="54"/>
      <c r="OSW25" s="54"/>
      <c r="OSX25" s="54"/>
      <c r="OSY25" s="54"/>
      <c r="OSZ25" s="54"/>
      <c r="OTA25" s="54"/>
      <c r="OTB25" s="54"/>
      <c r="OTC25" s="54"/>
      <c r="OTD25" s="54"/>
      <c r="OTE25" s="54"/>
      <c r="OTF25" s="54"/>
      <c r="OTG25" s="54"/>
      <c r="OTH25" s="54"/>
      <c r="OTI25" s="54"/>
      <c r="OTJ25" s="54"/>
      <c r="OTK25" s="54"/>
      <c r="OTL25" s="54"/>
      <c r="OTM25" s="54"/>
      <c r="OTN25" s="54"/>
      <c r="OTO25" s="54"/>
      <c r="OTP25" s="54"/>
      <c r="OTQ25" s="54"/>
      <c r="OTR25" s="54"/>
      <c r="OTS25" s="54"/>
      <c r="OTT25" s="54"/>
      <c r="OTU25" s="54"/>
      <c r="OTV25" s="54"/>
      <c r="OTW25" s="54"/>
      <c r="OTX25" s="54"/>
      <c r="OTY25" s="54"/>
      <c r="OTZ25" s="54"/>
      <c r="OUA25" s="54"/>
      <c r="OUB25" s="54"/>
      <c r="OUC25" s="54"/>
      <c r="OUD25" s="54"/>
      <c r="OUE25" s="54"/>
      <c r="OUF25" s="54"/>
      <c r="OUG25" s="54"/>
      <c r="OUH25" s="54"/>
      <c r="OUI25" s="54"/>
      <c r="OUJ25" s="54"/>
      <c r="OUK25" s="54"/>
      <c r="OUL25" s="54"/>
      <c r="OUM25" s="54"/>
      <c r="OUN25" s="54"/>
      <c r="OUO25" s="54"/>
      <c r="OUP25" s="54"/>
      <c r="OUQ25" s="54"/>
      <c r="OUR25" s="54"/>
      <c r="OUS25" s="54"/>
      <c r="OUT25" s="54"/>
      <c r="OUU25" s="54"/>
      <c r="OUV25" s="54"/>
      <c r="OUW25" s="54"/>
      <c r="OUX25" s="54"/>
      <c r="OUY25" s="54"/>
      <c r="OUZ25" s="54"/>
      <c r="OVA25" s="54"/>
      <c r="OVB25" s="54"/>
      <c r="OVC25" s="54"/>
      <c r="OVD25" s="54"/>
      <c r="OVE25" s="54"/>
      <c r="OVF25" s="54"/>
      <c r="OVG25" s="54"/>
      <c r="OVH25" s="54"/>
      <c r="OVI25" s="54"/>
      <c r="OVJ25" s="54"/>
      <c r="OVK25" s="54"/>
      <c r="OVL25" s="54"/>
      <c r="OVM25" s="54"/>
      <c r="OVN25" s="54"/>
      <c r="OVO25" s="54"/>
      <c r="OVP25" s="54"/>
      <c r="OVQ25" s="54"/>
      <c r="OVR25" s="54"/>
      <c r="OVS25" s="54"/>
      <c r="OVT25" s="54"/>
      <c r="OVU25" s="54"/>
      <c r="OVV25" s="54"/>
      <c r="OVW25" s="54"/>
      <c r="OVX25" s="54"/>
      <c r="OVY25" s="54"/>
      <c r="OVZ25" s="54"/>
      <c r="OWA25" s="54"/>
      <c r="OWB25" s="54"/>
      <c r="OWC25" s="54"/>
      <c r="OWD25" s="54"/>
      <c r="OWE25" s="54"/>
      <c r="OWF25" s="54"/>
      <c r="OWG25" s="54"/>
      <c r="OWH25" s="54"/>
      <c r="OWI25" s="54"/>
      <c r="OWJ25" s="54"/>
      <c r="OWK25" s="54"/>
      <c r="OWL25" s="54"/>
      <c r="OWM25" s="54"/>
      <c r="OWN25" s="54"/>
      <c r="OWO25" s="54"/>
      <c r="OWP25" s="54"/>
      <c r="OWQ25" s="54"/>
      <c r="OWR25" s="54"/>
      <c r="OWS25" s="54"/>
      <c r="OWT25" s="54"/>
      <c r="OWU25" s="54"/>
      <c r="OWV25" s="54"/>
      <c r="OWW25" s="54"/>
      <c r="OWX25" s="54"/>
      <c r="OWY25" s="54"/>
      <c r="OWZ25" s="54"/>
      <c r="OXA25" s="54"/>
      <c r="OXB25" s="54"/>
      <c r="OXC25" s="54"/>
      <c r="OXD25" s="54"/>
      <c r="OXE25" s="54"/>
      <c r="OXF25" s="54"/>
      <c r="OXG25" s="54"/>
      <c r="OXH25" s="54"/>
      <c r="OXI25" s="54"/>
      <c r="OXJ25" s="54"/>
      <c r="OXK25" s="54"/>
      <c r="OXL25" s="54"/>
      <c r="OXM25" s="54"/>
      <c r="OXN25" s="54"/>
      <c r="OXO25" s="54"/>
      <c r="OXP25" s="54"/>
      <c r="OXQ25" s="54"/>
      <c r="OXR25" s="54"/>
      <c r="OXS25" s="54"/>
      <c r="OXT25" s="54"/>
      <c r="OXU25" s="54"/>
      <c r="OXV25" s="54"/>
      <c r="OXW25" s="54"/>
      <c r="OXX25" s="54"/>
      <c r="OXY25" s="54"/>
      <c r="OXZ25" s="54"/>
      <c r="OYA25" s="54"/>
      <c r="OYB25" s="54"/>
      <c r="OYC25" s="54"/>
      <c r="OYD25" s="54"/>
      <c r="OYE25" s="54"/>
      <c r="OYF25" s="54"/>
      <c r="OYG25" s="54"/>
      <c r="OYH25" s="54"/>
      <c r="OYI25" s="54"/>
      <c r="OYJ25" s="54"/>
      <c r="OYK25" s="54"/>
      <c r="OYL25" s="54"/>
      <c r="OYM25" s="54"/>
      <c r="OYN25" s="54"/>
      <c r="OYO25" s="54"/>
      <c r="OYP25" s="54"/>
      <c r="OYQ25" s="54"/>
      <c r="OYR25" s="54"/>
      <c r="OYS25" s="54"/>
      <c r="OYT25" s="54"/>
      <c r="OYU25" s="54"/>
      <c r="OYV25" s="54"/>
      <c r="OYW25" s="54"/>
      <c r="OYX25" s="54"/>
      <c r="OYY25" s="54"/>
      <c r="OYZ25" s="54"/>
      <c r="OZA25" s="54"/>
      <c r="OZB25" s="54"/>
      <c r="OZC25" s="54"/>
      <c r="OZD25" s="54"/>
      <c r="OZE25" s="54"/>
      <c r="OZF25" s="54"/>
      <c r="OZG25" s="54"/>
      <c r="OZH25" s="54"/>
      <c r="OZI25" s="54"/>
      <c r="OZJ25" s="54"/>
      <c r="OZK25" s="54"/>
      <c r="OZL25" s="54"/>
      <c r="OZM25" s="54"/>
      <c r="OZN25" s="54"/>
      <c r="OZO25" s="54"/>
      <c r="OZP25" s="54"/>
      <c r="OZQ25" s="54"/>
      <c r="OZR25" s="54"/>
      <c r="OZS25" s="54"/>
      <c r="OZT25" s="54"/>
      <c r="OZU25" s="54"/>
      <c r="OZV25" s="54"/>
      <c r="OZW25" s="54"/>
      <c r="OZX25" s="54"/>
      <c r="OZY25" s="54"/>
      <c r="OZZ25" s="54"/>
      <c r="PAA25" s="54"/>
      <c r="PAB25" s="54"/>
      <c r="PAC25" s="54"/>
      <c r="PAD25" s="54"/>
      <c r="PAE25" s="54"/>
      <c r="PAF25" s="54"/>
      <c r="PAG25" s="54"/>
      <c r="PAH25" s="54"/>
      <c r="PAI25" s="54"/>
      <c r="PAJ25" s="54"/>
      <c r="PAK25" s="54"/>
      <c r="PAL25" s="54"/>
      <c r="PAM25" s="54"/>
      <c r="PAN25" s="54"/>
      <c r="PAO25" s="54"/>
      <c r="PAP25" s="54"/>
      <c r="PAQ25" s="54"/>
      <c r="PAR25" s="54"/>
      <c r="PAS25" s="54"/>
      <c r="PAT25" s="54"/>
      <c r="PAU25" s="54"/>
      <c r="PAV25" s="54"/>
      <c r="PAW25" s="54"/>
      <c r="PAX25" s="54"/>
      <c r="PAY25" s="54"/>
      <c r="PAZ25" s="54"/>
      <c r="PBA25" s="54"/>
      <c r="PBB25" s="54"/>
      <c r="PBC25" s="54"/>
      <c r="PBD25" s="54"/>
      <c r="PBE25" s="54"/>
      <c r="PBF25" s="54"/>
      <c r="PBG25" s="54"/>
      <c r="PBH25" s="54"/>
      <c r="PBI25" s="54"/>
      <c r="PBJ25" s="54"/>
      <c r="PBK25" s="54"/>
      <c r="PBL25" s="54"/>
      <c r="PBM25" s="54"/>
      <c r="PBN25" s="54"/>
      <c r="PBO25" s="54"/>
      <c r="PBP25" s="54"/>
      <c r="PBQ25" s="54"/>
      <c r="PBR25" s="54"/>
      <c r="PBS25" s="54"/>
      <c r="PBT25" s="54"/>
      <c r="PBU25" s="54"/>
      <c r="PBV25" s="54"/>
      <c r="PBW25" s="54"/>
      <c r="PBX25" s="54"/>
      <c r="PBY25" s="54"/>
      <c r="PBZ25" s="54"/>
      <c r="PCA25" s="54"/>
      <c r="PCB25" s="54"/>
      <c r="PCC25" s="54"/>
      <c r="PCD25" s="54"/>
      <c r="PCE25" s="54"/>
      <c r="PCF25" s="54"/>
      <c r="PCG25" s="54"/>
      <c r="PCH25" s="54"/>
      <c r="PCI25" s="54"/>
      <c r="PCJ25" s="54"/>
      <c r="PCK25" s="54"/>
      <c r="PCL25" s="54"/>
      <c r="PCM25" s="54"/>
      <c r="PCN25" s="54"/>
      <c r="PCO25" s="54"/>
      <c r="PCP25" s="54"/>
      <c r="PCQ25" s="54"/>
      <c r="PCR25" s="54"/>
      <c r="PCS25" s="54"/>
      <c r="PCT25" s="54"/>
      <c r="PCU25" s="54"/>
      <c r="PCV25" s="54"/>
      <c r="PCW25" s="54"/>
      <c r="PCX25" s="54"/>
      <c r="PCY25" s="54"/>
      <c r="PCZ25" s="54"/>
      <c r="PDA25" s="54"/>
      <c r="PDB25" s="54"/>
      <c r="PDC25" s="54"/>
      <c r="PDD25" s="54"/>
      <c r="PDE25" s="54"/>
      <c r="PDF25" s="54"/>
      <c r="PDG25" s="54"/>
      <c r="PDH25" s="54"/>
      <c r="PDI25" s="54"/>
      <c r="PDJ25" s="54"/>
      <c r="PDK25" s="54"/>
      <c r="PDL25" s="54"/>
      <c r="PDM25" s="54"/>
      <c r="PDN25" s="54"/>
      <c r="PDO25" s="54"/>
      <c r="PDP25" s="54"/>
      <c r="PDQ25" s="54"/>
      <c r="PDR25" s="54"/>
      <c r="PDS25" s="54"/>
      <c r="PDT25" s="54"/>
      <c r="PDU25" s="54"/>
      <c r="PDV25" s="54"/>
      <c r="PDW25" s="54"/>
      <c r="PDX25" s="54"/>
      <c r="PDY25" s="54"/>
      <c r="PDZ25" s="54"/>
      <c r="PEA25" s="54"/>
      <c r="PEB25" s="54"/>
      <c r="PEC25" s="54"/>
      <c r="PED25" s="54"/>
      <c r="PEE25" s="54"/>
      <c r="PEF25" s="54"/>
      <c r="PEG25" s="54"/>
      <c r="PEH25" s="54"/>
      <c r="PEI25" s="54"/>
      <c r="PEJ25" s="54"/>
      <c r="PEK25" s="54"/>
      <c r="PEL25" s="54"/>
      <c r="PEM25" s="54"/>
      <c r="PEN25" s="54"/>
      <c r="PEO25" s="54"/>
      <c r="PEP25" s="54"/>
      <c r="PEQ25" s="54"/>
      <c r="PER25" s="54"/>
      <c r="PES25" s="54"/>
      <c r="PET25" s="54"/>
      <c r="PEU25" s="54"/>
      <c r="PEV25" s="54"/>
      <c r="PEW25" s="54"/>
      <c r="PEX25" s="54"/>
      <c r="PEY25" s="54"/>
      <c r="PEZ25" s="54"/>
      <c r="PFA25" s="54"/>
      <c r="PFB25" s="54"/>
      <c r="PFC25" s="54"/>
      <c r="PFD25" s="54"/>
      <c r="PFE25" s="54"/>
      <c r="PFF25" s="54"/>
      <c r="PFG25" s="54"/>
      <c r="PFH25" s="54"/>
      <c r="PFI25" s="54"/>
      <c r="PFJ25" s="54"/>
      <c r="PFK25" s="54"/>
      <c r="PFL25" s="54"/>
      <c r="PFM25" s="54"/>
      <c r="PFN25" s="54"/>
      <c r="PFO25" s="54"/>
      <c r="PFP25" s="54"/>
      <c r="PFQ25" s="54"/>
      <c r="PFR25" s="54"/>
      <c r="PFS25" s="54"/>
      <c r="PFT25" s="54"/>
      <c r="PFU25" s="54"/>
      <c r="PFV25" s="54"/>
      <c r="PFW25" s="54"/>
      <c r="PFX25" s="54"/>
      <c r="PFY25" s="54"/>
      <c r="PFZ25" s="54"/>
      <c r="PGA25" s="54"/>
      <c r="PGB25" s="54"/>
      <c r="PGC25" s="54"/>
      <c r="PGD25" s="54"/>
      <c r="PGE25" s="54"/>
      <c r="PGF25" s="54"/>
      <c r="PGG25" s="54"/>
      <c r="PGH25" s="54"/>
      <c r="PGI25" s="54"/>
      <c r="PGJ25" s="54"/>
      <c r="PGK25" s="54"/>
      <c r="PGL25" s="54"/>
      <c r="PGM25" s="54"/>
      <c r="PGN25" s="54"/>
      <c r="PGO25" s="54"/>
      <c r="PGP25" s="54"/>
      <c r="PGQ25" s="54"/>
      <c r="PGR25" s="54"/>
      <c r="PGS25" s="54"/>
      <c r="PGT25" s="54"/>
      <c r="PGU25" s="54"/>
      <c r="PGV25" s="54"/>
      <c r="PGW25" s="54"/>
      <c r="PGX25" s="54"/>
      <c r="PGY25" s="54"/>
      <c r="PGZ25" s="54"/>
      <c r="PHA25" s="54"/>
      <c r="PHB25" s="54"/>
      <c r="PHC25" s="54"/>
      <c r="PHD25" s="54"/>
      <c r="PHE25" s="54"/>
      <c r="PHF25" s="54"/>
      <c r="PHG25" s="54"/>
      <c r="PHH25" s="54"/>
      <c r="PHI25" s="54"/>
      <c r="PHJ25" s="54"/>
      <c r="PHK25" s="54"/>
      <c r="PHL25" s="54"/>
      <c r="PHM25" s="54"/>
      <c r="PHN25" s="54"/>
      <c r="PHO25" s="54"/>
      <c r="PHP25" s="54"/>
      <c r="PHQ25" s="54"/>
      <c r="PHR25" s="54"/>
      <c r="PHS25" s="54"/>
      <c r="PHT25" s="54"/>
      <c r="PHU25" s="54"/>
      <c r="PHV25" s="54"/>
      <c r="PHW25" s="54"/>
      <c r="PHX25" s="54"/>
      <c r="PHY25" s="54"/>
      <c r="PHZ25" s="54"/>
      <c r="PIA25" s="54"/>
      <c r="PIB25" s="54"/>
      <c r="PIC25" s="54"/>
      <c r="PID25" s="54"/>
      <c r="PIE25" s="54"/>
      <c r="PIF25" s="54"/>
      <c r="PIG25" s="54"/>
      <c r="PIH25" s="54"/>
      <c r="PII25" s="54"/>
      <c r="PIJ25" s="54"/>
      <c r="PIK25" s="54"/>
      <c r="PIL25" s="54"/>
      <c r="PIM25" s="54"/>
      <c r="PIN25" s="54"/>
      <c r="PIO25" s="54"/>
      <c r="PIP25" s="54"/>
      <c r="PIQ25" s="54"/>
      <c r="PIR25" s="54"/>
      <c r="PIS25" s="54"/>
      <c r="PIT25" s="54"/>
      <c r="PIU25" s="54"/>
      <c r="PIV25" s="54"/>
      <c r="PIW25" s="54"/>
      <c r="PIX25" s="54"/>
      <c r="PIY25" s="54"/>
      <c r="PIZ25" s="54"/>
      <c r="PJA25" s="54"/>
      <c r="PJB25" s="54"/>
      <c r="PJC25" s="54"/>
      <c r="PJD25" s="54"/>
      <c r="PJE25" s="54"/>
      <c r="PJF25" s="54"/>
      <c r="PJG25" s="54"/>
      <c r="PJH25" s="54"/>
      <c r="PJI25" s="54"/>
      <c r="PJJ25" s="54"/>
      <c r="PJK25" s="54"/>
      <c r="PJL25" s="54"/>
      <c r="PJM25" s="54"/>
      <c r="PJN25" s="54"/>
      <c r="PJO25" s="54"/>
      <c r="PJP25" s="54"/>
      <c r="PJQ25" s="54"/>
      <c r="PJR25" s="54"/>
      <c r="PJS25" s="54"/>
      <c r="PJT25" s="54"/>
      <c r="PJU25" s="54"/>
      <c r="PJV25" s="54"/>
      <c r="PJW25" s="54"/>
      <c r="PJX25" s="54"/>
      <c r="PJY25" s="54"/>
      <c r="PJZ25" s="54"/>
      <c r="PKA25" s="54"/>
      <c r="PKB25" s="54"/>
      <c r="PKC25" s="54"/>
      <c r="PKD25" s="54"/>
      <c r="PKE25" s="54"/>
      <c r="PKF25" s="54"/>
      <c r="PKG25" s="54"/>
      <c r="PKH25" s="54"/>
      <c r="PKI25" s="54"/>
      <c r="PKJ25" s="54"/>
      <c r="PKK25" s="54"/>
      <c r="PKL25" s="54"/>
      <c r="PKM25" s="54"/>
      <c r="PKN25" s="54"/>
      <c r="PKO25" s="54"/>
      <c r="PKP25" s="54"/>
      <c r="PKQ25" s="54"/>
      <c r="PKR25" s="54"/>
      <c r="PKS25" s="54"/>
      <c r="PKT25" s="54"/>
      <c r="PKU25" s="54"/>
      <c r="PKV25" s="54"/>
      <c r="PKW25" s="54"/>
      <c r="PKX25" s="54"/>
      <c r="PKY25" s="54"/>
      <c r="PKZ25" s="54"/>
      <c r="PLA25" s="54"/>
      <c r="PLB25" s="54"/>
      <c r="PLC25" s="54"/>
      <c r="PLD25" s="54"/>
      <c r="PLE25" s="54"/>
      <c r="PLF25" s="54"/>
      <c r="PLG25" s="54"/>
      <c r="PLH25" s="54"/>
      <c r="PLI25" s="54"/>
      <c r="PLJ25" s="54"/>
      <c r="PLK25" s="54"/>
      <c r="PLL25" s="54"/>
      <c r="PLM25" s="54"/>
      <c r="PLN25" s="54"/>
      <c r="PLO25" s="54"/>
      <c r="PLP25" s="54"/>
      <c r="PLQ25" s="54"/>
      <c r="PLR25" s="54"/>
      <c r="PLS25" s="54"/>
      <c r="PLT25" s="54"/>
      <c r="PLU25" s="54"/>
      <c r="PLV25" s="54"/>
      <c r="PLW25" s="54"/>
      <c r="PLX25" s="54"/>
      <c r="PLY25" s="54"/>
      <c r="PLZ25" s="54"/>
      <c r="PMA25" s="54"/>
      <c r="PMB25" s="54"/>
      <c r="PMC25" s="54"/>
      <c r="PMD25" s="54"/>
      <c r="PME25" s="54"/>
      <c r="PMF25" s="54"/>
      <c r="PMG25" s="54"/>
      <c r="PMH25" s="54"/>
      <c r="PMI25" s="54"/>
      <c r="PMJ25" s="54"/>
      <c r="PMK25" s="54"/>
      <c r="PML25" s="54"/>
      <c r="PMM25" s="54"/>
      <c r="PMN25" s="54"/>
      <c r="PMO25" s="54"/>
      <c r="PMP25" s="54"/>
      <c r="PMQ25" s="54"/>
      <c r="PMR25" s="54"/>
      <c r="PMS25" s="54"/>
      <c r="PMT25" s="54"/>
      <c r="PMU25" s="54"/>
      <c r="PMV25" s="54"/>
      <c r="PMW25" s="54"/>
      <c r="PMX25" s="54"/>
      <c r="PMY25" s="54"/>
      <c r="PMZ25" s="54"/>
      <c r="PNA25" s="54"/>
      <c r="PNB25" s="54"/>
      <c r="PNC25" s="54"/>
      <c r="PND25" s="54"/>
      <c r="PNE25" s="54"/>
      <c r="PNF25" s="54"/>
      <c r="PNG25" s="54"/>
      <c r="PNH25" s="54"/>
      <c r="PNI25" s="54"/>
      <c r="PNJ25" s="54"/>
      <c r="PNK25" s="54"/>
      <c r="PNL25" s="54"/>
      <c r="PNM25" s="54"/>
      <c r="PNN25" s="54"/>
      <c r="PNO25" s="54"/>
      <c r="PNP25" s="54"/>
      <c r="PNQ25" s="54"/>
      <c r="PNR25" s="54"/>
      <c r="PNS25" s="54"/>
      <c r="PNT25" s="54"/>
      <c r="PNU25" s="54"/>
      <c r="PNV25" s="54"/>
      <c r="PNW25" s="54"/>
      <c r="PNX25" s="54"/>
      <c r="PNY25" s="54"/>
      <c r="PNZ25" s="54"/>
      <c r="POA25" s="54"/>
      <c r="POB25" s="54"/>
      <c r="POC25" s="54"/>
      <c r="POD25" s="54"/>
      <c r="POE25" s="54"/>
      <c r="POF25" s="54"/>
      <c r="POG25" s="54"/>
      <c r="POH25" s="54"/>
      <c r="POI25" s="54"/>
      <c r="POJ25" s="54"/>
      <c r="POK25" s="54"/>
      <c r="POL25" s="54"/>
      <c r="POM25" s="54"/>
      <c r="PON25" s="54"/>
      <c r="POO25" s="54"/>
      <c r="POP25" s="54"/>
      <c r="POQ25" s="54"/>
      <c r="POR25" s="54"/>
      <c r="POS25" s="54"/>
      <c r="POT25" s="54"/>
      <c r="POU25" s="54"/>
      <c r="POV25" s="54"/>
      <c r="POW25" s="54"/>
      <c r="POX25" s="54"/>
      <c r="POY25" s="54"/>
      <c r="POZ25" s="54"/>
      <c r="PPA25" s="54"/>
      <c r="PPB25" s="54"/>
      <c r="PPC25" s="54"/>
      <c r="PPD25" s="54"/>
      <c r="PPE25" s="54"/>
      <c r="PPF25" s="54"/>
      <c r="PPG25" s="54"/>
      <c r="PPH25" s="54"/>
      <c r="PPI25" s="54"/>
      <c r="PPJ25" s="54"/>
      <c r="PPK25" s="54"/>
      <c r="PPL25" s="54"/>
      <c r="PPM25" s="54"/>
      <c r="PPN25" s="54"/>
      <c r="PPO25" s="54"/>
      <c r="PPP25" s="54"/>
      <c r="PPQ25" s="54"/>
      <c r="PPR25" s="54"/>
      <c r="PPS25" s="54"/>
      <c r="PPT25" s="54"/>
      <c r="PPU25" s="54"/>
      <c r="PPV25" s="54"/>
      <c r="PPW25" s="54"/>
      <c r="PPX25" s="54"/>
      <c r="PPY25" s="54"/>
      <c r="PPZ25" s="54"/>
      <c r="PQA25" s="54"/>
      <c r="PQB25" s="54"/>
      <c r="PQC25" s="54"/>
      <c r="PQD25" s="54"/>
      <c r="PQE25" s="54"/>
      <c r="PQF25" s="54"/>
      <c r="PQG25" s="54"/>
      <c r="PQH25" s="54"/>
      <c r="PQI25" s="54"/>
      <c r="PQJ25" s="54"/>
      <c r="PQK25" s="54"/>
      <c r="PQL25" s="54"/>
      <c r="PQM25" s="54"/>
      <c r="PQN25" s="54"/>
      <c r="PQO25" s="54"/>
      <c r="PQP25" s="54"/>
      <c r="PQQ25" s="54"/>
      <c r="PQR25" s="54"/>
      <c r="PQS25" s="54"/>
      <c r="PQT25" s="54"/>
      <c r="PQU25" s="54"/>
      <c r="PQV25" s="54"/>
      <c r="PQW25" s="54"/>
      <c r="PQX25" s="54"/>
      <c r="PQY25" s="54"/>
      <c r="PQZ25" s="54"/>
      <c r="PRA25" s="54"/>
      <c r="PRB25" s="54"/>
      <c r="PRC25" s="54"/>
      <c r="PRD25" s="54"/>
      <c r="PRE25" s="54"/>
      <c r="PRF25" s="54"/>
      <c r="PRG25" s="54"/>
      <c r="PRH25" s="54"/>
      <c r="PRI25" s="54"/>
      <c r="PRJ25" s="54"/>
      <c r="PRK25" s="54"/>
      <c r="PRL25" s="54"/>
      <c r="PRM25" s="54"/>
      <c r="PRN25" s="54"/>
      <c r="PRO25" s="54"/>
      <c r="PRP25" s="54"/>
      <c r="PRQ25" s="54"/>
      <c r="PRR25" s="54"/>
      <c r="PRS25" s="54"/>
      <c r="PRT25" s="54"/>
      <c r="PRU25" s="54"/>
      <c r="PRV25" s="54"/>
      <c r="PRW25" s="54"/>
      <c r="PRX25" s="54"/>
      <c r="PRY25" s="54"/>
      <c r="PRZ25" s="54"/>
      <c r="PSA25" s="54"/>
      <c r="PSB25" s="54"/>
      <c r="PSC25" s="54"/>
      <c r="PSD25" s="54"/>
      <c r="PSE25" s="54"/>
      <c r="PSF25" s="54"/>
      <c r="PSG25" s="54"/>
      <c r="PSH25" s="54"/>
      <c r="PSI25" s="54"/>
      <c r="PSJ25" s="54"/>
      <c r="PSK25" s="54"/>
      <c r="PSL25" s="54"/>
      <c r="PSM25" s="54"/>
      <c r="PSN25" s="54"/>
      <c r="PSO25" s="54"/>
      <c r="PSP25" s="54"/>
      <c r="PSQ25" s="54"/>
      <c r="PSR25" s="54"/>
      <c r="PSS25" s="54"/>
      <c r="PST25" s="54"/>
      <c r="PSU25" s="54"/>
      <c r="PSV25" s="54"/>
      <c r="PSW25" s="54"/>
      <c r="PSX25" s="54"/>
      <c r="PSY25" s="54"/>
      <c r="PSZ25" s="54"/>
      <c r="PTA25" s="54"/>
      <c r="PTB25" s="54"/>
      <c r="PTC25" s="54"/>
      <c r="PTD25" s="54"/>
      <c r="PTE25" s="54"/>
      <c r="PTF25" s="54"/>
      <c r="PTG25" s="54"/>
      <c r="PTH25" s="54"/>
      <c r="PTI25" s="54"/>
      <c r="PTJ25" s="54"/>
      <c r="PTK25" s="54"/>
      <c r="PTL25" s="54"/>
      <c r="PTM25" s="54"/>
      <c r="PTN25" s="54"/>
      <c r="PTO25" s="54"/>
      <c r="PTP25" s="54"/>
      <c r="PTQ25" s="54"/>
      <c r="PTR25" s="54"/>
      <c r="PTS25" s="54"/>
      <c r="PTT25" s="54"/>
      <c r="PTU25" s="54"/>
      <c r="PTV25" s="54"/>
      <c r="PTW25" s="54"/>
      <c r="PTX25" s="54"/>
      <c r="PTY25" s="54"/>
      <c r="PTZ25" s="54"/>
      <c r="PUA25" s="54"/>
      <c r="PUB25" s="54"/>
      <c r="PUC25" s="54"/>
      <c r="PUD25" s="54"/>
      <c r="PUE25" s="54"/>
      <c r="PUF25" s="54"/>
      <c r="PUG25" s="54"/>
      <c r="PUH25" s="54"/>
      <c r="PUI25" s="54"/>
      <c r="PUJ25" s="54"/>
      <c r="PUK25" s="54"/>
      <c r="PUL25" s="54"/>
      <c r="PUM25" s="54"/>
      <c r="PUN25" s="54"/>
      <c r="PUO25" s="54"/>
      <c r="PUP25" s="54"/>
      <c r="PUQ25" s="54"/>
      <c r="PUR25" s="54"/>
      <c r="PUS25" s="54"/>
      <c r="PUT25" s="54"/>
      <c r="PUU25" s="54"/>
      <c r="PUV25" s="54"/>
      <c r="PUW25" s="54"/>
      <c r="PUX25" s="54"/>
      <c r="PUY25" s="54"/>
      <c r="PUZ25" s="54"/>
      <c r="PVA25" s="54"/>
      <c r="PVB25" s="54"/>
      <c r="PVC25" s="54"/>
      <c r="PVD25" s="54"/>
      <c r="PVE25" s="54"/>
      <c r="PVF25" s="54"/>
      <c r="PVG25" s="54"/>
      <c r="PVH25" s="54"/>
      <c r="PVI25" s="54"/>
      <c r="PVJ25" s="54"/>
      <c r="PVK25" s="54"/>
      <c r="PVL25" s="54"/>
      <c r="PVM25" s="54"/>
      <c r="PVN25" s="54"/>
      <c r="PVO25" s="54"/>
      <c r="PVP25" s="54"/>
      <c r="PVQ25" s="54"/>
      <c r="PVR25" s="54"/>
      <c r="PVS25" s="54"/>
      <c r="PVT25" s="54"/>
      <c r="PVU25" s="54"/>
      <c r="PVV25" s="54"/>
      <c r="PVW25" s="54"/>
      <c r="PVX25" s="54"/>
      <c r="PVY25" s="54"/>
      <c r="PVZ25" s="54"/>
      <c r="PWA25" s="54"/>
      <c r="PWB25" s="54"/>
      <c r="PWC25" s="54"/>
      <c r="PWD25" s="54"/>
      <c r="PWE25" s="54"/>
      <c r="PWF25" s="54"/>
      <c r="PWG25" s="54"/>
      <c r="PWH25" s="54"/>
      <c r="PWI25" s="54"/>
      <c r="PWJ25" s="54"/>
      <c r="PWK25" s="54"/>
      <c r="PWL25" s="54"/>
      <c r="PWM25" s="54"/>
      <c r="PWN25" s="54"/>
      <c r="PWO25" s="54"/>
      <c r="PWP25" s="54"/>
      <c r="PWQ25" s="54"/>
      <c r="PWR25" s="54"/>
      <c r="PWS25" s="54"/>
      <c r="PWT25" s="54"/>
      <c r="PWU25" s="54"/>
      <c r="PWV25" s="54"/>
      <c r="PWW25" s="54"/>
      <c r="PWX25" s="54"/>
      <c r="PWY25" s="54"/>
      <c r="PWZ25" s="54"/>
      <c r="PXA25" s="54"/>
      <c r="PXB25" s="54"/>
      <c r="PXC25" s="54"/>
      <c r="PXD25" s="54"/>
      <c r="PXE25" s="54"/>
      <c r="PXF25" s="54"/>
      <c r="PXG25" s="54"/>
      <c r="PXH25" s="54"/>
      <c r="PXI25" s="54"/>
      <c r="PXJ25" s="54"/>
      <c r="PXK25" s="54"/>
      <c r="PXL25" s="54"/>
      <c r="PXM25" s="54"/>
      <c r="PXN25" s="54"/>
      <c r="PXO25" s="54"/>
      <c r="PXP25" s="54"/>
      <c r="PXQ25" s="54"/>
      <c r="PXR25" s="54"/>
      <c r="PXS25" s="54"/>
      <c r="PXT25" s="54"/>
      <c r="PXU25" s="54"/>
      <c r="PXV25" s="54"/>
      <c r="PXW25" s="54"/>
      <c r="PXX25" s="54"/>
      <c r="PXY25" s="54"/>
      <c r="PXZ25" s="54"/>
      <c r="PYA25" s="54"/>
      <c r="PYB25" s="54"/>
      <c r="PYC25" s="54"/>
      <c r="PYD25" s="54"/>
      <c r="PYE25" s="54"/>
      <c r="PYF25" s="54"/>
      <c r="PYG25" s="54"/>
      <c r="PYH25" s="54"/>
      <c r="PYI25" s="54"/>
      <c r="PYJ25" s="54"/>
      <c r="PYK25" s="54"/>
      <c r="PYL25" s="54"/>
      <c r="PYM25" s="54"/>
      <c r="PYN25" s="54"/>
      <c r="PYO25" s="54"/>
      <c r="PYP25" s="54"/>
      <c r="PYQ25" s="54"/>
      <c r="PYR25" s="54"/>
      <c r="PYS25" s="54"/>
      <c r="PYT25" s="54"/>
      <c r="PYU25" s="54"/>
      <c r="PYV25" s="54"/>
      <c r="PYW25" s="54"/>
      <c r="PYX25" s="54"/>
      <c r="PYY25" s="54"/>
      <c r="PYZ25" s="54"/>
      <c r="PZA25" s="54"/>
      <c r="PZB25" s="54"/>
      <c r="PZC25" s="54"/>
      <c r="PZD25" s="54"/>
      <c r="PZE25" s="54"/>
      <c r="PZF25" s="54"/>
      <c r="PZG25" s="54"/>
      <c r="PZH25" s="54"/>
      <c r="PZI25" s="54"/>
      <c r="PZJ25" s="54"/>
      <c r="PZK25" s="54"/>
      <c r="PZL25" s="54"/>
      <c r="PZM25" s="54"/>
      <c r="PZN25" s="54"/>
      <c r="PZO25" s="54"/>
      <c r="PZP25" s="54"/>
      <c r="PZQ25" s="54"/>
      <c r="PZR25" s="54"/>
      <c r="PZS25" s="54"/>
      <c r="PZT25" s="54"/>
      <c r="PZU25" s="54"/>
      <c r="PZV25" s="54"/>
      <c r="PZW25" s="54"/>
      <c r="PZX25" s="54"/>
      <c r="PZY25" s="54"/>
      <c r="PZZ25" s="54"/>
      <c r="QAA25" s="54"/>
      <c r="QAB25" s="54"/>
      <c r="QAC25" s="54"/>
      <c r="QAD25" s="54"/>
      <c r="QAE25" s="54"/>
      <c r="QAF25" s="54"/>
      <c r="QAG25" s="54"/>
      <c r="QAH25" s="54"/>
      <c r="QAI25" s="54"/>
      <c r="QAJ25" s="54"/>
      <c r="QAK25" s="54"/>
      <c r="QAL25" s="54"/>
      <c r="QAM25" s="54"/>
      <c r="QAN25" s="54"/>
      <c r="QAO25" s="54"/>
      <c r="QAP25" s="54"/>
      <c r="QAQ25" s="54"/>
      <c r="QAR25" s="54"/>
      <c r="QAS25" s="54"/>
      <c r="QAT25" s="54"/>
      <c r="QAU25" s="54"/>
      <c r="QAV25" s="54"/>
      <c r="QAW25" s="54"/>
      <c r="QAX25" s="54"/>
      <c r="QAY25" s="54"/>
      <c r="QAZ25" s="54"/>
      <c r="QBA25" s="54"/>
      <c r="QBB25" s="54"/>
      <c r="QBC25" s="54"/>
      <c r="QBD25" s="54"/>
      <c r="QBE25" s="54"/>
      <c r="QBF25" s="54"/>
      <c r="QBG25" s="54"/>
      <c r="QBH25" s="54"/>
      <c r="QBI25" s="54"/>
      <c r="QBJ25" s="54"/>
      <c r="QBK25" s="54"/>
      <c r="QBL25" s="54"/>
      <c r="QBM25" s="54"/>
      <c r="QBN25" s="54"/>
      <c r="QBO25" s="54"/>
      <c r="QBP25" s="54"/>
      <c r="QBQ25" s="54"/>
      <c r="QBR25" s="54"/>
      <c r="QBS25" s="54"/>
      <c r="QBT25" s="54"/>
      <c r="QBU25" s="54"/>
      <c r="QBV25" s="54"/>
      <c r="QBW25" s="54"/>
      <c r="QBX25" s="54"/>
      <c r="QBY25" s="54"/>
      <c r="QBZ25" s="54"/>
      <c r="QCA25" s="54"/>
      <c r="QCB25" s="54"/>
      <c r="QCC25" s="54"/>
      <c r="QCD25" s="54"/>
      <c r="QCE25" s="54"/>
      <c r="QCF25" s="54"/>
      <c r="QCG25" s="54"/>
      <c r="QCH25" s="54"/>
      <c r="QCI25" s="54"/>
      <c r="QCJ25" s="54"/>
      <c r="QCK25" s="54"/>
      <c r="QCL25" s="54"/>
      <c r="QCM25" s="54"/>
      <c r="QCN25" s="54"/>
      <c r="QCO25" s="54"/>
      <c r="QCP25" s="54"/>
      <c r="QCQ25" s="54"/>
      <c r="QCR25" s="54"/>
      <c r="QCS25" s="54"/>
      <c r="QCT25" s="54"/>
      <c r="QCU25" s="54"/>
      <c r="QCV25" s="54"/>
      <c r="QCW25" s="54"/>
      <c r="QCX25" s="54"/>
      <c r="QCY25" s="54"/>
      <c r="QCZ25" s="54"/>
      <c r="QDA25" s="54"/>
      <c r="QDB25" s="54"/>
      <c r="QDC25" s="54"/>
      <c r="QDD25" s="54"/>
      <c r="QDE25" s="54"/>
      <c r="QDF25" s="54"/>
      <c r="QDG25" s="54"/>
      <c r="QDH25" s="54"/>
      <c r="QDI25" s="54"/>
      <c r="QDJ25" s="54"/>
      <c r="QDK25" s="54"/>
      <c r="QDL25" s="54"/>
      <c r="QDM25" s="54"/>
      <c r="QDN25" s="54"/>
      <c r="QDO25" s="54"/>
      <c r="QDP25" s="54"/>
      <c r="QDQ25" s="54"/>
      <c r="QDR25" s="54"/>
      <c r="QDS25" s="54"/>
      <c r="QDT25" s="54"/>
      <c r="QDU25" s="54"/>
      <c r="QDV25" s="54"/>
      <c r="QDW25" s="54"/>
      <c r="QDX25" s="54"/>
      <c r="QDY25" s="54"/>
      <c r="QDZ25" s="54"/>
      <c r="QEA25" s="54"/>
      <c r="QEB25" s="54"/>
      <c r="QEC25" s="54"/>
      <c r="QED25" s="54"/>
      <c r="QEE25" s="54"/>
      <c r="QEF25" s="54"/>
      <c r="QEG25" s="54"/>
      <c r="QEH25" s="54"/>
      <c r="QEI25" s="54"/>
      <c r="QEJ25" s="54"/>
      <c r="QEK25" s="54"/>
      <c r="QEL25" s="54"/>
      <c r="QEM25" s="54"/>
      <c r="QEN25" s="54"/>
      <c r="QEO25" s="54"/>
      <c r="QEP25" s="54"/>
      <c r="QEQ25" s="54"/>
      <c r="QER25" s="54"/>
      <c r="QES25" s="54"/>
      <c r="QET25" s="54"/>
      <c r="QEU25" s="54"/>
      <c r="QEV25" s="54"/>
      <c r="QEW25" s="54"/>
      <c r="QEX25" s="54"/>
      <c r="QEY25" s="54"/>
      <c r="QEZ25" s="54"/>
      <c r="QFA25" s="54"/>
      <c r="QFB25" s="54"/>
      <c r="QFC25" s="54"/>
      <c r="QFD25" s="54"/>
      <c r="QFE25" s="54"/>
      <c r="QFF25" s="54"/>
      <c r="QFG25" s="54"/>
      <c r="QFH25" s="54"/>
      <c r="QFI25" s="54"/>
      <c r="QFJ25" s="54"/>
      <c r="QFK25" s="54"/>
      <c r="QFL25" s="54"/>
      <c r="QFM25" s="54"/>
      <c r="QFN25" s="54"/>
      <c r="QFO25" s="54"/>
      <c r="QFP25" s="54"/>
      <c r="QFQ25" s="54"/>
      <c r="QFR25" s="54"/>
      <c r="QFS25" s="54"/>
      <c r="QFT25" s="54"/>
      <c r="QFU25" s="54"/>
      <c r="QFV25" s="54"/>
      <c r="QFW25" s="54"/>
      <c r="QFX25" s="54"/>
      <c r="QFY25" s="54"/>
      <c r="QFZ25" s="54"/>
      <c r="QGA25" s="54"/>
      <c r="QGB25" s="54"/>
      <c r="QGC25" s="54"/>
      <c r="QGD25" s="54"/>
      <c r="QGE25" s="54"/>
      <c r="QGF25" s="54"/>
      <c r="QGG25" s="54"/>
      <c r="QGH25" s="54"/>
      <c r="QGI25" s="54"/>
      <c r="QGJ25" s="54"/>
      <c r="QGK25" s="54"/>
      <c r="QGL25" s="54"/>
      <c r="QGM25" s="54"/>
      <c r="QGN25" s="54"/>
      <c r="QGO25" s="54"/>
      <c r="QGP25" s="54"/>
      <c r="QGQ25" s="54"/>
      <c r="QGR25" s="54"/>
      <c r="QGS25" s="54"/>
      <c r="QGT25" s="54"/>
      <c r="QGU25" s="54"/>
      <c r="QGV25" s="54"/>
      <c r="QGW25" s="54"/>
      <c r="QGX25" s="54"/>
      <c r="QGY25" s="54"/>
      <c r="QGZ25" s="54"/>
      <c r="QHA25" s="54"/>
      <c r="QHB25" s="54"/>
      <c r="QHC25" s="54"/>
      <c r="QHD25" s="54"/>
      <c r="QHE25" s="54"/>
      <c r="QHF25" s="54"/>
      <c r="QHG25" s="54"/>
      <c r="QHH25" s="54"/>
      <c r="QHI25" s="54"/>
      <c r="QHJ25" s="54"/>
      <c r="QHK25" s="54"/>
      <c r="QHL25" s="54"/>
      <c r="QHM25" s="54"/>
      <c r="QHN25" s="54"/>
      <c r="QHO25" s="54"/>
      <c r="QHP25" s="54"/>
      <c r="QHQ25" s="54"/>
      <c r="QHR25" s="54"/>
      <c r="QHS25" s="54"/>
      <c r="QHT25" s="54"/>
      <c r="QHU25" s="54"/>
      <c r="QHV25" s="54"/>
      <c r="QHW25" s="54"/>
      <c r="QHX25" s="54"/>
      <c r="QHY25" s="54"/>
      <c r="QHZ25" s="54"/>
      <c r="QIA25" s="54"/>
      <c r="QIB25" s="54"/>
      <c r="QIC25" s="54"/>
      <c r="QID25" s="54"/>
      <c r="QIE25" s="54"/>
      <c r="QIF25" s="54"/>
      <c r="QIG25" s="54"/>
      <c r="QIH25" s="54"/>
      <c r="QII25" s="54"/>
      <c r="QIJ25" s="54"/>
      <c r="QIK25" s="54"/>
      <c r="QIL25" s="54"/>
      <c r="QIM25" s="54"/>
      <c r="QIN25" s="54"/>
      <c r="QIO25" s="54"/>
      <c r="QIP25" s="54"/>
      <c r="QIQ25" s="54"/>
      <c r="QIR25" s="54"/>
      <c r="QIS25" s="54"/>
      <c r="QIT25" s="54"/>
      <c r="QIU25" s="54"/>
      <c r="QIV25" s="54"/>
      <c r="QIW25" s="54"/>
      <c r="QIX25" s="54"/>
      <c r="QIY25" s="54"/>
      <c r="QIZ25" s="54"/>
      <c r="QJA25" s="54"/>
      <c r="QJB25" s="54"/>
      <c r="QJC25" s="54"/>
      <c r="QJD25" s="54"/>
      <c r="QJE25" s="54"/>
      <c r="QJF25" s="54"/>
      <c r="QJG25" s="54"/>
      <c r="QJH25" s="54"/>
      <c r="QJI25" s="54"/>
      <c r="QJJ25" s="54"/>
      <c r="QJK25" s="54"/>
      <c r="QJL25" s="54"/>
      <c r="QJM25" s="54"/>
      <c r="QJN25" s="54"/>
      <c r="QJO25" s="54"/>
      <c r="QJP25" s="54"/>
      <c r="QJQ25" s="54"/>
      <c r="QJR25" s="54"/>
      <c r="QJS25" s="54"/>
      <c r="QJT25" s="54"/>
      <c r="QJU25" s="54"/>
      <c r="QJV25" s="54"/>
      <c r="QJW25" s="54"/>
      <c r="QJX25" s="54"/>
      <c r="QJY25" s="54"/>
      <c r="QJZ25" s="54"/>
      <c r="QKA25" s="54"/>
      <c r="QKB25" s="54"/>
      <c r="QKC25" s="54"/>
      <c r="QKD25" s="54"/>
      <c r="QKE25" s="54"/>
      <c r="QKF25" s="54"/>
      <c r="QKG25" s="54"/>
      <c r="QKH25" s="54"/>
      <c r="QKI25" s="54"/>
      <c r="QKJ25" s="54"/>
      <c r="QKK25" s="54"/>
      <c r="QKL25" s="54"/>
      <c r="QKM25" s="54"/>
      <c r="QKN25" s="54"/>
      <c r="QKO25" s="54"/>
      <c r="QKP25" s="54"/>
      <c r="QKQ25" s="54"/>
      <c r="QKR25" s="54"/>
      <c r="QKS25" s="54"/>
      <c r="QKT25" s="54"/>
      <c r="QKU25" s="54"/>
      <c r="QKV25" s="54"/>
      <c r="QKW25" s="54"/>
      <c r="QKX25" s="54"/>
      <c r="QKY25" s="54"/>
      <c r="QKZ25" s="54"/>
      <c r="QLA25" s="54"/>
      <c r="QLB25" s="54"/>
      <c r="QLC25" s="54"/>
      <c r="QLD25" s="54"/>
      <c r="QLE25" s="54"/>
      <c r="QLF25" s="54"/>
      <c r="QLG25" s="54"/>
      <c r="QLH25" s="54"/>
      <c r="QLI25" s="54"/>
      <c r="QLJ25" s="54"/>
      <c r="QLK25" s="54"/>
      <c r="QLL25" s="54"/>
      <c r="QLM25" s="54"/>
      <c r="QLN25" s="54"/>
      <c r="QLO25" s="54"/>
      <c r="QLP25" s="54"/>
      <c r="QLQ25" s="54"/>
      <c r="QLR25" s="54"/>
      <c r="QLS25" s="54"/>
      <c r="QLT25" s="54"/>
      <c r="QLU25" s="54"/>
      <c r="QLV25" s="54"/>
      <c r="QLW25" s="54"/>
      <c r="QLX25" s="54"/>
      <c r="QLY25" s="54"/>
      <c r="QLZ25" s="54"/>
      <c r="QMA25" s="54"/>
      <c r="QMB25" s="54"/>
      <c r="QMC25" s="54"/>
      <c r="QMD25" s="54"/>
      <c r="QME25" s="54"/>
      <c r="QMF25" s="54"/>
      <c r="QMG25" s="54"/>
      <c r="QMH25" s="54"/>
      <c r="QMI25" s="54"/>
      <c r="QMJ25" s="54"/>
      <c r="QMK25" s="54"/>
      <c r="QML25" s="54"/>
      <c r="QMM25" s="54"/>
      <c r="QMN25" s="54"/>
      <c r="QMO25" s="54"/>
      <c r="QMP25" s="54"/>
      <c r="QMQ25" s="54"/>
      <c r="QMR25" s="54"/>
      <c r="QMS25" s="54"/>
      <c r="QMT25" s="54"/>
      <c r="QMU25" s="54"/>
      <c r="QMV25" s="54"/>
      <c r="QMW25" s="54"/>
      <c r="QMX25" s="54"/>
      <c r="QMY25" s="54"/>
      <c r="QMZ25" s="54"/>
      <c r="QNA25" s="54"/>
      <c r="QNB25" s="54"/>
      <c r="QNC25" s="54"/>
      <c r="QND25" s="54"/>
      <c r="QNE25" s="54"/>
      <c r="QNF25" s="54"/>
      <c r="QNG25" s="54"/>
      <c r="QNH25" s="54"/>
      <c r="QNI25" s="54"/>
      <c r="QNJ25" s="54"/>
      <c r="QNK25" s="54"/>
      <c r="QNL25" s="54"/>
      <c r="QNM25" s="54"/>
      <c r="QNN25" s="54"/>
      <c r="QNO25" s="54"/>
      <c r="QNP25" s="54"/>
      <c r="QNQ25" s="54"/>
      <c r="QNR25" s="54"/>
      <c r="QNS25" s="54"/>
      <c r="QNT25" s="54"/>
      <c r="QNU25" s="54"/>
      <c r="QNV25" s="54"/>
      <c r="QNW25" s="54"/>
      <c r="QNX25" s="54"/>
      <c r="QNY25" s="54"/>
      <c r="QNZ25" s="54"/>
      <c r="QOA25" s="54"/>
      <c r="QOB25" s="54"/>
      <c r="QOC25" s="54"/>
      <c r="QOD25" s="54"/>
      <c r="QOE25" s="54"/>
      <c r="QOF25" s="54"/>
      <c r="QOG25" s="54"/>
      <c r="QOH25" s="54"/>
      <c r="QOI25" s="54"/>
      <c r="QOJ25" s="54"/>
      <c r="QOK25" s="54"/>
      <c r="QOL25" s="54"/>
      <c r="QOM25" s="54"/>
      <c r="QON25" s="54"/>
      <c r="QOO25" s="54"/>
      <c r="QOP25" s="54"/>
      <c r="QOQ25" s="54"/>
      <c r="QOR25" s="54"/>
      <c r="QOS25" s="54"/>
      <c r="QOT25" s="54"/>
      <c r="QOU25" s="54"/>
      <c r="QOV25" s="54"/>
      <c r="QOW25" s="54"/>
      <c r="QOX25" s="54"/>
      <c r="QOY25" s="54"/>
      <c r="QOZ25" s="54"/>
      <c r="QPA25" s="54"/>
      <c r="QPB25" s="54"/>
      <c r="QPC25" s="54"/>
      <c r="QPD25" s="54"/>
      <c r="QPE25" s="54"/>
      <c r="QPF25" s="54"/>
      <c r="QPG25" s="54"/>
      <c r="QPH25" s="54"/>
      <c r="QPI25" s="54"/>
      <c r="QPJ25" s="54"/>
      <c r="QPK25" s="54"/>
      <c r="QPL25" s="54"/>
      <c r="QPM25" s="54"/>
      <c r="QPN25" s="54"/>
      <c r="QPO25" s="54"/>
      <c r="QPP25" s="54"/>
      <c r="QPQ25" s="54"/>
      <c r="QPR25" s="54"/>
      <c r="QPS25" s="54"/>
      <c r="QPT25" s="54"/>
      <c r="QPU25" s="54"/>
      <c r="QPV25" s="54"/>
      <c r="QPW25" s="54"/>
      <c r="QPX25" s="54"/>
      <c r="QPY25" s="54"/>
      <c r="QPZ25" s="54"/>
      <c r="QQA25" s="54"/>
      <c r="QQB25" s="54"/>
      <c r="QQC25" s="54"/>
      <c r="QQD25" s="54"/>
      <c r="QQE25" s="54"/>
      <c r="QQF25" s="54"/>
      <c r="QQG25" s="54"/>
      <c r="QQH25" s="54"/>
      <c r="QQI25" s="54"/>
      <c r="QQJ25" s="54"/>
      <c r="QQK25" s="54"/>
      <c r="QQL25" s="54"/>
      <c r="QQM25" s="54"/>
      <c r="QQN25" s="54"/>
      <c r="QQO25" s="54"/>
      <c r="QQP25" s="54"/>
      <c r="QQQ25" s="54"/>
      <c r="QQR25" s="54"/>
      <c r="QQS25" s="54"/>
      <c r="QQT25" s="54"/>
      <c r="QQU25" s="54"/>
      <c r="QQV25" s="54"/>
      <c r="QQW25" s="54"/>
      <c r="QQX25" s="54"/>
      <c r="QQY25" s="54"/>
      <c r="QQZ25" s="54"/>
      <c r="QRA25" s="54"/>
      <c r="QRB25" s="54"/>
      <c r="QRC25" s="54"/>
      <c r="QRD25" s="54"/>
      <c r="QRE25" s="54"/>
      <c r="QRF25" s="54"/>
      <c r="QRG25" s="54"/>
      <c r="QRH25" s="54"/>
      <c r="QRI25" s="54"/>
      <c r="QRJ25" s="54"/>
      <c r="QRK25" s="54"/>
      <c r="QRL25" s="54"/>
      <c r="QRM25" s="54"/>
      <c r="QRN25" s="54"/>
      <c r="QRO25" s="54"/>
      <c r="QRP25" s="54"/>
      <c r="QRQ25" s="54"/>
      <c r="QRR25" s="54"/>
      <c r="QRS25" s="54"/>
      <c r="QRT25" s="54"/>
      <c r="QRU25" s="54"/>
      <c r="QRV25" s="54"/>
      <c r="QRW25" s="54"/>
      <c r="QRX25" s="54"/>
      <c r="QRY25" s="54"/>
      <c r="QRZ25" s="54"/>
      <c r="QSA25" s="54"/>
      <c r="QSB25" s="54"/>
      <c r="QSC25" s="54"/>
      <c r="QSD25" s="54"/>
      <c r="QSE25" s="54"/>
      <c r="QSF25" s="54"/>
      <c r="QSG25" s="54"/>
      <c r="QSH25" s="54"/>
      <c r="QSI25" s="54"/>
      <c r="QSJ25" s="54"/>
      <c r="QSK25" s="54"/>
      <c r="QSL25" s="54"/>
      <c r="QSM25" s="54"/>
      <c r="QSN25" s="54"/>
      <c r="QSO25" s="54"/>
      <c r="QSP25" s="54"/>
      <c r="QSQ25" s="54"/>
      <c r="QSR25" s="54"/>
      <c r="QSS25" s="54"/>
      <c r="QST25" s="54"/>
      <c r="QSU25" s="54"/>
      <c r="QSV25" s="54"/>
      <c r="QSW25" s="54"/>
      <c r="QSX25" s="54"/>
      <c r="QSY25" s="54"/>
      <c r="QSZ25" s="54"/>
      <c r="QTA25" s="54"/>
      <c r="QTB25" s="54"/>
      <c r="QTC25" s="54"/>
      <c r="QTD25" s="54"/>
      <c r="QTE25" s="54"/>
      <c r="QTF25" s="54"/>
      <c r="QTG25" s="54"/>
      <c r="QTH25" s="54"/>
      <c r="QTI25" s="54"/>
      <c r="QTJ25" s="54"/>
      <c r="QTK25" s="54"/>
      <c r="QTL25" s="54"/>
      <c r="QTM25" s="54"/>
      <c r="QTN25" s="54"/>
      <c r="QTO25" s="54"/>
      <c r="QTP25" s="54"/>
      <c r="QTQ25" s="54"/>
      <c r="QTR25" s="54"/>
      <c r="QTS25" s="54"/>
      <c r="QTT25" s="54"/>
      <c r="QTU25" s="54"/>
      <c r="QTV25" s="54"/>
      <c r="QTW25" s="54"/>
      <c r="QTX25" s="54"/>
      <c r="QTY25" s="54"/>
      <c r="QTZ25" s="54"/>
      <c r="QUA25" s="54"/>
      <c r="QUB25" s="54"/>
      <c r="QUC25" s="54"/>
      <c r="QUD25" s="54"/>
      <c r="QUE25" s="54"/>
      <c r="QUF25" s="54"/>
      <c r="QUG25" s="54"/>
      <c r="QUH25" s="54"/>
      <c r="QUI25" s="54"/>
      <c r="QUJ25" s="54"/>
      <c r="QUK25" s="54"/>
      <c r="QUL25" s="54"/>
      <c r="QUM25" s="54"/>
      <c r="QUN25" s="54"/>
      <c r="QUO25" s="54"/>
      <c r="QUP25" s="54"/>
      <c r="QUQ25" s="54"/>
      <c r="QUR25" s="54"/>
      <c r="QUS25" s="54"/>
      <c r="QUT25" s="54"/>
      <c r="QUU25" s="54"/>
      <c r="QUV25" s="54"/>
      <c r="QUW25" s="54"/>
      <c r="QUX25" s="54"/>
      <c r="QUY25" s="54"/>
      <c r="QUZ25" s="54"/>
      <c r="QVA25" s="54"/>
      <c r="QVB25" s="54"/>
      <c r="QVC25" s="54"/>
      <c r="QVD25" s="54"/>
      <c r="QVE25" s="54"/>
      <c r="QVF25" s="54"/>
      <c r="QVG25" s="54"/>
      <c r="QVH25" s="54"/>
      <c r="QVI25" s="54"/>
      <c r="QVJ25" s="54"/>
      <c r="QVK25" s="54"/>
      <c r="QVL25" s="54"/>
      <c r="QVM25" s="54"/>
      <c r="QVN25" s="54"/>
      <c r="QVO25" s="54"/>
      <c r="QVP25" s="54"/>
      <c r="QVQ25" s="54"/>
      <c r="QVR25" s="54"/>
      <c r="QVS25" s="54"/>
      <c r="QVT25" s="54"/>
      <c r="QVU25" s="54"/>
      <c r="QVV25" s="54"/>
      <c r="QVW25" s="54"/>
      <c r="QVX25" s="54"/>
      <c r="QVY25" s="54"/>
      <c r="QVZ25" s="54"/>
      <c r="QWA25" s="54"/>
      <c r="QWB25" s="54"/>
      <c r="QWC25" s="54"/>
      <c r="QWD25" s="54"/>
      <c r="QWE25" s="54"/>
      <c r="QWF25" s="54"/>
      <c r="QWG25" s="54"/>
      <c r="QWH25" s="54"/>
      <c r="QWI25" s="54"/>
      <c r="QWJ25" s="54"/>
      <c r="QWK25" s="54"/>
      <c r="QWL25" s="54"/>
      <c r="QWM25" s="54"/>
      <c r="QWN25" s="54"/>
      <c r="QWO25" s="54"/>
      <c r="QWP25" s="54"/>
      <c r="QWQ25" s="54"/>
      <c r="QWR25" s="54"/>
      <c r="QWS25" s="54"/>
      <c r="QWT25" s="54"/>
      <c r="QWU25" s="54"/>
      <c r="QWV25" s="54"/>
      <c r="QWW25" s="54"/>
      <c r="QWX25" s="54"/>
      <c r="QWY25" s="54"/>
      <c r="QWZ25" s="54"/>
      <c r="QXA25" s="54"/>
      <c r="QXB25" s="54"/>
      <c r="QXC25" s="54"/>
      <c r="QXD25" s="54"/>
      <c r="QXE25" s="54"/>
      <c r="QXF25" s="54"/>
      <c r="QXG25" s="54"/>
      <c r="QXH25" s="54"/>
      <c r="QXI25" s="54"/>
      <c r="QXJ25" s="54"/>
      <c r="QXK25" s="54"/>
      <c r="QXL25" s="54"/>
      <c r="QXM25" s="54"/>
      <c r="QXN25" s="54"/>
      <c r="QXO25" s="54"/>
      <c r="QXP25" s="54"/>
      <c r="QXQ25" s="54"/>
      <c r="QXR25" s="54"/>
      <c r="QXS25" s="54"/>
      <c r="QXT25" s="54"/>
      <c r="QXU25" s="54"/>
      <c r="QXV25" s="54"/>
      <c r="QXW25" s="54"/>
      <c r="QXX25" s="54"/>
      <c r="QXY25" s="54"/>
      <c r="QXZ25" s="54"/>
      <c r="QYA25" s="54"/>
      <c r="QYB25" s="54"/>
      <c r="QYC25" s="54"/>
      <c r="QYD25" s="54"/>
      <c r="QYE25" s="54"/>
      <c r="QYF25" s="54"/>
      <c r="QYG25" s="54"/>
      <c r="QYH25" s="54"/>
      <c r="QYI25" s="54"/>
      <c r="QYJ25" s="54"/>
      <c r="QYK25" s="54"/>
      <c r="QYL25" s="54"/>
      <c r="QYM25" s="54"/>
      <c r="QYN25" s="54"/>
      <c r="QYO25" s="54"/>
      <c r="QYP25" s="54"/>
      <c r="QYQ25" s="54"/>
      <c r="QYR25" s="54"/>
      <c r="QYS25" s="54"/>
      <c r="QYT25" s="54"/>
      <c r="QYU25" s="54"/>
      <c r="QYV25" s="54"/>
      <c r="QYW25" s="54"/>
      <c r="QYX25" s="54"/>
      <c r="QYY25" s="54"/>
      <c r="QYZ25" s="54"/>
      <c r="QZA25" s="54"/>
      <c r="QZB25" s="54"/>
      <c r="QZC25" s="54"/>
      <c r="QZD25" s="54"/>
      <c r="QZE25" s="54"/>
      <c r="QZF25" s="54"/>
      <c r="QZG25" s="54"/>
      <c r="QZH25" s="54"/>
      <c r="QZI25" s="54"/>
      <c r="QZJ25" s="54"/>
      <c r="QZK25" s="54"/>
      <c r="QZL25" s="54"/>
      <c r="QZM25" s="54"/>
      <c r="QZN25" s="54"/>
      <c r="QZO25" s="54"/>
      <c r="QZP25" s="54"/>
      <c r="QZQ25" s="54"/>
      <c r="QZR25" s="54"/>
      <c r="QZS25" s="54"/>
      <c r="QZT25" s="54"/>
      <c r="QZU25" s="54"/>
      <c r="QZV25" s="54"/>
      <c r="QZW25" s="54"/>
      <c r="QZX25" s="54"/>
      <c r="QZY25" s="54"/>
      <c r="QZZ25" s="54"/>
      <c r="RAA25" s="54"/>
      <c r="RAB25" s="54"/>
      <c r="RAC25" s="54"/>
      <c r="RAD25" s="54"/>
      <c r="RAE25" s="54"/>
      <c r="RAF25" s="54"/>
      <c r="RAG25" s="54"/>
      <c r="RAH25" s="54"/>
      <c r="RAI25" s="54"/>
      <c r="RAJ25" s="54"/>
      <c r="RAK25" s="54"/>
      <c r="RAL25" s="54"/>
      <c r="RAM25" s="54"/>
      <c r="RAN25" s="54"/>
      <c r="RAO25" s="54"/>
      <c r="RAP25" s="54"/>
      <c r="RAQ25" s="54"/>
      <c r="RAR25" s="54"/>
      <c r="RAS25" s="54"/>
      <c r="RAT25" s="54"/>
      <c r="RAU25" s="54"/>
      <c r="RAV25" s="54"/>
      <c r="RAW25" s="54"/>
      <c r="RAX25" s="54"/>
      <c r="RAY25" s="54"/>
      <c r="RAZ25" s="54"/>
      <c r="RBA25" s="54"/>
      <c r="RBB25" s="54"/>
      <c r="RBC25" s="54"/>
      <c r="RBD25" s="54"/>
      <c r="RBE25" s="54"/>
      <c r="RBF25" s="54"/>
      <c r="RBG25" s="54"/>
      <c r="RBH25" s="54"/>
      <c r="RBI25" s="54"/>
      <c r="RBJ25" s="54"/>
      <c r="RBK25" s="54"/>
      <c r="RBL25" s="54"/>
      <c r="RBM25" s="54"/>
      <c r="RBN25" s="54"/>
      <c r="RBO25" s="54"/>
      <c r="RBP25" s="54"/>
      <c r="RBQ25" s="54"/>
      <c r="RBR25" s="54"/>
      <c r="RBS25" s="54"/>
      <c r="RBT25" s="54"/>
      <c r="RBU25" s="54"/>
      <c r="RBV25" s="54"/>
      <c r="RBW25" s="54"/>
      <c r="RBX25" s="54"/>
      <c r="RBY25" s="54"/>
      <c r="RBZ25" s="54"/>
      <c r="RCA25" s="54"/>
      <c r="RCB25" s="54"/>
      <c r="RCC25" s="54"/>
      <c r="RCD25" s="54"/>
      <c r="RCE25" s="54"/>
      <c r="RCF25" s="54"/>
      <c r="RCG25" s="54"/>
      <c r="RCH25" s="54"/>
      <c r="RCI25" s="54"/>
      <c r="RCJ25" s="54"/>
      <c r="RCK25" s="54"/>
      <c r="RCL25" s="54"/>
      <c r="RCM25" s="54"/>
      <c r="RCN25" s="54"/>
      <c r="RCO25" s="54"/>
      <c r="RCP25" s="54"/>
      <c r="RCQ25" s="54"/>
      <c r="RCR25" s="54"/>
      <c r="RCS25" s="54"/>
      <c r="RCT25" s="54"/>
      <c r="RCU25" s="54"/>
      <c r="RCV25" s="54"/>
      <c r="RCW25" s="54"/>
      <c r="RCX25" s="54"/>
      <c r="RCY25" s="54"/>
      <c r="RCZ25" s="54"/>
      <c r="RDA25" s="54"/>
      <c r="RDB25" s="54"/>
      <c r="RDC25" s="54"/>
      <c r="RDD25" s="54"/>
      <c r="RDE25" s="54"/>
      <c r="RDF25" s="54"/>
      <c r="RDG25" s="54"/>
      <c r="RDH25" s="54"/>
      <c r="RDI25" s="54"/>
      <c r="RDJ25" s="54"/>
      <c r="RDK25" s="54"/>
      <c r="RDL25" s="54"/>
      <c r="RDM25" s="54"/>
      <c r="RDN25" s="54"/>
      <c r="RDO25" s="54"/>
      <c r="RDP25" s="54"/>
      <c r="RDQ25" s="54"/>
      <c r="RDR25" s="54"/>
      <c r="RDS25" s="54"/>
      <c r="RDT25" s="54"/>
      <c r="RDU25" s="54"/>
      <c r="RDV25" s="54"/>
      <c r="RDW25" s="54"/>
      <c r="RDX25" s="54"/>
      <c r="RDY25" s="54"/>
      <c r="RDZ25" s="54"/>
      <c r="REA25" s="54"/>
      <c r="REB25" s="54"/>
      <c r="REC25" s="54"/>
      <c r="RED25" s="54"/>
      <c r="REE25" s="54"/>
      <c r="REF25" s="54"/>
      <c r="REG25" s="54"/>
      <c r="REH25" s="54"/>
      <c r="REI25" s="54"/>
      <c r="REJ25" s="54"/>
      <c r="REK25" s="54"/>
      <c r="REL25" s="54"/>
      <c r="REM25" s="54"/>
      <c r="REN25" s="54"/>
      <c r="REO25" s="54"/>
      <c r="REP25" s="54"/>
      <c r="REQ25" s="54"/>
      <c r="RER25" s="54"/>
      <c r="RES25" s="54"/>
      <c r="RET25" s="54"/>
      <c r="REU25" s="54"/>
      <c r="REV25" s="54"/>
      <c r="REW25" s="54"/>
      <c r="REX25" s="54"/>
      <c r="REY25" s="54"/>
      <c r="REZ25" s="54"/>
      <c r="RFA25" s="54"/>
      <c r="RFB25" s="54"/>
      <c r="RFC25" s="54"/>
      <c r="RFD25" s="54"/>
      <c r="RFE25" s="54"/>
      <c r="RFF25" s="54"/>
      <c r="RFG25" s="54"/>
      <c r="RFH25" s="54"/>
      <c r="RFI25" s="54"/>
      <c r="RFJ25" s="54"/>
      <c r="RFK25" s="54"/>
      <c r="RFL25" s="54"/>
      <c r="RFM25" s="54"/>
      <c r="RFN25" s="54"/>
      <c r="RFO25" s="54"/>
      <c r="RFP25" s="54"/>
      <c r="RFQ25" s="54"/>
      <c r="RFR25" s="54"/>
      <c r="RFS25" s="54"/>
      <c r="RFT25" s="54"/>
      <c r="RFU25" s="54"/>
      <c r="RFV25" s="54"/>
      <c r="RFW25" s="54"/>
      <c r="RFX25" s="54"/>
      <c r="RFY25" s="54"/>
      <c r="RFZ25" s="54"/>
      <c r="RGA25" s="54"/>
      <c r="RGB25" s="54"/>
      <c r="RGC25" s="54"/>
      <c r="RGD25" s="54"/>
      <c r="RGE25" s="54"/>
      <c r="RGF25" s="54"/>
      <c r="RGG25" s="54"/>
      <c r="RGH25" s="54"/>
      <c r="RGI25" s="54"/>
      <c r="RGJ25" s="54"/>
      <c r="RGK25" s="54"/>
      <c r="RGL25" s="54"/>
      <c r="RGM25" s="54"/>
      <c r="RGN25" s="54"/>
      <c r="RGO25" s="54"/>
      <c r="RGP25" s="54"/>
      <c r="RGQ25" s="54"/>
      <c r="RGR25" s="54"/>
      <c r="RGS25" s="54"/>
      <c r="RGT25" s="54"/>
      <c r="RGU25" s="54"/>
      <c r="RGV25" s="54"/>
      <c r="RGW25" s="54"/>
      <c r="RGX25" s="54"/>
      <c r="RGY25" s="54"/>
      <c r="RGZ25" s="54"/>
      <c r="RHA25" s="54"/>
      <c r="RHB25" s="54"/>
      <c r="RHC25" s="54"/>
      <c r="RHD25" s="54"/>
      <c r="RHE25" s="54"/>
      <c r="RHF25" s="54"/>
      <c r="RHG25" s="54"/>
      <c r="RHH25" s="54"/>
      <c r="RHI25" s="54"/>
      <c r="RHJ25" s="54"/>
      <c r="RHK25" s="54"/>
      <c r="RHL25" s="54"/>
      <c r="RHM25" s="54"/>
      <c r="RHN25" s="54"/>
      <c r="RHO25" s="54"/>
      <c r="RHP25" s="54"/>
      <c r="RHQ25" s="54"/>
      <c r="RHR25" s="54"/>
      <c r="RHS25" s="54"/>
      <c r="RHT25" s="54"/>
      <c r="RHU25" s="54"/>
      <c r="RHV25" s="54"/>
      <c r="RHW25" s="54"/>
      <c r="RHX25" s="54"/>
      <c r="RHY25" s="54"/>
      <c r="RHZ25" s="54"/>
      <c r="RIA25" s="54"/>
      <c r="RIB25" s="54"/>
      <c r="RIC25" s="54"/>
      <c r="RID25" s="54"/>
      <c r="RIE25" s="54"/>
      <c r="RIF25" s="54"/>
      <c r="RIG25" s="54"/>
      <c r="RIH25" s="54"/>
      <c r="RII25" s="54"/>
      <c r="RIJ25" s="54"/>
      <c r="RIK25" s="54"/>
      <c r="RIL25" s="54"/>
      <c r="RIM25" s="54"/>
      <c r="RIN25" s="54"/>
      <c r="RIO25" s="54"/>
      <c r="RIP25" s="54"/>
      <c r="RIQ25" s="54"/>
      <c r="RIR25" s="54"/>
      <c r="RIS25" s="54"/>
      <c r="RIT25" s="54"/>
      <c r="RIU25" s="54"/>
      <c r="RIV25" s="54"/>
      <c r="RIW25" s="54"/>
      <c r="RIX25" s="54"/>
      <c r="RIY25" s="54"/>
      <c r="RIZ25" s="54"/>
      <c r="RJA25" s="54"/>
      <c r="RJB25" s="54"/>
      <c r="RJC25" s="54"/>
      <c r="RJD25" s="54"/>
      <c r="RJE25" s="54"/>
      <c r="RJF25" s="54"/>
      <c r="RJG25" s="54"/>
      <c r="RJH25" s="54"/>
      <c r="RJI25" s="54"/>
      <c r="RJJ25" s="54"/>
      <c r="RJK25" s="54"/>
      <c r="RJL25" s="54"/>
      <c r="RJM25" s="54"/>
      <c r="RJN25" s="54"/>
      <c r="RJO25" s="54"/>
      <c r="RJP25" s="54"/>
      <c r="RJQ25" s="54"/>
      <c r="RJR25" s="54"/>
      <c r="RJS25" s="54"/>
      <c r="RJT25" s="54"/>
      <c r="RJU25" s="54"/>
      <c r="RJV25" s="54"/>
      <c r="RJW25" s="54"/>
      <c r="RJX25" s="54"/>
      <c r="RJY25" s="54"/>
      <c r="RJZ25" s="54"/>
      <c r="RKA25" s="54"/>
      <c r="RKB25" s="54"/>
      <c r="RKC25" s="54"/>
      <c r="RKD25" s="54"/>
      <c r="RKE25" s="54"/>
      <c r="RKF25" s="54"/>
      <c r="RKG25" s="54"/>
      <c r="RKH25" s="54"/>
      <c r="RKI25" s="54"/>
      <c r="RKJ25" s="54"/>
      <c r="RKK25" s="54"/>
      <c r="RKL25" s="54"/>
      <c r="RKM25" s="54"/>
      <c r="RKN25" s="54"/>
      <c r="RKO25" s="54"/>
      <c r="RKP25" s="54"/>
      <c r="RKQ25" s="54"/>
      <c r="RKR25" s="54"/>
      <c r="RKS25" s="54"/>
      <c r="RKT25" s="54"/>
      <c r="RKU25" s="54"/>
      <c r="RKV25" s="54"/>
      <c r="RKW25" s="54"/>
      <c r="RKX25" s="54"/>
      <c r="RKY25" s="54"/>
      <c r="RKZ25" s="54"/>
      <c r="RLA25" s="54"/>
      <c r="RLB25" s="54"/>
      <c r="RLC25" s="54"/>
      <c r="RLD25" s="54"/>
      <c r="RLE25" s="54"/>
      <c r="RLF25" s="54"/>
      <c r="RLG25" s="54"/>
      <c r="RLH25" s="54"/>
      <c r="RLI25" s="54"/>
      <c r="RLJ25" s="54"/>
      <c r="RLK25" s="54"/>
      <c r="RLL25" s="54"/>
      <c r="RLM25" s="54"/>
      <c r="RLN25" s="54"/>
      <c r="RLO25" s="54"/>
      <c r="RLP25" s="54"/>
      <c r="RLQ25" s="54"/>
      <c r="RLR25" s="54"/>
      <c r="RLS25" s="54"/>
      <c r="RLT25" s="54"/>
      <c r="RLU25" s="54"/>
      <c r="RLV25" s="54"/>
      <c r="RLW25" s="54"/>
      <c r="RLX25" s="54"/>
      <c r="RLY25" s="54"/>
      <c r="RLZ25" s="54"/>
      <c r="RMA25" s="54"/>
      <c r="RMB25" s="54"/>
      <c r="RMC25" s="54"/>
      <c r="RMD25" s="54"/>
      <c r="RME25" s="54"/>
      <c r="RMF25" s="54"/>
      <c r="RMG25" s="54"/>
      <c r="RMH25" s="54"/>
      <c r="RMI25" s="54"/>
      <c r="RMJ25" s="54"/>
      <c r="RMK25" s="54"/>
      <c r="RML25" s="54"/>
      <c r="RMM25" s="54"/>
      <c r="RMN25" s="54"/>
      <c r="RMO25" s="54"/>
      <c r="RMP25" s="54"/>
      <c r="RMQ25" s="54"/>
      <c r="RMR25" s="54"/>
      <c r="RMS25" s="54"/>
      <c r="RMT25" s="54"/>
      <c r="RMU25" s="54"/>
      <c r="RMV25" s="54"/>
      <c r="RMW25" s="54"/>
      <c r="RMX25" s="54"/>
      <c r="RMY25" s="54"/>
      <c r="RMZ25" s="54"/>
      <c r="RNA25" s="54"/>
      <c r="RNB25" s="54"/>
      <c r="RNC25" s="54"/>
      <c r="RND25" s="54"/>
      <c r="RNE25" s="54"/>
      <c r="RNF25" s="54"/>
      <c r="RNG25" s="54"/>
      <c r="RNH25" s="54"/>
      <c r="RNI25" s="54"/>
      <c r="RNJ25" s="54"/>
      <c r="RNK25" s="54"/>
      <c r="RNL25" s="54"/>
      <c r="RNM25" s="54"/>
      <c r="RNN25" s="54"/>
      <c r="RNO25" s="54"/>
      <c r="RNP25" s="54"/>
      <c r="RNQ25" s="54"/>
      <c r="RNR25" s="54"/>
      <c r="RNS25" s="54"/>
      <c r="RNT25" s="54"/>
      <c r="RNU25" s="54"/>
      <c r="RNV25" s="54"/>
      <c r="RNW25" s="54"/>
      <c r="RNX25" s="54"/>
      <c r="RNY25" s="54"/>
      <c r="RNZ25" s="54"/>
      <c r="ROA25" s="54"/>
      <c r="ROB25" s="54"/>
      <c r="ROC25" s="54"/>
      <c r="ROD25" s="54"/>
      <c r="ROE25" s="54"/>
      <c r="ROF25" s="54"/>
      <c r="ROG25" s="54"/>
      <c r="ROH25" s="54"/>
      <c r="ROI25" s="54"/>
      <c r="ROJ25" s="54"/>
      <c r="ROK25" s="54"/>
      <c r="ROL25" s="54"/>
      <c r="ROM25" s="54"/>
      <c r="RON25" s="54"/>
      <c r="ROO25" s="54"/>
      <c r="ROP25" s="54"/>
      <c r="ROQ25" s="54"/>
      <c r="ROR25" s="54"/>
      <c r="ROS25" s="54"/>
      <c r="ROT25" s="54"/>
      <c r="ROU25" s="54"/>
      <c r="ROV25" s="54"/>
      <c r="ROW25" s="54"/>
      <c r="ROX25" s="54"/>
      <c r="ROY25" s="54"/>
      <c r="ROZ25" s="54"/>
      <c r="RPA25" s="54"/>
      <c r="RPB25" s="54"/>
      <c r="RPC25" s="54"/>
      <c r="RPD25" s="54"/>
      <c r="RPE25" s="54"/>
      <c r="RPF25" s="54"/>
      <c r="RPG25" s="54"/>
      <c r="RPH25" s="54"/>
      <c r="RPI25" s="54"/>
      <c r="RPJ25" s="54"/>
      <c r="RPK25" s="54"/>
      <c r="RPL25" s="54"/>
      <c r="RPM25" s="54"/>
      <c r="RPN25" s="54"/>
      <c r="RPO25" s="54"/>
      <c r="RPP25" s="54"/>
      <c r="RPQ25" s="54"/>
      <c r="RPR25" s="54"/>
      <c r="RPS25" s="54"/>
      <c r="RPT25" s="54"/>
      <c r="RPU25" s="54"/>
      <c r="RPV25" s="54"/>
      <c r="RPW25" s="54"/>
      <c r="RPX25" s="54"/>
      <c r="RPY25" s="54"/>
      <c r="RPZ25" s="54"/>
      <c r="RQA25" s="54"/>
      <c r="RQB25" s="54"/>
      <c r="RQC25" s="54"/>
      <c r="RQD25" s="54"/>
      <c r="RQE25" s="54"/>
      <c r="RQF25" s="54"/>
      <c r="RQG25" s="54"/>
      <c r="RQH25" s="54"/>
      <c r="RQI25" s="54"/>
      <c r="RQJ25" s="54"/>
      <c r="RQK25" s="54"/>
      <c r="RQL25" s="54"/>
      <c r="RQM25" s="54"/>
      <c r="RQN25" s="54"/>
      <c r="RQO25" s="54"/>
      <c r="RQP25" s="54"/>
      <c r="RQQ25" s="54"/>
      <c r="RQR25" s="54"/>
      <c r="RQS25" s="54"/>
      <c r="RQT25" s="54"/>
      <c r="RQU25" s="54"/>
      <c r="RQV25" s="54"/>
      <c r="RQW25" s="54"/>
      <c r="RQX25" s="54"/>
      <c r="RQY25" s="54"/>
      <c r="RQZ25" s="54"/>
      <c r="RRA25" s="54"/>
      <c r="RRB25" s="54"/>
      <c r="RRC25" s="54"/>
      <c r="RRD25" s="54"/>
      <c r="RRE25" s="54"/>
      <c r="RRF25" s="54"/>
      <c r="RRG25" s="54"/>
      <c r="RRH25" s="54"/>
      <c r="RRI25" s="54"/>
      <c r="RRJ25" s="54"/>
      <c r="RRK25" s="54"/>
      <c r="RRL25" s="54"/>
      <c r="RRM25" s="54"/>
      <c r="RRN25" s="54"/>
      <c r="RRO25" s="54"/>
      <c r="RRP25" s="54"/>
      <c r="RRQ25" s="54"/>
      <c r="RRR25" s="54"/>
      <c r="RRS25" s="54"/>
      <c r="RRT25" s="54"/>
      <c r="RRU25" s="54"/>
      <c r="RRV25" s="54"/>
      <c r="RRW25" s="54"/>
      <c r="RRX25" s="54"/>
      <c r="RRY25" s="54"/>
      <c r="RRZ25" s="54"/>
      <c r="RSA25" s="54"/>
      <c r="RSB25" s="54"/>
      <c r="RSC25" s="54"/>
      <c r="RSD25" s="54"/>
      <c r="RSE25" s="54"/>
      <c r="RSF25" s="54"/>
      <c r="RSG25" s="54"/>
      <c r="RSH25" s="54"/>
      <c r="RSI25" s="54"/>
      <c r="RSJ25" s="54"/>
      <c r="RSK25" s="54"/>
      <c r="RSL25" s="54"/>
      <c r="RSM25" s="54"/>
      <c r="RSN25" s="54"/>
      <c r="RSO25" s="54"/>
      <c r="RSP25" s="54"/>
      <c r="RSQ25" s="54"/>
      <c r="RSR25" s="54"/>
      <c r="RSS25" s="54"/>
      <c r="RST25" s="54"/>
      <c r="RSU25" s="54"/>
      <c r="RSV25" s="54"/>
      <c r="RSW25" s="54"/>
      <c r="RSX25" s="54"/>
      <c r="RSY25" s="54"/>
      <c r="RSZ25" s="54"/>
      <c r="RTA25" s="54"/>
      <c r="RTB25" s="54"/>
      <c r="RTC25" s="54"/>
      <c r="RTD25" s="54"/>
      <c r="RTE25" s="54"/>
      <c r="RTF25" s="54"/>
      <c r="RTG25" s="54"/>
      <c r="RTH25" s="54"/>
      <c r="RTI25" s="54"/>
      <c r="RTJ25" s="54"/>
      <c r="RTK25" s="54"/>
      <c r="RTL25" s="54"/>
      <c r="RTM25" s="54"/>
      <c r="RTN25" s="54"/>
      <c r="RTO25" s="54"/>
      <c r="RTP25" s="54"/>
      <c r="RTQ25" s="54"/>
      <c r="RTR25" s="54"/>
      <c r="RTS25" s="54"/>
      <c r="RTT25" s="54"/>
      <c r="RTU25" s="54"/>
      <c r="RTV25" s="54"/>
      <c r="RTW25" s="54"/>
      <c r="RTX25" s="54"/>
      <c r="RTY25" s="54"/>
      <c r="RTZ25" s="54"/>
      <c r="RUA25" s="54"/>
      <c r="RUB25" s="54"/>
      <c r="RUC25" s="54"/>
      <c r="RUD25" s="54"/>
      <c r="RUE25" s="54"/>
      <c r="RUF25" s="54"/>
      <c r="RUG25" s="54"/>
      <c r="RUH25" s="54"/>
      <c r="RUI25" s="54"/>
      <c r="RUJ25" s="54"/>
      <c r="RUK25" s="54"/>
      <c r="RUL25" s="54"/>
      <c r="RUM25" s="54"/>
      <c r="RUN25" s="54"/>
      <c r="RUO25" s="54"/>
      <c r="RUP25" s="54"/>
      <c r="RUQ25" s="54"/>
      <c r="RUR25" s="54"/>
      <c r="RUS25" s="54"/>
      <c r="RUT25" s="54"/>
      <c r="RUU25" s="54"/>
      <c r="RUV25" s="54"/>
      <c r="RUW25" s="54"/>
      <c r="RUX25" s="54"/>
      <c r="RUY25" s="54"/>
      <c r="RUZ25" s="54"/>
      <c r="RVA25" s="54"/>
      <c r="RVB25" s="54"/>
      <c r="RVC25" s="54"/>
      <c r="RVD25" s="54"/>
      <c r="RVE25" s="54"/>
      <c r="RVF25" s="54"/>
      <c r="RVG25" s="54"/>
      <c r="RVH25" s="54"/>
      <c r="RVI25" s="54"/>
      <c r="RVJ25" s="54"/>
      <c r="RVK25" s="54"/>
      <c r="RVL25" s="54"/>
      <c r="RVM25" s="54"/>
      <c r="RVN25" s="54"/>
      <c r="RVO25" s="54"/>
      <c r="RVP25" s="54"/>
      <c r="RVQ25" s="54"/>
      <c r="RVR25" s="54"/>
      <c r="RVS25" s="54"/>
      <c r="RVT25" s="54"/>
      <c r="RVU25" s="54"/>
      <c r="RVV25" s="54"/>
      <c r="RVW25" s="54"/>
      <c r="RVX25" s="54"/>
      <c r="RVY25" s="54"/>
      <c r="RVZ25" s="54"/>
      <c r="RWA25" s="54"/>
      <c r="RWB25" s="54"/>
      <c r="RWC25" s="54"/>
      <c r="RWD25" s="54"/>
      <c r="RWE25" s="54"/>
      <c r="RWF25" s="54"/>
      <c r="RWG25" s="54"/>
      <c r="RWH25" s="54"/>
      <c r="RWI25" s="54"/>
      <c r="RWJ25" s="54"/>
      <c r="RWK25" s="54"/>
      <c r="RWL25" s="54"/>
      <c r="RWM25" s="54"/>
      <c r="RWN25" s="54"/>
      <c r="RWO25" s="54"/>
      <c r="RWP25" s="54"/>
      <c r="RWQ25" s="54"/>
      <c r="RWR25" s="54"/>
      <c r="RWS25" s="54"/>
      <c r="RWT25" s="54"/>
      <c r="RWU25" s="54"/>
      <c r="RWV25" s="54"/>
      <c r="RWW25" s="54"/>
      <c r="RWX25" s="54"/>
      <c r="RWY25" s="54"/>
      <c r="RWZ25" s="54"/>
      <c r="RXA25" s="54"/>
      <c r="RXB25" s="54"/>
      <c r="RXC25" s="54"/>
      <c r="RXD25" s="54"/>
      <c r="RXE25" s="54"/>
      <c r="RXF25" s="54"/>
      <c r="RXG25" s="54"/>
      <c r="RXH25" s="54"/>
      <c r="RXI25" s="54"/>
      <c r="RXJ25" s="54"/>
      <c r="RXK25" s="54"/>
      <c r="RXL25" s="54"/>
      <c r="RXM25" s="54"/>
      <c r="RXN25" s="54"/>
      <c r="RXO25" s="54"/>
      <c r="RXP25" s="54"/>
      <c r="RXQ25" s="54"/>
      <c r="RXR25" s="54"/>
      <c r="RXS25" s="54"/>
      <c r="RXT25" s="54"/>
      <c r="RXU25" s="54"/>
      <c r="RXV25" s="54"/>
      <c r="RXW25" s="54"/>
      <c r="RXX25" s="54"/>
      <c r="RXY25" s="54"/>
      <c r="RXZ25" s="54"/>
      <c r="RYA25" s="54"/>
      <c r="RYB25" s="54"/>
      <c r="RYC25" s="54"/>
      <c r="RYD25" s="54"/>
      <c r="RYE25" s="54"/>
      <c r="RYF25" s="54"/>
      <c r="RYG25" s="54"/>
      <c r="RYH25" s="54"/>
      <c r="RYI25" s="54"/>
      <c r="RYJ25" s="54"/>
      <c r="RYK25" s="54"/>
      <c r="RYL25" s="54"/>
      <c r="RYM25" s="54"/>
      <c r="RYN25" s="54"/>
      <c r="RYO25" s="54"/>
      <c r="RYP25" s="54"/>
      <c r="RYQ25" s="54"/>
      <c r="RYR25" s="54"/>
      <c r="RYS25" s="54"/>
      <c r="RYT25" s="54"/>
      <c r="RYU25" s="54"/>
      <c r="RYV25" s="54"/>
      <c r="RYW25" s="54"/>
      <c r="RYX25" s="54"/>
      <c r="RYY25" s="54"/>
      <c r="RYZ25" s="54"/>
      <c r="RZA25" s="54"/>
      <c r="RZB25" s="54"/>
      <c r="RZC25" s="54"/>
      <c r="RZD25" s="54"/>
      <c r="RZE25" s="54"/>
      <c r="RZF25" s="54"/>
      <c r="RZG25" s="54"/>
      <c r="RZH25" s="54"/>
      <c r="RZI25" s="54"/>
      <c r="RZJ25" s="54"/>
      <c r="RZK25" s="54"/>
      <c r="RZL25" s="54"/>
      <c r="RZM25" s="54"/>
      <c r="RZN25" s="54"/>
      <c r="RZO25" s="54"/>
      <c r="RZP25" s="54"/>
      <c r="RZQ25" s="54"/>
      <c r="RZR25" s="54"/>
      <c r="RZS25" s="54"/>
      <c r="RZT25" s="54"/>
      <c r="RZU25" s="54"/>
      <c r="RZV25" s="54"/>
      <c r="RZW25" s="54"/>
      <c r="RZX25" s="54"/>
      <c r="RZY25" s="54"/>
      <c r="RZZ25" s="54"/>
      <c r="SAA25" s="54"/>
      <c r="SAB25" s="54"/>
      <c r="SAC25" s="54"/>
      <c r="SAD25" s="54"/>
      <c r="SAE25" s="54"/>
      <c r="SAF25" s="54"/>
      <c r="SAG25" s="54"/>
      <c r="SAH25" s="54"/>
      <c r="SAI25" s="54"/>
      <c r="SAJ25" s="54"/>
      <c r="SAK25" s="54"/>
      <c r="SAL25" s="54"/>
      <c r="SAM25" s="54"/>
      <c r="SAN25" s="54"/>
      <c r="SAO25" s="54"/>
      <c r="SAP25" s="54"/>
      <c r="SAQ25" s="54"/>
      <c r="SAR25" s="54"/>
      <c r="SAS25" s="54"/>
      <c r="SAT25" s="54"/>
      <c r="SAU25" s="54"/>
      <c r="SAV25" s="54"/>
      <c r="SAW25" s="54"/>
      <c r="SAX25" s="54"/>
      <c r="SAY25" s="54"/>
      <c r="SAZ25" s="54"/>
      <c r="SBA25" s="54"/>
      <c r="SBB25" s="54"/>
      <c r="SBC25" s="54"/>
      <c r="SBD25" s="54"/>
      <c r="SBE25" s="54"/>
      <c r="SBF25" s="54"/>
      <c r="SBG25" s="54"/>
      <c r="SBH25" s="54"/>
      <c r="SBI25" s="54"/>
      <c r="SBJ25" s="54"/>
      <c r="SBK25" s="54"/>
      <c r="SBL25" s="54"/>
      <c r="SBM25" s="54"/>
      <c r="SBN25" s="54"/>
      <c r="SBO25" s="54"/>
      <c r="SBP25" s="54"/>
      <c r="SBQ25" s="54"/>
      <c r="SBR25" s="54"/>
      <c r="SBS25" s="54"/>
      <c r="SBT25" s="54"/>
      <c r="SBU25" s="54"/>
      <c r="SBV25" s="54"/>
      <c r="SBW25" s="54"/>
      <c r="SBX25" s="54"/>
      <c r="SBY25" s="54"/>
      <c r="SBZ25" s="54"/>
      <c r="SCA25" s="54"/>
      <c r="SCB25" s="54"/>
      <c r="SCC25" s="54"/>
      <c r="SCD25" s="54"/>
      <c r="SCE25" s="54"/>
      <c r="SCF25" s="54"/>
      <c r="SCG25" s="54"/>
      <c r="SCH25" s="54"/>
      <c r="SCI25" s="54"/>
      <c r="SCJ25" s="54"/>
      <c r="SCK25" s="54"/>
      <c r="SCL25" s="54"/>
      <c r="SCM25" s="54"/>
      <c r="SCN25" s="54"/>
      <c r="SCO25" s="54"/>
      <c r="SCP25" s="54"/>
      <c r="SCQ25" s="54"/>
      <c r="SCR25" s="54"/>
      <c r="SCS25" s="54"/>
      <c r="SCT25" s="54"/>
      <c r="SCU25" s="54"/>
      <c r="SCV25" s="54"/>
      <c r="SCW25" s="54"/>
      <c r="SCX25" s="54"/>
      <c r="SCY25" s="54"/>
      <c r="SCZ25" s="54"/>
      <c r="SDA25" s="54"/>
      <c r="SDB25" s="54"/>
      <c r="SDC25" s="54"/>
      <c r="SDD25" s="54"/>
      <c r="SDE25" s="54"/>
      <c r="SDF25" s="54"/>
      <c r="SDG25" s="54"/>
      <c r="SDH25" s="54"/>
      <c r="SDI25" s="54"/>
      <c r="SDJ25" s="54"/>
      <c r="SDK25" s="54"/>
      <c r="SDL25" s="54"/>
      <c r="SDM25" s="54"/>
      <c r="SDN25" s="54"/>
      <c r="SDO25" s="54"/>
      <c r="SDP25" s="54"/>
      <c r="SDQ25" s="54"/>
      <c r="SDR25" s="54"/>
      <c r="SDS25" s="54"/>
      <c r="SDT25" s="54"/>
      <c r="SDU25" s="54"/>
      <c r="SDV25" s="54"/>
      <c r="SDW25" s="54"/>
      <c r="SDX25" s="54"/>
      <c r="SDY25" s="54"/>
      <c r="SDZ25" s="54"/>
      <c r="SEA25" s="54"/>
      <c r="SEB25" s="54"/>
      <c r="SEC25" s="54"/>
      <c r="SED25" s="54"/>
      <c r="SEE25" s="54"/>
      <c r="SEF25" s="54"/>
      <c r="SEG25" s="54"/>
      <c r="SEH25" s="54"/>
      <c r="SEI25" s="54"/>
      <c r="SEJ25" s="54"/>
      <c r="SEK25" s="54"/>
      <c r="SEL25" s="54"/>
      <c r="SEM25" s="54"/>
      <c r="SEN25" s="54"/>
      <c r="SEO25" s="54"/>
      <c r="SEP25" s="54"/>
      <c r="SEQ25" s="54"/>
      <c r="SER25" s="54"/>
      <c r="SES25" s="54"/>
      <c r="SET25" s="54"/>
      <c r="SEU25" s="54"/>
      <c r="SEV25" s="54"/>
      <c r="SEW25" s="54"/>
      <c r="SEX25" s="54"/>
      <c r="SEY25" s="54"/>
      <c r="SEZ25" s="54"/>
      <c r="SFA25" s="54"/>
      <c r="SFB25" s="54"/>
      <c r="SFC25" s="54"/>
      <c r="SFD25" s="54"/>
      <c r="SFE25" s="54"/>
      <c r="SFF25" s="54"/>
      <c r="SFG25" s="54"/>
      <c r="SFH25" s="54"/>
      <c r="SFI25" s="54"/>
      <c r="SFJ25" s="54"/>
      <c r="SFK25" s="54"/>
      <c r="SFL25" s="54"/>
      <c r="SFM25" s="54"/>
      <c r="SFN25" s="54"/>
      <c r="SFO25" s="54"/>
      <c r="SFP25" s="54"/>
      <c r="SFQ25" s="54"/>
      <c r="SFR25" s="54"/>
      <c r="SFS25" s="54"/>
      <c r="SFT25" s="54"/>
      <c r="SFU25" s="54"/>
      <c r="SFV25" s="54"/>
      <c r="SFW25" s="54"/>
      <c r="SFX25" s="54"/>
      <c r="SFY25" s="54"/>
      <c r="SFZ25" s="54"/>
      <c r="SGA25" s="54"/>
      <c r="SGB25" s="54"/>
      <c r="SGC25" s="54"/>
      <c r="SGD25" s="54"/>
      <c r="SGE25" s="54"/>
      <c r="SGF25" s="54"/>
      <c r="SGG25" s="54"/>
      <c r="SGH25" s="54"/>
      <c r="SGI25" s="54"/>
      <c r="SGJ25" s="54"/>
      <c r="SGK25" s="54"/>
      <c r="SGL25" s="54"/>
      <c r="SGM25" s="54"/>
      <c r="SGN25" s="54"/>
      <c r="SGO25" s="54"/>
      <c r="SGP25" s="54"/>
      <c r="SGQ25" s="54"/>
      <c r="SGR25" s="54"/>
      <c r="SGS25" s="54"/>
      <c r="SGT25" s="54"/>
      <c r="SGU25" s="54"/>
      <c r="SGV25" s="54"/>
      <c r="SGW25" s="54"/>
      <c r="SGX25" s="54"/>
      <c r="SGY25" s="54"/>
      <c r="SGZ25" s="54"/>
      <c r="SHA25" s="54"/>
      <c r="SHB25" s="54"/>
      <c r="SHC25" s="54"/>
      <c r="SHD25" s="54"/>
      <c r="SHE25" s="54"/>
      <c r="SHF25" s="54"/>
      <c r="SHG25" s="54"/>
      <c r="SHH25" s="54"/>
      <c r="SHI25" s="54"/>
      <c r="SHJ25" s="54"/>
      <c r="SHK25" s="54"/>
      <c r="SHL25" s="54"/>
      <c r="SHM25" s="54"/>
      <c r="SHN25" s="54"/>
      <c r="SHO25" s="54"/>
      <c r="SHP25" s="54"/>
      <c r="SHQ25" s="54"/>
      <c r="SHR25" s="54"/>
      <c r="SHS25" s="54"/>
      <c r="SHT25" s="54"/>
      <c r="SHU25" s="54"/>
      <c r="SHV25" s="54"/>
      <c r="SHW25" s="54"/>
      <c r="SHX25" s="54"/>
      <c r="SHY25" s="54"/>
      <c r="SHZ25" s="54"/>
      <c r="SIA25" s="54"/>
      <c r="SIB25" s="54"/>
      <c r="SIC25" s="54"/>
      <c r="SID25" s="54"/>
      <c r="SIE25" s="54"/>
      <c r="SIF25" s="54"/>
      <c r="SIG25" s="54"/>
      <c r="SIH25" s="54"/>
      <c r="SII25" s="54"/>
      <c r="SIJ25" s="54"/>
      <c r="SIK25" s="54"/>
      <c r="SIL25" s="54"/>
      <c r="SIM25" s="54"/>
      <c r="SIN25" s="54"/>
      <c r="SIO25" s="54"/>
      <c r="SIP25" s="54"/>
      <c r="SIQ25" s="54"/>
      <c r="SIR25" s="54"/>
      <c r="SIS25" s="54"/>
      <c r="SIT25" s="54"/>
      <c r="SIU25" s="54"/>
      <c r="SIV25" s="54"/>
      <c r="SIW25" s="54"/>
      <c r="SIX25" s="54"/>
      <c r="SIY25" s="54"/>
      <c r="SIZ25" s="54"/>
      <c r="SJA25" s="54"/>
      <c r="SJB25" s="54"/>
      <c r="SJC25" s="54"/>
      <c r="SJD25" s="54"/>
      <c r="SJE25" s="54"/>
      <c r="SJF25" s="54"/>
      <c r="SJG25" s="54"/>
      <c r="SJH25" s="54"/>
      <c r="SJI25" s="54"/>
      <c r="SJJ25" s="54"/>
      <c r="SJK25" s="54"/>
      <c r="SJL25" s="54"/>
      <c r="SJM25" s="54"/>
      <c r="SJN25" s="54"/>
      <c r="SJO25" s="54"/>
      <c r="SJP25" s="54"/>
      <c r="SJQ25" s="54"/>
      <c r="SJR25" s="54"/>
      <c r="SJS25" s="54"/>
      <c r="SJT25" s="54"/>
      <c r="SJU25" s="54"/>
      <c r="SJV25" s="54"/>
      <c r="SJW25" s="54"/>
      <c r="SJX25" s="54"/>
      <c r="SJY25" s="54"/>
      <c r="SJZ25" s="54"/>
      <c r="SKA25" s="54"/>
      <c r="SKB25" s="54"/>
      <c r="SKC25" s="54"/>
      <c r="SKD25" s="54"/>
      <c r="SKE25" s="54"/>
      <c r="SKF25" s="54"/>
      <c r="SKG25" s="54"/>
      <c r="SKH25" s="54"/>
      <c r="SKI25" s="54"/>
      <c r="SKJ25" s="54"/>
      <c r="SKK25" s="54"/>
      <c r="SKL25" s="54"/>
      <c r="SKM25" s="54"/>
      <c r="SKN25" s="54"/>
      <c r="SKO25" s="54"/>
      <c r="SKP25" s="54"/>
      <c r="SKQ25" s="54"/>
      <c r="SKR25" s="54"/>
      <c r="SKS25" s="54"/>
      <c r="SKT25" s="54"/>
      <c r="SKU25" s="54"/>
      <c r="SKV25" s="54"/>
      <c r="SKW25" s="54"/>
      <c r="SKX25" s="54"/>
      <c r="SKY25" s="54"/>
      <c r="SKZ25" s="54"/>
      <c r="SLA25" s="54"/>
      <c r="SLB25" s="54"/>
      <c r="SLC25" s="54"/>
      <c r="SLD25" s="54"/>
      <c r="SLE25" s="54"/>
      <c r="SLF25" s="54"/>
      <c r="SLG25" s="54"/>
      <c r="SLH25" s="54"/>
      <c r="SLI25" s="54"/>
      <c r="SLJ25" s="54"/>
      <c r="SLK25" s="54"/>
      <c r="SLL25" s="54"/>
      <c r="SLM25" s="54"/>
      <c r="SLN25" s="54"/>
      <c r="SLO25" s="54"/>
      <c r="SLP25" s="54"/>
      <c r="SLQ25" s="54"/>
      <c r="SLR25" s="54"/>
      <c r="SLS25" s="54"/>
      <c r="SLT25" s="54"/>
      <c r="SLU25" s="54"/>
      <c r="SLV25" s="54"/>
      <c r="SLW25" s="54"/>
      <c r="SLX25" s="54"/>
      <c r="SLY25" s="54"/>
      <c r="SLZ25" s="54"/>
      <c r="SMA25" s="54"/>
      <c r="SMB25" s="54"/>
      <c r="SMC25" s="54"/>
      <c r="SMD25" s="54"/>
      <c r="SME25" s="54"/>
      <c r="SMF25" s="54"/>
      <c r="SMG25" s="54"/>
      <c r="SMH25" s="54"/>
      <c r="SMI25" s="54"/>
      <c r="SMJ25" s="54"/>
      <c r="SMK25" s="54"/>
      <c r="SML25" s="54"/>
      <c r="SMM25" s="54"/>
      <c r="SMN25" s="54"/>
      <c r="SMO25" s="54"/>
      <c r="SMP25" s="54"/>
      <c r="SMQ25" s="54"/>
      <c r="SMR25" s="54"/>
      <c r="SMS25" s="54"/>
      <c r="SMT25" s="54"/>
      <c r="SMU25" s="54"/>
      <c r="SMV25" s="54"/>
      <c r="SMW25" s="54"/>
      <c r="SMX25" s="54"/>
      <c r="SMY25" s="54"/>
      <c r="SMZ25" s="54"/>
      <c r="SNA25" s="54"/>
      <c r="SNB25" s="54"/>
      <c r="SNC25" s="54"/>
      <c r="SND25" s="54"/>
      <c r="SNE25" s="54"/>
      <c r="SNF25" s="54"/>
      <c r="SNG25" s="54"/>
      <c r="SNH25" s="54"/>
      <c r="SNI25" s="54"/>
      <c r="SNJ25" s="54"/>
      <c r="SNK25" s="54"/>
      <c r="SNL25" s="54"/>
      <c r="SNM25" s="54"/>
      <c r="SNN25" s="54"/>
      <c r="SNO25" s="54"/>
      <c r="SNP25" s="54"/>
      <c r="SNQ25" s="54"/>
      <c r="SNR25" s="54"/>
      <c r="SNS25" s="54"/>
      <c r="SNT25" s="54"/>
      <c r="SNU25" s="54"/>
      <c r="SNV25" s="54"/>
      <c r="SNW25" s="54"/>
      <c r="SNX25" s="54"/>
      <c r="SNY25" s="54"/>
      <c r="SNZ25" s="54"/>
      <c r="SOA25" s="54"/>
      <c r="SOB25" s="54"/>
      <c r="SOC25" s="54"/>
      <c r="SOD25" s="54"/>
      <c r="SOE25" s="54"/>
      <c r="SOF25" s="54"/>
      <c r="SOG25" s="54"/>
      <c r="SOH25" s="54"/>
      <c r="SOI25" s="54"/>
      <c r="SOJ25" s="54"/>
      <c r="SOK25" s="54"/>
      <c r="SOL25" s="54"/>
      <c r="SOM25" s="54"/>
      <c r="SON25" s="54"/>
      <c r="SOO25" s="54"/>
      <c r="SOP25" s="54"/>
      <c r="SOQ25" s="54"/>
      <c r="SOR25" s="54"/>
      <c r="SOS25" s="54"/>
      <c r="SOT25" s="54"/>
      <c r="SOU25" s="54"/>
      <c r="SOV25" s="54"/>
      <c r="SOW25" s="54"/>
      <c r="SOX25" s="54"/>
      <c r="SOY25" s="54"/>
      <c r="SOZ25" s="54"/>
      <c r="SPA25" s="54"/>
      <c r="SPB25" s="54"/>
      <c r="SPC25" s="54"/>
      <c r="SPD25" s="54"/>
      <c r="SPE25" s="54"/>
      <c r="SPF25" s="54"/>
      <c r="SPG25" s="54"/>
      <c r="SPH25" s="54"/>
      <c r="SPI25" s="54"/>
      <c r="SPJ25" s="54"/>
      <c r="SPK25" s="54"/>
      <c r="SPL25" s="54"/>
      <c r="SPM25" s="54"/>
      <c r="SPN25" s="54"/>
      <c r="SPO25" s="54"/>
      <c r="SPP25" s="54"/>
      <c r="SPQ25" s="54"/>
      <c r="SPR25" s="54"/>
      <c r="SPS25" s="54"/>
      <c r="SPT25" s="54"/>
      <c r="SPU25" s="54"/>
      <c r="SPV25" s="54"/>
      <c r="SPW25" s="54"/>
      <c r="SPX25" s="54"/>
      <c r="SPY25" s="54"/>
      <c r="SPZ25" s="54"/>
      <c r="SQA25" s="54"/>
      <c r="SQB25" s="54"/>
      <c r="SQC25" s="54"/>
      <c r="SQD25" s="54"/>
      <c r="SQE25" s="54"/>
      <c r="SQF25" s="54"/>
      <c r="SQG25" s="54"/>
      <c r="SQH25" s="54"/>
      <c r="SQI25" s="54"/>
      <c r="SQJ25" s="54"/>
      <c r="SQK25" s="54"/>
      <c r="SQL25" s="54"/>
      <c r="SQM25" s="54"/>
      <c r="SQN25" s="54"/>
      <c r="SQO25" s="54"/>
      <c r="SQP25" s="54"/>
      <c r="SQQ25" s="54"/>
      <c r="SQR25" s="54"/>
      <c r="SQS25" s="54"/>
      <c r="SQT25" s="54"/>
      <c r="SQU25" s="54"/>
      <c r="SQV25" s="54"/>
      <c r="SQW25" s="54"/>
      <c r="SQX25" s="54"/>
      <c r="SQY25" s="54"/>
      <c r="SQZ25" s="54"/>
      <c r="SRA25" s="54"/>
      <c r="SRB25" s="54"/>
      <c r="SRC25" s="54"/>
      <c r="SRD25" s="54"/>
      <c r="SRE25" s="54"/>
      <c r="SRF25" s="54"/>
      <c r="SRG25" s="54"/>
      <c r="SRH25" s="54"/>
      <c r="SRI25" s="54"/>
      <c r="SRJ25" s="54"/>
      <c r="SRK25" s="54"/>
      <c r="SRL25" s="54"/>
      <c r="SRM25" s="54"/>
      <c r="SRN25" s="54"/>
      <c r="SRO25" s="54"/>
      <c r="SRP25" s="54"/>
      <c r="SRQ25" s="54"/>
      <c r="SRR25" s="54"/>
      <c r="SRS25" s="54"/>
      <c r="SRT25" s="54"/>
      <c r="SRU25" s="54"/>
      <c r="SRV25" s="54"/>
      <c r="SRW25" s="54"/>
      <c r="SRX25" s="54"/>
      <c r="SRY25" s="54"/>
      <c r="SRZ25" s="54"/>
      <c r="SSA25" s="54"/>
      <c r="SSB25" s="54"/>
      <c r="SSC25" s="54"/>
      <c r="SSD25" s="54"/>
      <c r="SSE25" s="54"/>
      <c r="SSF25" s="54"/>
      <c r="SSG25" s="54"/>
      <c r="SSH25" s="54"/>
      <c r="SSI25" s="54"/>
      <c r="SSJ25" s="54"/>
      <c r="SSK25" s="54"/>
      <c r="SSL25" s="54"/>
      <c r="SSM25" s="54"/>
      <c r="SSN25" s="54"/>
      <c r="SSO25" s="54"/>
      <c r="SSP25" s="54"/>
      <c r="SSQ25" s="54"/>
      <c r="SSR25" s="54"/>
      <c r="SSS25" s="54"/>
      <c r="SST25" s="54"/>
      <c r="SSU25" s="54"/>
      <c r="SSV25" s="54"/>
      <c r="SSW25" s="54"/>
      <c r="SSX25" s="54"/>
      <c r="SSY25" s="54"/>
      <c r="SSZ25" s="54"/>
      <c r="STA25" s="54"/>
      <c r="STB25" s="54"/>
      <c r="STC25" s="54"/>
      <c r="STD25" s="54"/>
      <c r="STE25" s="54"/>
      <c r="STF25" s="54"/>
      <c r="STG25" s="54"/>
      <c r="STH25" s="54"/>
      <c r="STI25" s="54"/>
      <c r="STJ25" s="54"/>
      <c r="STK25" s="54"/>
      <c r="STL25" s="54"/>
      <c r="STM25" s="54"/>
      <c r="STN25" s="54"/>
      <c r="STO25" s="54"/>
      <c r="STP25" s="54"/>
      <c r="STQ25" s="54"/>
      <c r="STR25" s="54"/>
      <c r="STS25" s="54"/>
      <c r="STT25" s="54"/>
      <c r="STU25" s="54"/>
      <c r="STV25" s="54"/>
      <c r="STW25" s="54"/>
      <c r="STX25" s="54"/>
      <c r="STY25" s="54"/>
      <c r="STZ25" s="54"/>
      <c r="SUA25" s="54"/>
      <c r="SUB25" s="54"/>
      <c r="SUC25" s="54"/>
      <c r="SUD25" s="54"/>
      <c r="SUE25" s="54"/>
      <c r="SUF25" s="54"/>
      <c r="SUG25" s="54"/>
      <c r="SUH25" s="54"/>
      <c r="SUI25" s="54"/>
      <c r="SUJ25" s="54"/>
      <c r="SUK25" s="54"/>
      <c r="SUL25" s="54"/>
      <c r="SUM25" s="54"/>
      <c r="SUN25" s="54"/>
      <c r="SUO25" s="54"/>
      <c r="SUP25" s="54"/>
      <c r="SUQ25" s="54"/>
      <c r="SUR25" s="54"/>
      <c r="SUS25" s="54"/>
      <c r="SUT25" s="54"/>
      <c r="SUU25" s="54"/>
      <c r="SUV25" s="54"/>
      <c r="SUW25" s="54"/>
      <c r="SUX25" s="54"/>
      <c r="SUY25" s="54"/>
      <c r="SUZ25" s="54"/>
      <c r="SVA25" s="54"/>
      <c r="SVB25" s="54"/>
      <c r="SVC25" s="54"/>
      <c r="SVD25" s="54"/>
      <c r="SVE25" s="54"/>
      <c r="SVF25" s="54"/>
      <c r="SVG25" s="54"/>
      <c r="SVH25" s="54"/>
      <c r="SVI25" s="54"/>
      <c r="SVJ25" s="54"/>
      <c r="SVK25" s="54"/>
      <c r="SVL25" s="54"/>
      <c r="SVM25" s="54"/>
      <c r="SVN25" s="54"/>
      <c r="SVO25" s="54"/>
      <c r="SVP25" s="54"/>
      <c r="SVQ25" s="54"/>
      <c r="SVR25" s="54"/>
      <c r="SVS25" s="54"/>
      <c r="SVT25" s="54"/>
      <c r="SVU25" s="54"/>
      <c r="SVV25" s="54"/>
      <c r="SVW25" s="54"/>
      <c r="SVX25" s="54"/>
      <c r="SVY25" s="54"/>
      <c r="SVZ25" s="54"/>
      <c r="SWA25" s="54"/>
      <c r="SWB25" s="54"/>
      <c r="SWC25" s="54"/>
      <c r="SWD25" s="54"/>
      <c r="SWE25" s="54"/>
      <c r="SWF25" s="54"/>
      <c r="SWG25" s="54"/>
      <c r="SWH25" s="54"/>
      <c r="SWI25" s="54"/>
      <c r="SWJ25" s="54"/>
      <c r="SWK25" s="54"/>
      <c r="SWL25" s="54"/>
      <c r="SWM25" s="54"/>
      <c r="SWN25" s="54"/>
      <c r="SWO25" s="54"/>
      <c r="SWP25" s="54"/>
      <c r="SWQ25" s="54"/>
      <c r="SWR25" s="54"/>
      <c r="SWS25" s="54"/>
      <c r="SWT25" s="54"/>
      <c r="SWU25" s="54"/>
      <c r="SWV25" s="54"/>
      <c r="SWW25" s="54"/>
      <c r="SWX25" s="54"/>
      <c r="SWY25" s="54"/>
      <c r="SWZ25" s="54"/>
      <c r="SXA25" s="54"/>
      <c r="SXB25" s="54"/>
      <c r="SXC25" s="54"/>
      <c r="SXD25" s="54"/>
      <c r="SXE25" s="54"/>
      <c r="SXF25" s="54"/>
      <c r="SXG25" s="54"/>
      <c r="SXH25" s="54"/>
      <c r="SXI25" s="54"/>
      <c r="SXJ25" s="54"/>
      <c r="SXK25" s="54"/>
      <c r="SXL25" s="54"/>
      <c r="SXM25" s="54"/>
      <c r="SXN25" s="54"/>
      <c r="SXO25" s="54"/>
      <c r="SXP25" s="54"/>
      <c r="SXQ25" s="54"/>
      <c r="SXR25" s="54"/>
      <c r="SXS25" s="54"/>
      <c r="SXT25" s="54"/>
      <c r="SXU25" s="54"/>
      <c r="SXV25" s="54"/>
      <c r="SXW25" s="54"/>
      <c r="SXX25" s="54"/>
      <c r="SXY25" s="54"/>
      <c r="SXZ25" s="54"/>
      <c r="SYA25" s="54"/>
      <c r="SYB25" s="54"/>
      <c r="SYC25" s="54"/>
      <c r="SYD25" s="54"/>
      <c r="SYE25" s="54"/>
      <c r="SYF25" s="54"/>
      <c r="SYG25" s="54"/>
      <c r="SYH25" s="54"/>
      <c r="SYI25" s="54"/>
      <c r="SYJ25" s="54"/>
      <c r="SYK25" s="54"/>
      <c r="SYL25" s="54"/>
      <c r="SYM25" s="54"/>
      <c r="SYN25" s="54"/>
      <c r="SYO25" s="54"/>
      <c r="SYP25" s="54"/>
      <c r="SYQ25" s="54"/>
      <c r="SYR25" s="54"/>
      <c r="SYS25" s="54"/>
      <c r="SYT25" s="54"/>
      <c r="SYU25" s="54"/>
      <c r="SYV25" s="54"/>
      <c r="SYW25" s="54"/>
      <c r="SYX25" s="54"/>
      <c r="SYY25" s="54"/>
      <c r="SYZ25" s="54"/>
      <c r="SZA25" s="54"/>
      <c r="SZB25" s="54"/>
      <c r="SZC25" s="54"/>
      <c r="SZD25" s="54"/>
      <c r="SZE25" s="54"/>
      <c r="SZF25" s="54"/>
      <c r="SZG25" s="54"/>
      <c r="SZH25" s="54"/>
      <c r="SZI25" s="54"/>
      <c r="SZJ25" s="54"/>
      <c r="SZK25" s="54"/>
      <c r="SZL25" s="54"/>
      <c r="SZM25" s="54"/>
      <c r="SZN25" s="54"/>
      <c r="SZO25" s="54"/>
      <c r="SZP25" s="54"/>
      <c r="SZQ25" s="54"/>
      <c r="SZR25" s="54"/>
      <c r="SZS25" s="54"/>
      <c r="SZT25" s="54"/>
      <c r="SZU25" s="54"/>
      <c r="SZV25" s="54"/>
      <c r="SZW25" s="54"/>
      <c r="SZX25" s="54"/>
      <c r="SZY25" s="54"/>
      <c r="SZZ25" s="54"/>
      <c r="TAA25" s="54"/>
      <c r="TAB25" s="54"/>
      <c r="TAC25" s="54"/>
      <c r="TAD25" s="54"/>
      <c r="TAE25" s="54"/>
      <c r="TAF25" s="54"/>
      <c r="TAG25" s="54"/>
      <c r="TAH25" s="54"/>
      <c r="TAI25" s="54"/>
      <c r="TAJ25" s="54"/>
      <c r="TAK25" s="54"/>
      <c r="TAL25" s="54"/>
      <c r="TAM25" s="54"/>
      <c r="TAN25" s="54"/>
      <c r="TAO25" s="54"/>
      <c r="TAP25" s="54"/>
      <c r="TAQ25" s="54"/>
      <c r="TAR25" s="54"/>
      <c r="TAS25" s="54"/>
      <c r="TAT25" s="54"/>
      <c r="TAU25" s="54"/>
      <c r="TAV25" s="54"/>
      <c r="TAW25" s="54"/>
      <c r="TAX25" s="54"/>
      <c r="TAY25" s="54"/>
      <c r="TAZ25" s="54"/>
      <c r="TBA25" s="54"/>
      <c r="TBB25" s="54"/>
      <c r="TBC25" s="54"/>
      <c r="TBD25" s="54"/>
      <c r="TBE25" s="54"/>
      <c r="TBF25" s="54"/>
      <c r="TBG25" s="54"/>
      <c r="TBH25" s="54"/>
      <c r="TBI25" s="54"/>
      <c r="TBJ25" s="54"/>
      <c r="TBK25" s="54"/>
      <c r="TBL25" s="54"/>
      <c r="TBM25" s="54"/>
      <c r="TBN25" s="54"/>
      <c r="TBO25" s="54"/>
      <c r="TBP25" s="54"/>
      <c r="TBQ25" s="54"/>
      <c r="TBR25" s="54"/>
      <c r="TBS25" s="54"/>
      <c r="TBT25" s="54"/>
      <c r="TBU25" s="54"/>
      <c r="TBV25" s="54"/>
      <c r="TBW25" s="54"/>
      <c r="TBX25" s="54"/>
      <c r="TBY25" s="54"/>
      <c r="TBZ25" s="54"/>
      <c r="TCA25" s="54"/>
      <c r="TCB25" s="54"/>
      <c r="TCC25" s="54"/>
      <c r="TCD25" s="54"/>
      <c r="TCE25" s="54"/>
      <c r="TCF25" s="54"/>
      <c r="TCG25" s="54"/>
      <c r="TCH25" s="54"/>
      <c r="TCI25" s="54"/>
      <c r="TCJ25" s="54"/>
      <c r="TCK25" s="54"/>
      <c r="TCL25" s="54"/>
      <c r="TCM25" s="54"/>
      <c r="TCN25" s="54"/>
      <c r="TCO25" s="54"/>
      <c r="TCP25" s="54"/>
      <c r="TCQ25" s="54"/>
      <c r="TCR25" s="54"/>
      <c r="TCS25" s="54"/>
      <c r="TCT25" s="54"/>
      <c r="TCU25" s="54"/>
      <c r="TCV25" s="54"/>
      <c r="TCW25" s="54"/>
      <c r="TCX25" s="54"/>
      <c r="TCY25" s="54"/>
      <c r="TCZ25" s="54"/>
      <c r="TDA25" s="54"/>
      <c r="TDB25" s="54"/>
      <c r="TDC25" s="54"/>
      <c r="TDD25" s="54"/>
      <c r="TDE25" s="54"/>
      <c r="TDF25" s="54"/>
      <c r="TDG25" s="54"/>
      <c r="TDH25" s="54"/>
      <c r="TDI25" s="54"/>
      <c r="TDJ25" s="54"/>
      <c r="TDK25" s="54"/>
      <c r="TDL25" s="54"/>
      <c r="TDM25" s="54"/>
      <c r="TDN25" s="54"/>
      <c r="TDO25" s="54"/>
      <c r="TDP25" s="54"/>
      <c r="TDQ25" s="54"/>
      <c r="TDR25" s="54"/>
      <c r="TDS25" s="54"/>
      <c r="TDT25" s="54"/>
      <c r="TDU25" s="54"/>
      <c r="TDV25" s="54"/>
      <c r="TDW25" s="54"/>
      <c r="TDX25" s="54"/>
      <c r="TDY25" s="54"/>
      <c r="TDZ25" s="54"/>
      <c r="TEA25" s="54"/>
      <c r="TEB25" s="54"/>
      <c r="TEC25" s="54"/>
      <c r="TED25" s="54"/>
      <c r="TEE25" s="54"/>
      <c r="TEF25" s="54"/>
      <c r="TEG25" s="54"/>
      <c r="TEH25" s="54"/>
      <c r="TEI25" s="54"/>
      <c r="TEJ25" s="54"/>
      <c r="TEK25" s="54"/>
      <c r="TEL25" s="54"/>
      <c r="TEM25" s="54"/>
      <c r="TEN25" s="54"/>
      <c r="TEO25" s="54"/>
      <c r="TEP25" s="54"/>
      <c r="TEQ25" s="54"/>
      <c r="TER25" s="54"/>
      <c r="TES25" s="54"/>
      <c r="TET25" s="54"/>
      <c r="TEU25" s="54"/>
      <c r="TEV25" s="54"/>
      <c r="TEW25" s="54"/>
      <c r="TEX25" s="54"/>
      <c r="TEY25" s="54"/>
      <c r="TEZ25" s="54"/>
      <c r="TFA25" s="54"/>
      <c r="TFB25" s="54"/>
      <c r="TFC25" s="54"/>
      <c r="TFD25" s="54"/>
      <c r="TFE25" s="54"/>
      <c r="TFF25" s="54"/>
      <c r="TFG25" s="54"/>
      <c r="TFH25" s="54"/>
      <c r="TFI25" s="54"/>
      <c r="TFJ25" s="54"/>
      <c r="TFK25" s="54"/>
      <c r="TFL25" s="54"/>
      <c r="TFM25" s="54"/>
      <c r="TFN25" s="54"/>
      <c r="TFO25" s="54"/>
      <c r="TFP25" s="54"/>
      <c r="TFQ25" s="54"/>
      <c r="TFR25" s="54"/>
      <c r="TFS25" s="54"/>
      <c r="TFT25" s="54"/>
      <c r="TFU25" s="54"/>
      <c r="TFV25" s="54"/>
      <c r="TFW25" s="54"/>
      <c r="TFX25" s="54"/>
      <c r="TFY25" s="54"/>
      <c r="TFZ25" s="54"/>
      <c r="TGA25" s="54"/>
      <c r="TGB25" s="54"/>
      <c r="TGC25" s="54"/>
      <c r="TGD25" s="54"/>
      <c r="TGE25" s="54"/>
      <c r="TGF25" s="54"/>
      <c r="TGG25" s="54"/>
      <c r="TGH25" s="54"/>
      <c r="TGI25" s="54"/>
      <c r="TGJ25" s="54"/>
      <c r="TGK25" s="54"/>
      <c r="TGL25" s="54"/>
      <c r="TGM25" s="54"/>
      <c r="TGN25" s="54"/>
      <c r="TGO25" s="54"/>
      <c r="TGP25" s="54"/>
      <c r="TGQ25" s="54"/>
      <c r="TGR25" s="54"/>
      <c r="TGS25" s="54"/>
      <c r="TGT25" s="54"/>
      <c r="TGU25" s="54"/>
      <c r="TGV25" s="54"/>
      <c r="TGW25" s="54"/>
      <c r="TGX25" s="54"/>
      <c r="TGY25" s="54"/>
      <c r="TGZ25" s="54"/>
      <c r="THA25" s="54"/>
      <c r="THB25" s="54"/>
      <c r="THC25" s="54"/>
      <c r="THD25" s="54"/>
      <c r="THE25" s="54"/>
      <c r="THF25" s="54"/>
      <c r="THG25" s="54"/>
      <c r="THH25" s="54"/>
      <c r="THI25" s="54"/>
      <c r="THJ25" s="54"/>
      <c r="THK25" s="54"/>
      <c r="THL25" s="54"/>
      <c r="THM25" s="54"/>
      <c r="THN25" s="54"/>
      <c r="THO25" s="54"/>
      <c r="THP25" s="54"/>
      <c r="THQ25" s="54"/>
      <c r="THR25" s="54"/>
      <c r="THS25" s="54"/>
      <c r="THT25" s="54"/>
      <c r="THU25" s="54"/>
      <c r="THV25" s="54"/>
      <c r="THW25" s="54"/>
      <c r="THX25" s="54"/>
      <c r="THY25" s="54"/>
      <c r="THZ25" s="54"/>
      <c r="TIA25" s="54"/>
      <c r="TIB25" s="54"/>
      <c r="TIC25" s="54"/>
      <c r="TID25" s="54"/>
      <c r="TIE25" s="54"/>
      <c r="TIF25" s="54"/>
      <c r="TIG25" s="54"/>
      <c r="TIH25" s="54"/>
      <c r="TII25" s="54"/>
      <c r="TIJ25" s="54"/>
      <c r="TIK25" s="54"/>
      <c r="TIL25" s="54"/>
      <c r="TIM25" s="54"/>
      <c r="TIN25" s="54"/>
      <c r="TIO25" s="54"/>
      <c r="TIP25" s="54"/>
      <c r="TIQ25" s="54"/>
      <c r="TIR25" s="54"/>
      <c r="TIS25" s="54"/>
      <c r="TIT25" s="54"/>
      <c r="TIU25" s="54"/>
      <c r="TIV25" s="54"/>
      <c r="TIW25" s="54"/>
      <c r="TIX25" s="54"/>
      <c r="TIY25" s="54"/>
      <c r="TIZ25" s="54"/>
      <c r="TJA25" s="54"/>
      <c r="TJB25" s="54"/>
      <c r="TJC25" s="54"/>
      <c r="TJD25" s="54"/>
      <c r="TJE25" s="54"/>
      <c r="TJF25" s="54"/>
      <c r="TJG25" s="54"/>
      <c r="TJH25" s="54"/>
      <c r="TJI25" s="54"/>
      <c r="TJJ25" s="54"/>
      <c r="TJK25" s="54"/>
      <c r="TJL25" s="54"/>
      <c r="TJM25" s="54"/>
      <c r="TJN25" s="54"/>
      <c r="TJO25" s="54"/>
      <c r="TJP25" s="54"/>
      <c r="TJQ25" s="54"/>
      <c r="TJR25" s="54"/>
      <c r="TJS25" s="54"/>
      <c r="TJT25" s="54"/>
      <c r="TJU25" s="54"/>
      <c r="TJV25" s="54"/>
      <c r="TJW25" s="54"/>
      <c r="TJX25" s="54"/>
      <c r="TJY25" s="54"/>
      <c r="TJZ25" s="54"/>
      <c r="TKA25" s="54"/>
      <c r="TKB25" s="54"/>
      <c r="TKC25" s="54"/>
      <c r="TKD25" s="54"/>
      <c r="TKE25" s="54"/>
      <c r="TKF25" s="54"/>
      <c r="TKG25" s="54"/>
      <c r="TKH25" s="54"/>
      <c r="TKI25" s="54"/>
      <c r="TKJ25" s="54"/>
      <c r="TKK25" s="54"/>
      <c r="TKL25" s="54"/>
      <c r="TKM25" s="54"/>
      <c r="TKN25" s="54"/>
      <c r="TKO25" s="54"/>
      <c r="TKP25" s="54"/>
      <c r="TKQ25" s="54"/>
      <c r="TKR25" s="54"/>
      <c r="TKS25" s="54"/>
      <c r="TKT25" s="54"/>
      <c r="TKU25" s="54"/>
      <c r="TKV25" s="54"/>
      <c r="TKW25" s="54"/>
      <c r="TKX25" s="54"/>
      <c r="TKY25" s="54"/>
      <c r="TKZ25" s="54"/>
      <c r="TLA25" s="54"/>
      <c r="TLB25" s="54"/>
      <c r="TLC25" s="54"/>
      <c r="TLD25" s="54"/>
      <c r="TLE25" s="54"/>
      <c r="TLF25" s="54"/>
      <c r="TLG25" s="54"/>
      <c r="TLH25" s="54"/>
      <c r="TLI25" s="54"/>
      <c r="TLJ25" s="54"/>
      <c r="TLK25" s="54"/>
      <c r="TLL25" s="54"/>
      <c r="TLM25" s="54"/>
      <c r="TLN25" s="54"/>
      <c r="TLO25" s="54"/>
      <c r="TLP25" s="54"/>
      <c r="TLQ25" s="54"/>
      <c r="TLR25" s="54"/>
      <c r="TLS25" s="54"/>
      <c r="TLT25" s="54"/>
      <c r="TLU25" s="54"/>
      <c r="TLV25" s="54"/>
      <c r="TLW25" s="54"/>
      <c r="TLX25" s="54"/>
      <c r="TLY25" s="54"/>
      <c r="TLZ25" s="54"/>
      <c r="TMA25" s="54"/>
      <c r="TMB25" s="54"/>
      <c r="TMC25" s="54"/>
      <c r="TMD25" s="54"/>
      <c r="TME25" s="54"/>
      <c r="TMF25" s="54"/>
      <c r="TMG25" s="54"/>
      <c r="TMH25" s="54"/>
      <c r="TMI25" s="54"/>
      <c r="TMJ25" s="54"/>
      <c r="TMK25" s="54"/>
      <c r="TML25" s="54"/>
      <c r="TMM25" s="54"/>
      <c r="TMN25" s="54"/>
      <c r="TMO25" s="54"/>
      <c r="TMP25" s="54"/>
      <c r="TMQ25" s="54"/>
      <c r="TMR25" s="54"/>
      <c r="TMS25" s="54"/>
      <c r="TMT25" s="54"/>
      <c r="TMU25" s="54"/>
      <c r="TMV25" s="54"/>
      <c r="TMW25" s="54"/>
      <c r="TMX25" s="54"/>
      <c r="TMY25" s="54"/>
      <c r="TMZ25" s="54"/>
      <c r="TNA25" s="54"/>
      <c r="TNB25" s="54"/>
      <c r="TNC25" s="54"/>
      <c r="TND25" s="54"/>
      <c r="TNE25" s="54"/>
      <c r="TNF25" s="54"/>
      <c r="TNG25" s="54"/>
      <c r="TNH25" s="54"/>
      <c r="TNI25" s="54"/>
      <c r="TNJ25" s="54"/>
      <c r="TNK25" s="54"/>
      <c r="TNL25" s="54"/>
      <c r="TNM25" s="54"/>
      <c r="TNN25" s="54"/>
      <c r="TNO25" s="54"/>
      <c r="TNP25" s="54"/>
      <c r="TNQ25" s="54"/>
      <c r="TNR25" s="54"/>
      <c r="TNS25" s="54"/>
      <c r="TNT25" s="54"/>
      <c r="TNU25" s="54"/>
      <c r="TNV25" s="54"/>
      <c r="TNW25" s="54"/>
      <c r="TNX25" s="54"/>
      <c r="TNY25" s="54"/>
      <c r="TNZ25" s="54"/>
      <c r="TOA25" s="54"/>
      <c r="TOB25" s="54"/>
      <c r="TOC25" s="54"/>
      <c r="TOD25" s="54"/>
      <c r="TOE25" s="54"/>
      <c r="TOF25" s="54"/>
      <c r="TOG25" s="54"/>
      <c r="TOH25" s="54"/>
      <c r="TOI25" s="54"/>
      <c r="TOJ25" s="54"/>
      <c r="TOK25" s="54"/>
      <c r="TOL25" s="54"/>
      <c r="TOM25" s="54"/>
      <c r="TON25" s="54"/>
      <c r="TOO25" s="54"/>
      <c r="TOP25" s="54"/>
      <c r="TOQ25" s="54"/>
      <c r="TOR25" s="54"/>
      <c r="TOS25" s="54"/>
      <c r="TOT25" s="54"/>
      <c r="TOU25" s="54"/>
      <c r="TOV25" s="54"/>
      <c r="TOW25" s="54"/>
      <c r="TOX25" s="54"/>
      <c r="TOY25" s="54"/>
      <c r="TOZ25" s="54"/>
      <c r="TPA25" s="54"/>
      <c r="TPB25" s="54"/>
      <c r="TPC25" s="54"/>
      <c r="TPD25" s="54"/>
      <c r="TPE25" s="54"/>
      <c r="TPF25" s="54"/>
      <c r="TPG25" s="54"/>
      <c r="TPH25" s="54"/>
      <c r="TPI25" s="54"/>
      <c r="TPJ25" s="54"/>
      <c r="TPK25" s="54"/>
      <c r="TPL25" s="54"/>
      <c r="TPM25" s="54"/>
      <c r="TPN25" s="54"/>
      <c r="TPO25" s="54"/>
      <c r="TPP25" s="54"/>
      <c r="TPQ25" s="54"/>
      <c r="TPR25" s="54"/>
      <c r="TPS25" s="54"/>
      <c r="TPT25" s="54"/>
      <c r="TPU25" s="54"/>
      <c r="TPV25" s="54"/>
      <c r="TPW25" s="54"/>
      <c r="TPX25" s="54"/>
      <c r="TPY25" s="54"/>
      <c r="TPZ25" s="54"/>
      <c r="TQA25" s="54"/>
      <c r="TQB25" s="54"/>
      <c r="TQC25" s="54"/>
      <c r="TQD25" s="54"/>
      <c r="TQE25" s="54"/>
      <c r="TQF25" s="54"/>
      <c r="TQG25" s="54"/>
      <c r="TQH25" s="54"/>
      <c r="TQI25" s="54"/>
      <c r="TQJ25" s="54"/>
      <c r="TQK25" s="54"/>
      <c r="TQL25" s="54"/>
      <c r="TQM25" s="54"/>
      <c r="TQN25" s="54"/>
      <c r="TQO25" s="54"/>
      <c r="TQP25" s="54"/>
      <c r="TQQ25" s="54"/>
      <c r="TQR25" s="54"/>
      <c r="TQS25" s="54"/>
      <c r="TQT25" s="54"/>
      <c r="TQU25" s="54"/>
      <c r="TQV25" s="54"/>
      <c r="TQW25" s="54"/>
      <c r="TQX25" s="54"/>
      <c r="TQY25" s="54"/>
      <c r="TQZ25" s="54"/>
      <c r="TRA25" s="54"/>
      <c r="TRB25" s="54"/>
      <c r="TRC25" s="54"/>
      <c r="TRD25" s="54"/>
      <c r="TRE25" s="54"/>
      <c r="TRF25" s="54"/>
      <c r="TRG25" s="54"/>
      <c r="TRH25" s="54"/>
      <c r="TRI25" s="54"/>
      <c r="TRJ25" s="54"/>
      <c r="TRK25" s="54"/>
      <c r="TRL25" s="54"/>
      <c r="TRM25" s="54"/>
      <c r="TRN25" s="54"/>
      <c r="TRO25" s="54"/>
      <c r="TRP25" s="54"/>
      <c r="TRQ25" s="54"/>
      <c r="TRR25" s="54"/>
      <c r="TRS25" s="54"/>
      <c r="TRT25" s="54"/>
      <c r="TRU25" s="54"/>
      <c r="TRV25" s="54"/>
      <c r="TRW25" s="54"/>
      <c r="TRX25" s="54"/>
      <c r="TRY25" s="54"/>
      <c r="TRZ25" s="54"/>
      <c r="TSA25" s="54"/>
      <c r="TSB25" s="54"/>
      <c r="TSC25" s="54"/>
      <c r="TSD25" s="54"/>
      <c r="TSE25" s="54"/>
      <c r="TSF25" s="54"/>
      <c r="TSG25" s="54"/>
      <c r="TSH25" s="54"/>
      <c r="TSI25" s="54"/>
      <c r="TSJ25" s="54"/>
      <c r="TSK25" s="54"/>
      <c r="TSL25" s="54"/>
      <c r="TSM25" s="54"/>
      <c r="TSN25" s="54"/>
      <c r="TSO25" s="54"/>
      <c r="TSP25" s="54"/>
      <c r="TSQ25" s="54"/>
      <c r="TSR25" s="54"/>
      <c r="TSS25" s="54"/>
      <c r="TST25" s="54"/>
      <c r="TSU25" s="54"/>
      <c r="TSV25" s="54"/>
      <c r="TSW25" s="54"/>
      <c r="TSX25" s="54"/>
      <c r="TSY25" s="54"/>
      <c r="TSZ25" s="54"/>
      <c r="TTA25" s="54"/>
      <c r="TTB25" s="54"/>
      <c r="TTC25" s="54"/>
      <c r="TTD25" s="54"/>
      <c r="TTE25" s="54"/>
      <c r="TTF25" s="54"/>
      <c r="TTG25" s="54"/>
      <c r="TTH25" s="54"/>
      <c r="TTI25" s="54"/>
      <c r="TTJ25" s="54"/>
      <c r="TTK25" s="54"/>
      <c r="TTL25" s="54"/>
      <c r="TTM25" s="54"/>
      <c r="TTN25" s="54"/>
      <c r="TTO25" s="54"/>
      <c r="TTP25" s="54"/>
      <c r="TTQ25" s="54"/>
      <c r="TTR25" s="54"/>
      <c r="TTS25" s="54"/>
      <c r="TTT25" s="54"/>
      <c r="TTU25" s="54"/>
      <c r="TTV25" s="54"/>
      <c r="TTW25" s="54"/>
      <c r="TTX25" s="54"/>
      <c r="TTY25" s="54"/>
      <c r="TTZ25" s="54"/>
      <c r="TUA25" s="54"/>
      <c r="TUB25" s="54"/>
      <c r="TUC25" s="54"/>
      <c r="TUD25" s="54"/>
      <c r="TUE25" s="54"/>
      <c r="TUF25" s="54"/>
      <c r="TUG25" s="54"/>
      <c r="TUH25" s="54"/>
      <c r="TUI25" s="54"/>
      <c r="TUJ25" s="54"/>
      <c r="TUK25" s="54"/>
      <c r="TUL25" s="54"/>
      <c r="TUM25" s="54"/>
      <c r="TUN25" s="54"/>
      <c r="TUO25" s="54"/>
      <c r="TUP25" s="54"/>
      <c r="TUQ25" s="54"/>
      <c r="TUR25" s="54"/>
      <c r="TUS25" s="54"/>
      <c r="TUT25" s="54"/>
      <c r="TUU25" s="54"/>
      <c r="TUV25" s="54"/>
      <c r="TUW25" s="54"/>
      <c r="TUX25" s="54"/>
      <c r="TUY25" s="54"/>
      <c r="TUZ25" s="54"/>
      <c r="TVA25" s="54"/>
      <c r="TVB25" s="54"/>
      <c r="TVC25" s="54"/>
      <c r="TVD25" s="54"/>
      <c r="TVE25" s="54"/>
      <c r="TVF25" s="54"/>
      <c r="TVG25" s="54"/>
      <c r="TVH25" s="54"/>
      <c r="TVI25" s="54"/>
      <c r="TVJ25" s="54"/>
      <c r="TVK25" s="54"/>
      <c r="TVL25" s="54"/>
      <c r="TVM25" s="54"/>
      <c r="TVN25" s="54"/>
      <c r="TVO25" s="54"/>
      <c r="TVP25" s="54"/>
      <c r="TVQ25" s="54"/>
      <c r="TVR25" s="54"/>
      <c r="TVS25" s="54"/>
      <c r="TVT25" s="54"/>
      <c r="TVU25" s="54"/>
      <c r="TVV25" s="54"/>
      <c r="TVW25" s="54"/>
      <c r="TVX25" s="54"/>
      <c r="TVY25" s="54"/>
      <c r="TVZ25" s="54"/>
      <c r="TWA25" s="54"/>
      <c r="TWB25" s="54"/>
      <c r="TWC25" s="54"/>
      <c r="TWD25" s="54"/>
      <c r="TWE25" s="54"/>
      <c r="TWF25" s="54"/>
      <c r="TWG25" s="54"/>
      <c r="TWH25" s="54"/>
      <c r="TWI25" s="54"/>
      <c r="TWJ25" s="54"/>
      <c r="TWK25" s="54"/>
      <c r="TWL25" s="54"/>
      <c r="TWM25" s="54"/>
      <c r="TWN25" s="54"/>
      <c r="TWO25" s="54"/>
      <c r="TWP25" s="54"/>
      <c r="TWQ25" s="54"/>
      <c r="TWR25" s="54"/>
      <c r="TWS25" s="54"/>
      <c r="TWT25" s="54"/>
      <c r="TWU25" s="54"/>
      <c r="TWV25" s="54"/>
      <c r="TWW25" s="54"/>
      <c r="TWX25" s="54"/>
      <c r="TWY25" s="54"/>
      <c r="TWZ25" s="54"/>
      <c r="TXA25" s="54"/>
      <c r="TXB25" s="54"/>
      <c r="TXC25" s="54"/>
      <c r="TXD25" s="54"/>
      <c r="TXE25" s="54"/>
      <c r="TXF25" s="54"/>
      <c r="TXG25" s="54"/>
      <c r="TXH25" s="54"/>
      <c r="TXI25" s="54"/>
      <c r="TXJ25" s="54"/>
      <c r="TXK25" s="54"/>
      <c r="TXL25" s="54"/>
      <c r="TXM25" s="54"/>
      <c r="TXN25" s="54"/>
      <c r="TXO25" s="54"/>
      <c r="TXP25" s="54"/>
      <c r="TXQ25" s="54"/>
      <c r="TXR25" s="54"/>
      <c r="TXS25" s="54"/>
      <c r="TXT25" s="54"/>
      <c r="TXU25" s="54"/>
      <c r="TXV25" s="54"/>
      <c r="TXW25" s="54"/>
      <c r="TXX25" s="54"/>
      <c r="TXY25" s="54"/>
      <c r="TXZ25" s="54"/>
      <c r="TYA25" s="54"/>
      <c r="TYB25" s="54"/>
      <c r="TYC25" s="54"/>
      <c r="TYD25" s="54"/>
      <c r="TYE25" s="54"/>
      <c r="TYF25" s="54"/>
      <c r="TYG25" s="54"/>
      <c r="TYH25" s="54"/>
      <c r="TYI25" s="54"/>
      <c r="TYJ25" s="54"/>
      <c r="TYK25" s="54"/>
      <c r="TYL25" s="54"/>
      <c r="TYM25" s="54"/>
      <c r="TYN25" s="54"/>
      <c r="TYO25" s="54"/>
      <c r="TYP25" s="54"/>
      <c r="TYQ25" s="54"/>
      <c r="TYR25" s="54"/>
      <c r="TYS25" s="54"/>
      <c r="TYT25" s="54"/>
      <c r="TYU25" s="54"/>
      <c r="TYV25" s="54"/>
      <c r="TYW25" s="54"/>
      <c r="TYX25" s="54"/>
      <c r="TYY25" s="54"/>
      <c r="TYZ25" s="54"/>
      <c r="TZA25" s="54"/>
      <c r="TZB25" s="54"/>
      <c r="TZC25" s="54"/>
      <c r="TZD25" s="54"/>
      <c r="TZE25" s="54"/>
      <c r="TZF25" s="54"/>
      <c r="TZG25" s="54"/>
      <c r="TZH25" s="54"/>
      <c r="TZI25" s="54"/>
      <c r="TZJ25" s="54"/>
      <c r="TZK25" s="54"/>
      <c r="TZL25" s="54"/>
      <c r="TZM25" s="54"/>
      <c r="TZN25" s="54"/>
      <c r="TZO25" s="54"/>
      <c r="TZP25" s="54"/>
      <c r="TZQ25" s="54"/>
      <c r="TZR25" s="54"/>
      <c r="TZS25" s="54"/>
      <c r="TZT25" s="54"/>
      <c r="TZU25" s="54"/>
      <c r="TZV25" s="54"/>
      <c r="TZW25" s="54"/>
      <c r="TZX25" s="54"/>
      <c r="TZY25" s="54"/>
      <c r="TZZ25" s="54"/>
      <c r="UAA25" s="54"/>
      <c r="UAB25" s="54"/>
      <c r="UAC25" s="54"/>
      <c r="UAD25" s="54"/>
      <c r="UAE25" s="54"/>
      <c r="UAF25" s="54"/>
      <c r="UAG25" s="54"/>
      <c r="UAH25" s="54"/>
      <c r="UAI25" s="54"/>
      <c r="UAJ25" s="54"/>
      <c r="UAK25" s="54"/>
      <c r="UAL25" s="54"/>
      <c r="UAM25" s="54"/>
      <c r="UAN25" s="54"/>
      <c r="UAO25" s="54"/>
      <c r="UAP25" s="54"/>
      <c r="UAQ25" s="54"/>
      <c r="UAR25" s="54"/>
      <c r="UAS25" s="54"/>
      <c r="UAT25" s="54"/>
      <c r="UAU25" s="54"/>
      <c r="UAV25" s="54"/>
      <c r="UAW25" s="54"/>
      <c r="UAX25" s="54"/>
      <c r="UAY25" s="54"/>
      <c r="UAZ25" s="54"/>
      <c r="UBA25" s="54"/>
      <c r="UBB25" s="54"/>
      <c r="UBC25" s="54"/>
      <c r="UBD25" s="54"/>
      <c r="UBE25" s="54"/>
      <c r="UBF25" s="54"/>
      <c r="UBG25" s="54"/>
      <c r="UBH25" s="54"/>
      <c r="UBI25" s="54"/>
      <c r="UBJ25" s="54"/>
      <c r="UBK25" s="54"/>
      <c r="UBL25" s="54"/>
      <c r="UBM25" s="54"/>
      <c r="UBN25" s="54"/>
      <c r="UBO25" s="54"/>
      <c r="UBP25" s="54"/>
      <c r="UBQ25" s="54"/>
      <c r="UBR25" s="54"/>
      <c r="UBS25" s="54"/>
      <c r="UBT25" s="54"/>
      <c r="UBU25" s="54"/>
      <c r="UBV25" s="54"/>
      <c r="UBW25" s="54"/>
      <c r="UBX25" s="54"/>
      <c r="UBY25" s="54"/>
      <c r="UBZ25" s="54"/>
      <c r="UCA25" s="54"/>
      <c r="UCB25" s="54"/>
      <c r="UCC25" s="54"/>
      <c r="UCD25" s="54"/>
      <c r="UCE25" s="54"/>
      <c r="UCF25" s="54"/>
      <c r="UCG25" s="54"/>
      <c r="UCH25" s="54"/>
      <c r="UCI25" s="54"/>
      <c r="UCJ25" s="54"/>
      <c r="UCK25" s="54"/>
      <c r="UCL25" s="54"/>
      <c r="UCM25" s="54"/>
      <c r="UCN25" s="54"/>
      <c r="UCO25" s="54"/>
      <c r="UCP25" s="54"/>
      <c r="UCQ25" s="54"/>
      <c r="UCR25" s="54"/>
      <c r="UCS25" s="54"/>
      <c r="UCT25" s="54"/>
      <c r="UCU25" s="54"/>
      <c r="UCV25" s="54"/>
      <c r="UCW25" s="54"/>
      <c r="UCX25" s="54"/>
      <c r="UCY25" s="54"/>
      <c r="UCZ25" s="54"/>
      <c r="UDA25" s="54"/>
      <c r="UDB25" s="54"/>
      <c r="UDC25" s="54"/>
      <c r="UDD25" s="54"/>
      <c r="UDE25" s="54"/>
      <c r="UDF25" s="54"/>
      <c r="UDG25" s="54"/>
      <c r="UDH25" s="54"/>
      <c r="UDI25" s="54"/>
      <c r="UDJ25" s="54"/>
      <c r="UDK25" s="54"/>
      <c r="UDL25" s="54"/>
      <c r="UDM25" s="54"/>
      <c r="UDN25" s="54"/>
      <c r="UDO25" s="54"/>
      <c r="UDP25" s="54"/>
      <c r="UDQ25" s="54"/>
      <c r="UDR25" s="54"/>
      <c r="UDS25" s="54"/>
      <c r="UDT25" s="54"/>
      <c r="UDU25" s="54"/>
      <c r="UDV25" s="54"/>
      <c r="UDW25" s="54"/>
      <c r="UDX25" s="54"/>
      <c r="UDY25" s="54"/>
      <c r="UDZ25" s="54"/>
      <c r="UEA25" s="54"/>
      <c r="UEB25" s="54"/>
      <c r="UEC25" s="54"/>
      <c r="UED25" s="54"/>
      <c r="UEE25" s="54"/>
      <c r="UEF25" s="54"/>
      <c r="UEG25" s="54"/>
      <c r="UEH25" s="54"/>
      <c r="UEI25" s="54"/>
      <c r="UEJ25" s="54"/>
      <c r="UEK25" s="54"/>
      <c r="UEL25" s="54"/>
      <c r="UEM25" s="54"/>
      <c r="UEN25" s="54"/>
      <c r="UEO25" s="54"/>
      <c r="UEP25" s="54"/>
      <c r="UEQ25" s="54"/>
      <c r="UER25" s="54"/>
      <c r="UES25" s="54"/>
      <c r="UET25" s="54"/>
      <c r="UEU25" s="54"/>
      <c r="UEV25" s="54"/>
      <c r="UEW25" s="54"/>
      <c r="UEX25" s="54"/>
      <c r="UEY25" s="54"/>
      <c r="UEZ25" s="54"/>
      <c r="UFA25" s="54"/>
      <c r="UFB25" s="54"/>
      <c r="UFC25" s="54"/>
      <c r="UFD25" s="54"/>
      <c r="UFE25" s="54"/>
      <c r="UFF25" s="54"/>
      <c r="UFG25" s="54"/>
      <c r="UFH25" s="54"/>
      <c r="UFI25" s="54"/>
      <c r="UFJ25" s="54"/>
      <c r="UFK25" s="54"/>
      <c r="UFL25" s="54"/>
      <c r="UFM25" s="54"/>
      <c r="UFN25" s="54"/>
      <c r="UFO25" s="54"/>
      <c r="UFP25" s="54"/>
      <c r="UFQ25" s="54"/>
      <c r="UFR25" s="54"/>
      <c r="UFS25" s="54"/>
      <c r="UFT25" s="54"/>
      <c r="UFU25" s="54"/>
      <c r="UFV25" s="54"/>
      <c r="UFW25" s="54"/>
      <c r="UFX25" s="54"/>
      <c r="UFY25" s="54"/>
      <c r="UFZ25" s="54"/>
      <c r="UGA25" s="54"/>
      <c r="UGB25" s="54"/>
      <c r="UGC25" s="54"/>
      <c r="UGD25" s="54"/>
      <c r="UGE25" s="54"/>
      <c r="UGF25" s="54"/>
      <c r="UGG25" s="54"/>
      <c r="UGH25" s="54"/>
      <c r="UGI25" s="54"/>
      <c r="UGJ25" s="54"/>
      <c r="UGK25" s="54"/>
      <c r="UGL25" s="54"/>
      <c r="UGM25" s="54"/>
      <c r="UGN25" s="54"/>
      <c r="UGO25" s="54"/>
      <c r="UGP25" s="54"/>
      <c r="UGQ25" s="54"/>
      <c r="UGR25" s="54"/>
      <c r="UGS25" s="54"/>
      <c r="UGT25" s="54"/>
      <c r="UGU25" s="54"/>
      <c r="UGV25" s="54"/>
      <c r="UGW25" s="54"/>
      <c r="UGX25" s="54"/>
      <c r="UGY25" s="54"/>
      <c r="UGZ25" s="54"/>
      <c r="UHA25" s="54"/>
      <c r="UHB25" s="54"/>
      <c r="UHC25" s="54"/>
      <c r="UHD25" s="54"/>
      <c r="UHE25" s="54"/>
      <c r="UHF25" s="54"/>
      <c r="UHG25" s="54"/>
      <c r="UHH25" s="54"/>
      <c r="UHI25" s="54"/>
      <c r="UHJ25" s="54"/>
      <c r="UHK25" s="54"/>
      <c r="UHL25" s="54"/>
      <c r="UHM25" s="54"/>
      <c r="UHN25" s="54"/>
      <c r="UHO25" s="54"/>
      <c r="UHP25" s="54"/>
      <c r="UHQ25" s="54"/>
      <c r="UHR25" s="54"/>
      <c r="UHS25" s="54"/>
      <c r="UHT25" s="54"/>
      <c r="UHU25" s="54"/>
      <c r="UHV25" s="54"/>
      <c r="UHW25" s="54"/>
      <c r="UHX25" s="54"/>
      <c r="UHY25" s="54"/>
      <c r="UHZ25" s="54"/>
      <c r="UIA25" s="54"/>
      <c r="UIB25" s="54"/>
      <c r="UIC25" s="54"/>
      <c r="UID25" s="54"/>
      <c r="UIE25" s="54"/>
      <c r="UIF25" s="54"/>
      <c r="UIG25" s="54"/>
      <c r="UIH25" s="54"/>
      <c r="UII25" s="54"/>
      <c r="UIJ25" s="54"/>
      <c r="UIK25" s="54"/>
      <c r="UIL25" s="54"/>
      <c r="UIM25" s="54"/>
      <c r="UIN25" s="54"/>
      <c r="UIO25" s="54"/>
      <c r="UIP25" s="54"/>
      <c r="UIQ25" s="54"/>
      <c r="UIR25" s="54"/>
      <c r="UIS25" s="54"/>
      <c r="UIT25" s="54"/>
      <c r="UIU25" s="54"/>
      <c r="UIV25" s="54"/>
      <c r="UIW25" s="54"/>
      <c r="UIX25" s="54"/>
      <c r="UIY25" s="54"/>
      <c r="UIZ25" s="54"/>
      <c r="UJA25" s="54"/>
      <c r="UJB25" s="54"/>
      <c r="UJC25" s="54"/>
      <c r="UJD25" s="54"/>
      <c r="UJE25" s="54"/>
      <c r="UJF25" s="54"/>
      <c r="UJG25" s="54"/>
      <c r="UJH25" s="54"/>
      <c r="UJI25" s="54"/>
      <c r="UJJ25" s="54"/>
      <c r="UJK25" s="54"/>
      <c r="UJL25" s="54"/>
      <c r="UJM25" s="54"/>
      <c r="UJN25" s="54"/>
      <c r="UJO25" s="54"/>
      <c r="UJP25" s="54"/>
      <c r="UJQ25" s="54"/>
      <c r="UJR25" s="54"/>
      <c r="UJS25" s="54"/>
      <c r="UJT25" s="54"/>
      <c r="UJU25" s="54"/>
      <c r="UJV25" s="54"/>
      <c r="UJW25" s="54"/>
      <c r="UJX25" s="54"/>
      <c r="UJY25" s="54"/>
      <c r="UJZ25" s="54"/>
      <c r="UKA25" s="54"/>
      <c r="UKB25" s="54"/>
      <c r="UKC25" s="54"/>
      <c r="UKD25" s="54"/>
      <c r="UKE25" s="54"/>
      <c r="UKF25" s="54"/>
      <c r="UKG25" s="54"/>
      <c r="UKH25" s="54"/>
      <c r="UKI25" s="54"/>
      <c r="UKJ25" s="54"/>
      <c r="UKK25" s="54"/>
      <c r="UKL25" s="54"/>
      <c r="UKM25" s="54"/>
      <c r="UKN25" s="54"/>
      <c r="UKO25" s="54"/>
      <c r="UKP25" s="54"/>
      <c r="UKQ25" s="54"/>
      <c r="UKR25" s="54"/>
      <c r="UKS25" s="54"/>
      <c r="UKT25" s="54"/>
      <c r="UKU25" s="54"/>
      <c r="UKV25" s="54"/>
      <c r="UKW25" s="54"/>
      <c r="UKX25" s="54"/>
      <c r="UKY25" s="54"/>
      <c r="UKZ25" s="54"/>
      <c r="ULA25" s="54"/>
      <c r="ULB25" s="54"/>
      <c r="ULC25" s="54"/>
      <c r="ULD25" s="54"/>
      <c r="ULE25" s="54"/>
      <c r="ULF25" s="54"/>
      <c r="ULG25" s="54"/>
      <c r="ULH25" s="54"/>
      <c r="ULI25" s="54"/>
      <c r="ULJ25" s="54"/>
      <c r="ULK25" s="54"/>
      <c r="ULL25" s="54"/>
      <c r="ULM25" s="54"/>
      <c r="ULN25" s="54"/>
      <c r="ULO25" s="54"/>
      <c r="ULP25" s="54"/>
      <c r="ULQ25" s="54"/>
      <c r="ULR25" s="54"/>
      <c r="ULS25" s="54"/>
      <c r="ULT25" s="54"/>
      <c r="ULU25" s="54"/>
      <c r="ULV25" s="54"/>
      <c r="ULW25" s="54"/>
      <c r="ULX25" s="54"/>
      <c r="ULY25" s="54"/>
      <c r="ULZ25" s="54"/>
      <c r="UMA25" s="54"/>
      <c r="UMB25" s="54"/>
      <c r="UMC25" s="54"/>
      <c r="UMD25" s="54"/>
      <c r="UME25" s="54"/>
      <c r="UMF25" s="54"/>
      <c r="UMG25" s="54"/>
      <c r="UMH25" s="54"/>
      <c r="UMI25" s="54"/>
      <c r="UMJ25" s="54"/>
      <c r="UMK25" s="54"/>
      <c r="UML25" s="54"/>
      <c r="UMM25" s="54"/>
      <c r="UMN25" s="54"/>
      <c r="UMO25" s="54"/>
      <c r="UMP25" s="54"/>
      <c r="UMQ25" s="54"/>
      <c r="UMR25" s="54"/>
      <c r="UMS25" s="54"/>
      <c r="UMT25" s="54"/>
      <c r="UMU25" s="54"/>
      <c r="UMV25" s="54"/>
      <c r="UMW25" s="54"/>
      <c r="UMX25" s="54"/>
      <c r="UMY25" s="54"/>
      <c r="UMZ25" s="54"/>
      <c r="UNA25" s="54"/>
      <c r="UNB25" s="54"/>
      <c r="UNC25" s="54"/>
      <c r="UND25" s="54"/>
      <c r="UNE25" s="54"/>
      <c r="UNF25" s="54"/>
      <c r="UNG25" s="54"/>
      <c r="UNH25" s="54"/>
      <c r="UNI25" s="54"/>
      <c r="UNJ25" s="54"/>
      <c r="UNK25" s="54"/>
      <c r="UNL25" s="54"/>
      <c r="UNM25" s="54"/>
      <c r="UNN25" s="54"/>
      <c r="UNO25" s="54"/>
      <c r="UNP25" s="54"/>
      <c r="UNQ25" s="54"/>
      <c r="UNR25" s="54"/>
      <c r="UNS25" s="54"/>
      <c r="UNT25" s="54"/>
      <c r="UNU25" s="54"/>
      <c r="UNV25" s="54"/>
      <c r="UNW25" s="54"/>
      <c r="UNX25" s="54"/>
      <c r="UNY25" s="54"/>
      <c r="UNZ25" s="54"/>
      <c r="UOA25" s="54"/>
      <c r="UOB25" s="54"/>
      <c r="UOC25" s="54"/>
      <c r="UOD25" s="54"/>
      <c r="UOE25" s="54"/>
      <c r="UOF25" s="54"/>
      <c r="UOG25" s="54"/>
      <c r="UOH25" s="54"/>
      <c r="UOI25" s="54"/>
      <c r="UOJ25" s="54"/>
      <c r="UOK25" s="54"/>
      <c r="UOL25" s="54"/>
      <c r="UOM25" s="54"/>
      <c r="UON25" s="54"/>
      <c r="UOO25" s="54"/>
      <c r="UOP25" s="54"/>
      <c r="UOQ25" s="54"/>
      <c r="UOR25" s="54"/>
      <c r="UOS25" s="54"/>
      <c r="UOT25" s="54"/>
      <c r="UOU25" s="54"/>
      <c r="UOV25" s="54"/>
      <c r="UOW25" s="54"/>
      <c r="UOX25" s="54"/>
      <c r="UOY25" s="54"/>
      <c r="UOZ25" s="54"/>
      <c r="UPA25" s="54"/>
      <c r="UPB25" s="54"/>
      <c r="UPC25" s="54"/>
      <c r="UPD25" s="54"/>
      <c r="UPE25" s="54"/>
      <c r="UPF25" s="54"/>
      <c r="UPG25" s="54"/>
      <c r="UPH25" s="54"/>
      <c r="UPI25" s="54"/>
      <c r="UPJ25" s="54"/>
      <c r="UPK25" s="54"/>
      <c r="UPL25" s="54"/>
      <c r="UPM25" s="54"/>
      <c r="UPN25" s="54"/>
      <c r="UPO25" s="54"/>
      <c r="UPP25" s="54"/>
      <c r="UPQ25" s="54"/>
      <c r="UPR25" s="54"/>
      <c r="UPS25" s="54"/>
      <c r="UPT25" s="54"/>
      <c r="UPU25" s="54"/>
      <c r="UPV25" s="54"/>
      <c r="UPW25" s="54"/>
      <c r="UPX25" s="54"/>
      <c r="UPY25" s="54"/>
      <c r="UPZ25" s="54"/>
      <c r="UQA25" s="54"/>
      <c r="UQB25" s="54"/>
      <c r="UQC25" s="54"/>
      <c r="UQD25" s="54"/>
      <c r="UQE25" s="54"/>
      <c r="UQF25" s="54"/>
      <c r="UQG25" s="54"/>
      <c r="UQH25" s="54"/>
      <c r="UQI25" s="54"/>
      <c r="UQJ25" s="54"/>
      <c r="UQK25" s="54"/>
      <c r="UQL25" s="54"/>
      <c r="UQM25" s="54"/>
      <c r="UQN25" s="54"/>
      <c r="UQO25" s="54"/>
      <c r="UQP25" s="54"/>
      <c r="UQQ25" s="54"/>
      <c r="UQR25" s="54"/>
      <c r="UQS25" s="54"/>
      <c r="UQT25" s="54"/>
      <c r="UQU25" s="54"/>
      <c r="UQV25" s="54"/>
      <c r="UQW25" s="54"/>
      <c r="UQX25" s="54"/>
      <c r="UQY25" s="54"/>
      <c r="UQZ25" s="54"/>
      <c r="URA25" s="54"/>
      <c r="URB25" s="54"/>
      <c r="URC25" s="54"/>
      <c r="URD25" s="54"/>
      <c r="URE25" s="54"/>
      <c r="URF25" s="54"/>
      <c r="URG25" s="54"/>
      <c r="URH25" s="54"/>
      <c r="URI25" s="54"/>
      <c r="URJ25" s="54"/>
      <c r="URK25" s="54"/>
      <c r="URL25" s="54"/>
      <c r="URM25" s="54"/>
      <c r="URN25" s="54"/>
      <c r="URO25" s="54"/>
      <c r="URP25" s="54"/>
      <c r="URQ25" s="54"/>
      <c r="URR25" s="54"/>
      <c r="URS25" s="54"/>
      <c r="URT25" s="54"/>
      <c r="URU25" s="54"/>
      <c r="URV25" s="54"/>
      <c r="URW25" s="54"/>
      <c r="URX25" s="54"/>
      <c r="URY25" s="54"/>
      <c r="URZ25" s="54"/>
      <c r="USA25" s="54"/>
      <c r="USB25" s="54"/>
      <c r="USC25" s="54"/>
      <c r="USD25" s="54"/>
      <c r="USE25" s="54"/>
      <c r="USF25" s="54"/>
      <c r="USG25" s="54"/>
      <c r="USH25" s="54"/>
      <c r="USI25" s="54"/>
      <c r="USJ25" s="54"/>
      <c r="USK25" s="54"/>
      <c r="USL25" s="54"/>
      <c r="USM25" s="54"/>
      <c r="USN25" s="54"/>
      <c r="USO25" s="54"/>
      <c r="USP25" s="54"/>
      <c r="USQ25" s="54"/>
      <c r="USR25" s="54"/>
      <c r="USS25" s="54"/>
      <c r="UST25" s="54"/>
      <c r="USU25" s="54"/>
      <c r="USV25" s="54"/>
      <c r="USW25" s="54"/>
      <c r="USX25" s="54"/>
      <c r="USY25" s="54"/>
      <c r="USZ25" s="54"/>
      <c r="UTA25" s="54"/>
      <c r="UTB25" s="54"/>
      <c r="UTC25" s="54"/>
      <c r="UTD25" s="54"/>
      <c r="UTE25" s="54"/>
      <c r="UTF25" s="54"/>
      <c r="UTG25" s="54"/>
      <c r="UTH25" s="54"/>
      <c r="UTI25" s="54"/>
      <c r="UTJ25" s="54"/>
      <c r="UTK25" s="54"/>
      <c r="UTL25" s="54"/>
      <c r="UTM25" s="54"/>
      <c r="UTN25" s="54"/>
      <c r="UTO25" s="54"/>
      <c r="UTP25" s="54"/>
      <c r="UTQ25" s="54"/>
      <c r="UTR25" s="54"/>
      <c r="UTS25" s="54"/>
      <c r="UTT25" s="54"/>
      <c r="UTU25" s="54"/>
      <c r="UTV25" s="54"/>
      <c r="UTW25" s="54"/>
      <c r="UTX25" s="54"/>
      <c r="UTY25" s="54"/>
      <c r="UTZ25" s="54"/>
      <c r="UUA25" s="54"/>
      <c r="UUB25" s="54"/>
      <c r="UUC25" s="54"/>
      <c r="UUD25" s="54"/>
      <c r="UUE25" s="54"/>
      <c r="UUF25" s="54"/>
      <c r="UUG25" s="54"/>
      <c r="UUH25" s="54"/>
      <c r="UUI25" s="54"/>
      <c r="UUJ25" s="54"/>
      <c r="UUK25" s="54"/>
      <c r="UUL25" s="54"/>
      <c r="UUM25" s="54"/>
      <c r="UUN25" s="54"/>
      <c r="UUO25" s="54"/>
      <c r="UUP25" s="54"/>
      <c r="UUQ25" s="54"/>
      <c r="UUR25" s="54"/>
      <c r="UUS25" s="54"/>
      <c r="UUT25" s="54"/>
      <c r="UUU25" s="54"/>
      <c r="UUV25" s="54"/>
      <c r="UUW25" s="54"/>
      <c r="UUX25" s="54"/>
      <c r="UUY25" s="54"/>
      <c r="UUZ25" s="54"/>
      <c r="UVA25" s="54"/>
      <c r="UVB25" s="54"/>
      <c r="UVC25" s="54"/>
      <c r="UVD25" s="54"/>
      <c r="UVE25" s="54"/>
      <c r="UVF25" s="54"/>
      <c r="UVG25" s="54"/>
      <c r="UVH25" s="54"/>
      <c r="UVI25" s="54"/>
      <c r="UVJ25" s="54"/>
      <c r="UVK25" s="54"/>
      <c r="UVL25" s="54"/>
      <c r="UVM25" s="54"/>
      <c r="UVN25" s="54"/>
      <c r="UVO25" s="54"/>
      <c r="UVP25" s="54"/>
      <c r="UVQ25" s="54"/>
      <c r="UVR25" s="54"/>
      <c r="UVS25" s="54"/>
      <c r="UVT25" s="54"/>
      <c r="UVU25" s="54"/>
      <c r="UVV25" s="54"/>
      <c r="UVW25" s="54"/>
      <c r="UVX25" s="54"/>
      <c r="UVY25" s="54"/>
      <c r="UVZ25" s="54"/>
      <c r="UWA25" s="54"/>
      <c r="UWB25" s="54"/>
      <c r="UWC25" s="54"/>
      <c r="UWD25" s="54"/>
      <c r="UWE25" s="54"/>
      <c r="UWF25" s="54"/>
      <c r="UWG25" s="54"/>
      <c r="UWH25" s="54"/>
      <c r="UWI25" s="54"/>
      <c r="UWJ25" s="54"/>
      <c r="UWK25" s="54"/>
      <c r="UWL25" s="54"/>
      <c r="UWM25" s="54"/>
      <c r="UWN25" s="54"/>
      <c r="UWO25" s="54"/>
      <c r="UWP25" s="54"/>
      <c r="UWQ25" s="54"/>
      <c r="UWR25" s="54"/>
      <c r="UWS25" s="54"/>
      <c r="UWT25" s="54"/>
      <c r="UWU25" s="54"/>
      <c r="UWV25" s="54"/>
      <c r="UWW25" s="54"/>
      <c r="UWX25" s="54"/>
      <c r="UWY25" s="54"/>
      <c r="UWZ25" s="54"/>
      <c r="UXA25" s="54"/>
      <c r="UXB25" s="54"/>
      <c r="UXC25" s="54"/>
      <c r="UXD25" s="54"/>
      <c r="UXE25" s="54"/>
      <c r="UXF25" s="54"/>
      <c r="UXG25" s="54"/>
      <c r="UXH25" s="54"/>
      <c r="UXI25" s="54"/>
      <c r="UXJ25" s="54"/>
      <c r="UXK25" s="54"/>
      <c r="UXL25" s="54"/>
      <c r="UXM25" s="54"/>
      <c r="UXN25" s="54"/>
      <c r="UXO25" s="54"/>
      <c r="UXP25" s="54"/>
      <c r="UXQ25" s="54"/>
      <c r="UXR25" s="54"/>
      <c r="UXS25" s="54"/>
      <c r="UXT25" s="54"/>
      <c r="UXU25" s="54"/>
      <c r="UXV25" s="54"/>
      <c r="UXW25" s="54"/>
      <c r="UXX25" s="54"/>
      <c r="UXY25" s="54"/>
      <c r="UXZ25" s="54"/>
      <c r="UYA25" s="54"/>
      <c r="UYB25" s="54"/>
      <c r="UYC25" s="54"/>
      <c r="UYD25" s="54"/>
      <c r="UYE25" s="54"/>
      <c r="UYF25" s="54"/>
      <c r="UYG25" s="54"/>
      <c r="UYH25" s="54"/>
      <c r="UYI25" s="54"/>
      <c r="UYJ25" s="54"/>
      <c r="UYK25" s="54"/>
      <c r="UYL25" s="54"/>
      <c r="UYM25" s="54"/>
      <c r="UYN25" s="54"/>
      <c r="UYO25" s="54"/>
      <c r="UYP25" s="54"/>
      <c r="UYQ25" s="54"/>
      <c r="UYR25" s="54"/>
      <c r="UYS25" s="54"/>
      <c r="UYT25" s="54"/>
      <c r="UYU25" s="54"/>
      <c r="UYV25" s="54"/>
      <c r="UYW25" s="54"/>
      <c r="UYX25" s="54"/>
      <c r="UYY25" s="54"/>
      <c r="UYZ25" s="54"/>
      <c r="UZA25" s="54"/>
      <c r="UZB25" s="54"/>
      <c r="UZC25" s="54"/>
      <c r="UZD25" s="54"/>
      <c r="UZE25" s="54"/>
      <c r="UZF25" s="54"/>
      <c r="UZG25" s="54"/>
      <c r="UZH25" s="54"/>
      <c r="UZI25" s="54"/>
      <c r="UZJ25" s="54"/>
      <c r="UZK25" s="54"/>
      <c r="UZL25" s="54"/>
      <c r="UZM25" s="54"/>
      <c r="UZN25" s="54"/>
      <c r="UZO25" s="54"/>
      <c r="UZP25" s="54"/>
      <c r="UZQ25" s="54"/>
      <c r="UZR25" s="54"/>
      <c r="UZS25" s="54"/>
      <c r="UZT25" s="54"/>
      <c r="UZU25" s="54"/>
      <c r="UZV25" s="54"/>
      <c r="UZW25" s="54"/>
      <c r="UZX25" s="54"/>
      <c r="UZY25" s="54"/>
      <c r="UZZ25" s="54"/>
      <c r="VAA25" s="54"/>
      <c r="VAB25" s="54"/>
      <c r="VAC25" s="54"/>
      <c r="VAD25" s="54"/>
      <c r="VAE25" s="54"/>
      <c r="VAF25" s="54"/>
      <c r="VAG25" s="54"/>
      <c r="VAH25" s="54"/>
      <c r="VAI25" s="54"/>
      <c r="VAJ25" s="54"/>
      <c r="VAK25" s="54"/>
      <c r="VAL25" s="54"/>
      <c r="VAM25" s="54"/>
      <c r="VAN25" s="54"/>
      <c r="VAO25" s="54"/>
      <c r="VAP25" s="54"/>
      <c r="VAQ25" s="54"/>
      <c r="VAR25" s="54"/>
      <c r="VAS25" s="54"/>
      <c r="VAT25" s="54"/>
      <c r="VAU25" s="54"/>
      <c r="VAV25" s="54"/>
      <c r="VAW25" s="54"/>
      <c r="VAX25" s="54"/>
      <c r="VAY25" s="54"/>
      <c r="VAZ25" s="54"/>
      <c r="VBA25" s="54"/>
      <c r="VBB25" s="54"/>
      <c r="VBC25" s="54"/>
      <c r="VBD25" s="54"/>
      <c r="VBE25" s="54"/>
      <c r="VBF25" s="54"/>
      <c r="VBG25" s="54"/>
      <c r="VBH25" s="54"/>
      <c r="VBI25" s="54"/>
      <c r="VBJ25" s="54"/>
      <c r="VBK25" s="54"/>
      <c r="VBL25" s="54"/>
      <c r="VBM25" s="54"/>
      <c r="VBN25" s="54"/>
      <c r="VBO25" s="54"/>
      <c r="VBP25" s="54"/>
      <c r="VBQ25" s="54"/>
      <c r="VBR25" s="54"/>
      <c r="VBS25" s="54"/>
      <c r="VBT25" s="54"/>
      <c r="VBU25" s="54"/>
      <c r="VBV25" s="54"/>
      <c r="VBW25" s="54"/>
      <c r="VBX25" s="54"/>
      <c r="VBY25" s="54"/>
      <c r="VBZ25" s="54"/>
      <c r="VCA25" s="54"/>
      <c r="VCB25" s="54"/>
      <c r="VCC25" s="54"/>
      <c r="VCD25" s="54"/>
      <c r="VCE25" s="54"/>
      <c r="VCF25" s="54"/>
      <c r="VCG25" s="54"/>
      <c r="VCH25" s="54"/>
      <c r="VCI25" s="54"/>
      <c r="VCJ25" s="54"/>
      <c r="VCK25" s="54"/>
      <c r="VCL25" s="54"/>
      <c r="VCM25" s="54"/>
      <c r="VCN25" s="54"/>
      <c r="VCO25" s="54"/>
      <c r="VCP25" s="54"/>
      <c r="VCQ25" s="54"/>
      <c r="VCR25" s="54"/>
      <c r="VCS25" s="54"/>
      <c r="VCT25" s="54"/>
      <c r="VCU25" s="54"/>
      <c r="VCV25" s="54"/>
      <c r="VCW25" s="54"/>
      <c r="VCX25" s="54"/>
      <c r="VCY25" s="54"/>
      <c r="VCZ25" s="54"/>
      <c r="VDA25" s="54"/>
      <c r="VDB25" s="54"/>
      <c r="VDC25" s="54"/>
      <c r="VDD25" s="54"/>
      <c r="VDE25" s="54"/>
      <c r="VDF25" s="54"/>
      <c r="VDG25" s="54"/>
      <c r="VDH25" s="54"/>
      <c r="VDI25" s="54"/>
      <c r="VDJ25" s="54"/>
      <c r="VDK25" s="54"/>
      <c r="VDL25" s="54"/>
      <c r="VDM25" s="54"/>
      <c r="VDN25" s="54"/>
      <c r="VDO25" s="54"/>
      <c r="VDP25" s="54"/>
      <c r="VDQ25" s="54"/>
      <c r="VDR25" s="54"/>
      <c r="VDS25" s="54"/>
      <c r="VDT25" s="54"/>
      <c r="VDU25" s="54"/>
      <c r="VDV25" s="54"/>
      <c r="VDW25" s="54"/>
      <c r="VDX25" s="54"/>
      <c r="VDY25" s="54"/>
      <c r="VDZ25" s="54"/>
      <c r="VEA25" s="54"/>
      <c r="VEB25" s="54"/>
      <c r="VEC25" s="54"/>
      <c r="VED25" s="54"/>
      <c r="VEE25" s="54"/>
      <c r="VEF25" s="54"/>
      <c r="VEG25" s="54"/>
      <c r="VEH25" s="54"/>
      <c r="VEI25" s="54"/>
      <c r="VEJ25" s="54"/>
      <c r="VEK25" s="54"/>
      <c r="VEL25" s="54"/>
      <c r="VEM25" s="54"/>
      <c r="VEN25" s="54"/>
      <c r="VEO25" s="54"/>
      <c r="VEP25" s="54"/>
      <c r="VEQ25" s="54"/>
      <c r="VER25" s="54"/>
      <c r="VES25" s="54"/>
      <c r="VET25" s="54"/>
      <c r="VEU25" s="54"/>
      <c r="VEV25" s="54"/>
      <c r="VEW25" s="54"/>
      <c r="VEX25" s="54"/>
      <c r="VEY25" s="54"/>
      <c r="VEZ25" s="54"/>
      <c r="VFA25" s="54"/>
      <c r="VFB25" s="54"/>
      <c r="VFC25" s="54"/>
      <c r="VFD25" s="54"/>
      <c r="VFE25" s="54"/>
      <c r="VFF25" s="54"/>
      <c r="VFG25" s="54"/>
      <c r="VFH25" s="54"/>
      <c r="VFI25" s="54"/>
      <c r="VFJ25" s="54"/>
      <c r="VFK25" s="54"/>
      <c r="VFL25" s="54"/>
      <c r="VFM25" s="54"/>
      <c r="VFN25" s="54"/>
      <c r="VFO25" s="54"/>
      <c r="VFP25" s="54"/>
      <c r="VFQ25" s="54"/>
      <c r="VFR25" s="54"/>
      <c r="VFS25" s="54"/>
      <c r="VFT25" s="54"/>
      <c r="VFU25" s="54"/>
      <c r="VFV25" s="54"/>
      <c r="VFW25" s="54"/>
      <c r="VFX25" s="54"/>
      <c r="VFY25" s="54"/>
      <c r="VFZ25" s="54"/>
      <c r="VGA25" s="54"/>
      <c r="VGB25" s="54"/>
      <c r="VGC25" s="54"/>
      <c r="VGD25" s="54"/>
      <c r="VGE25" s="54"/>
      <c r="VGF25" s="54"/>
      <c r="VGG25" s="54"/>
      <c r="VGH25" s="54"/>
      <c r="VGI25" s="54"/>
      <c r="VGJ25" s="54"/>
      <c r="VGK25" s="54"/>
      <c r="VGL25" s="54"/>
      <c r="VGM25" s="54"/>
      <c r="VGN25" s="54"/>
      <c r="VGO25" s="54"/>
      <c r="VGP25" s="54"/>
      <c r="VGQ25" s="54"/>
      <c r="VGR25" s="54"/>
      <c r="VGS25" s="54"/>
      <c r="VGT25" s="54"/>
      <c r="VGU25" s="54"/>
      <c r="VGV25" s="54"/>
      <c r="VGW25" s="54"/>
      <c r="VGX25" s="54"/>
      <c r="VGY25" s="54"/>
      <c r="VGZ25" s="54"/>
      <c r="VHA25" s="54"/>
      <c r="VHB25" s="54"/>
      <c r="VHC25" s="54"/>
      <c r="VHD25" s="54"/>
      <c r="VHE25" s="54"/>
      <c r="VHF25" s="54"/>
      <c r="VHG25" s="54"/>
      <c r="VHH25" s="54"/>
      <c r="VHI25" s="54"/>
      <c r="VHJ25" s="54"/>
      <c r="VHK25" s="54"/>
      <c r="VHL25" s="54"/>
      <c r="VHM25" s="54"/>
      <c r="VHN25" s="54"/>
      <c r="VHO25" s="54"/>
      <c r="VHP25" s="54"/>
      <c r="VHQ25" s="54"/>
      <c r="VHR25" s="54"/>
      <c r="VHS25" s="54"/>
      <c r="VHT25" s="54"/>
      <c r="VHU25" s="54"/>
      <c r="VHV25" s="54"/>
      <c r="VHW25" s="54"/>
      <c r="VHX25" s="54"/>
      <c r="VHY25" s="54"/>
      <c r="VHZ25" s="54"/>
      <c r="VIA25" s="54"/>
      <c r="VIB25" s="54"/>
      <c r="VIC25" s="54"/>
      <c r="VID25" s="54"/>
      <c r="VIE25" s="54"/>
      <c r="VIF25" s="54"/>
      <c r="VIG25" s="54"/>
      <c r="VIH25" s="54"/>
      <c r="VII25" s="54"/>
      <c r="VIJ25" s="54"/>
      <c r="VIK25" s="54"/>
      <c r="VIL25" s="54"/>
      <c r="VIM25" s="54"/>
      <c r="VIN25" s="54"/>
      <c r="VIO25" s="54"/>
      <c r="VIP25" s="54"/>
      <c r="VIQ25" s="54"/>
      <c r="VIR25" s="54"/>
      <c r="VIS25" s="54"/>
      <c r="VIT25" s="54"/>
      <c r="VIU25" s="54"/>
      <c r="VIV25" s="54"/>
      <c r="VIW25" s="54"/>
      <c r="VIX25" s="54"/>
      <c r="VIY25" s="54"/>
      <c r="VIZ25" s="54"/>
      <c r="VJA25" s="54"/>
      <c r="VJB25" s="54"/>
      <c r="VJC25" s="54"/>
      <c r="VJD25" s="54"/>
      <c r="VJE25" s="54"/>
      <c r="VJF25" s="54"/>
      <c r="VJG25" s="54"/>
      <c r="VJH25" s="54"/>
      <c r="VJI25" s="54"/>
      <c r="VJJ25" s="54"/>
      <c r="VJK25" s="54"/>
      <c r="VJL25" s="54"/>
      <c r="VJM25" s="54"/>
      <c r="VJN25" s="54"/>
      <c r="VJO25" s="54"/>
      <c r="VJP25" s="54"/>
      <c r="VJQ25" s="54"/>
      <c r="VJR25" s="54"/>
      <c r="VJS25" s="54"/>
      <c r="VJT25" s="54"/>
      <c r="VJU25" s="54"/>
      <c r="VJV25" s="54"/>
      <c r="VJW25" s="54"/>
      <c r="VJX25" s="54"/>
      <c r="VJY25" s="54"/>
      <c r="VJZ25" s="54"/>
      <c r="VKA25" s="54"/>
      <c r="VKB25" s="54"/>
      <c r="VKC25" s="54"/>
      <c r="VKD25" s="54"/>
      <c r="VKE25" s="54"/>
      <c r="VKF25" s="54"/>
      <c r="VKG25" s="54"/>
      <c r="VKH25" s="54"/>
      <c r="VKI25" s="54"/>
      <c r="VKJ25" s="54"/>
      <c r="VKK25" s="54"/>
      <c r="VKL25" s="54"/>
      <c r="VKM25" s="54"/>
      <c r="VKN25" s="54"/>
      <c r="VKO25" s="54"/>
      <c r="VKP25" s="54"/>
      <c r="VKQ25" s="54"/>
      <c r="VKR25" s="54"/>
      <c r="VKS25" s="54"/>
      <c r="VKT25" s="54"/>
      <c r="VKU25" s="54"/>
      <c r="VKV25" s="54"/>
      <c r="VKW25" s="54"/>
      <c r="VKX25" s="54"/>
      <c r="VKY25" s="54"/>
      <c r="VKZ25" s="54"/>
      <c r="VLA25" s="54"/>
      <c r="VLB25" s="54"/>
      <c r="VLC25" s="54"/>
      <c r="VLD25" s="54"/>
      <c r="VLE25" s="54"/>
      <c r="VLF25" s="54"/>
      <c r="VLG25" s="54"/>
      <c r="VLH25" s="54"/>
      <c r="VLI25" s="54"/>
      <c r="VLJ25" s="54"/>
      <c r="VLK25" s="54"/>
      <c r="VLL25" s="54"/>
      <c r="VLM25" s="54"/>
      <c r="VLN25" s="54"/>
      <c r="VLO25" s="54"/>
      <c r="VLP25" s="54"/>
      <c r="VLQ25" s="54"/>
      <c r="VLR25" s="54"/>
      <c r="VLS25" s="54"/>
      <c r="VLT25" s="54"/>
      <c r="VLU25" s="54"/>
      <c r="VLV25" s="54"/>
      <c r="VLW25" s="54"/>
      <c r="VLX25" s="54"/>
      <c r="VLY25" s="54"/>
      <c r="VLZ25" s="54"/>
      <c r="VMA25" s="54"/>
      <c r="VMB25" s="54"/>
      <c r="VMC25" s="54"/>
      <c r="VMD25" s="54"/>
      <c r="VME25" s="54"/>
      <c r="VMF25" s="54"/>
      <c r="VMG25" s="54"/>
      <c r="VMH25" s="54"/>
      <c r="VMI25" s="54"/>
      <c r="VMJ25" s="54"/>
      <c r="VMK25" s="54"/>
      <c r="VML25" s="54"/>
      <c r="VMM25" s="54"/>
      <c r="VMN25" s="54"/>
      <c r="VMO25" s="54"/>
      <c r="VMP25" s="54"/>
      <c r="VMQ25" s="54"/>
      <c r="VMR25" s="54"/>
      <c r="VMS25" s="54"/>
      <c r="VMT25" s="54"/>
      <c r="VMU25" s="54"/>
      <c r="VMV25" s="54"/>
      <c r="VMW25" s="54"/>
      <c r="VMX25" s="54"/>
      <c r="VMY25" s="54"/>
      <c r="VMZ25" s="54"/>
      <c r="VNA25" s="54"/>
      <c r="VNB25" s="54"/>
      <c r="VNC25" s="54"/>
      <c r="VND25" s="54"/>
      <c r="VNE25" s="54"/>
      <c r="VNF25" s="54"/>
      <c r="VNG25" s="54"/>
      <c r="VNH25" s="54"/>
      <c r="VNI25" s="54"/>
      <c r="VNJ25" s="54"/>
      <c r="VNK25" s="54"/>
      <c r="VNL25" s="54"/>
      <c r="VNM25" s="54"/>
      <c r="VNN25" s="54"/>
      <c r="VNO25" s="54"/>
      <c r="VNP25" s="54"/>
      <c r="VNQ25" s="54"/>
      <c r="VNR25" s="54"/>
      <c r="VNS25" s="54"/>
      <c r="VNT25" s="54"/>
      <c r="VNU25" s="54"/>
      <c r="VNV25" s="54"/>
      <c r="VNW25" s="54"/>
      <c r="VNX25" s="54"/>
      <c r="VNY25" s="54"/>
      <c r="VNZ25" s="54"/>
      <c r="VOA25" s="54"/>
      <c r="VOB25" s="54"/>
      <c r="VOC25" s="54"/>
      <c r="VOD25" s="54"/>
      <c r="VOE25" s="54"/>
      <c r="VOF25" s="54"/>
      <c r="VOG25" s="54"/>
      <c r="VOH25" s="54"/>
      <c r="VOI25" s="54"/>
      <c r="VOJ25" s="54"/>
      <c r="VOK25" s="54"/>
      <c r="VOL25" s="54"/>
      <c r="VOM25" s="54"/>
      <c r="VON25" s="54"/>
      <c r="VOO25" s="54"/>
      <c r="VOP25" s="54"/>
      <c r="VOQ25" s="54"/>
      <c r="VOR25" s="54"/>
      <c r="VOS25" s="54"/>
      <c r="VOT25" s="54"/>
      <c r="VOU25" s="54"/>
      <c r="VOV25" s="54"/>
      <c r="VOW25" s="54"/>
      <c r="VOX25" s="54"/>
      <c r="VOY25" s="54"/>
      <c r="VOZ25" s="54"/>
      <c r="VPA25" s="54"/>
      <c r="VPB25" s="54"/>
      <c r="VPC25" s="54"/>
      <c r="VPD25" s="54"/>
      <c r="VPE25" s="54"/>
      <c r="VPF25" s="54"/>
      <c r="VPG25" s="54"/>
      <c r="VPH25" s="54"/>
      <c r="VPI25" s="54"/>
      <c r="VPJ25" s="54"/>
      <c r="VPK25" s="54"/>
      <c r="VPL25" s="54"/>
      <c r="VPM25" s="54"/>
      <c r="VPN25" s="54"/>
      <c r="VPO25" s="54"/>
      <c r="VPP25" s="54"/>
      <c r="VPQ25" s="54"/>
      <c r="VPR25" s="54"/>
      <c r="VPS25" s="54"/>
      <c r="VPT25" s="54"/>
      <c r="VPU25" s="54"/>
      <c r="VPV25" s="54"/>
      <c r="VPW25" s="54"/>
      <c r="VPX25" s="54"/>
      <c r="VPY25" s="54"/>
      <c r="VPZ25" s="54"/>
      <c r="VQA25" s="54"/>
      <c r="VQB25" s="54"/>
      <c r="VQC25" s="54"/>
      <c r="VQD25" s="54"/>
      <c r="VQE25" s="54"/>
      <c r="VQF25" s="54"/>
      <c r="VQG25" s="54"/>
      <c r="VQH25" s="54"/>
      <c r="VQI25" s="54"/>
      <c r="VQJ25" s="54"/>
      <c r="VQK25" s="54"/>
      <c r="VQL25" s="54"/>
      <c r="VQM25" s="54"/>
      <c r="VQN25" s="54"/>
      <c r="VQO25" s="54"/>
      <c r="VQP25" s="54"/>
      <c r="VQQ25" s="54"/>
      <c r="VQR25" s="54"/>
      <c r="VQS25" s="54"/>
      <c r="VQT25" s="54"/>
      <c r="VQU25" s="54"/>
      <c r="VQV25" s="54"/>
      <c r="VQW25" s="54"/>
      <c r="VQX25" s="54"/>
      <c r="VQY25" s="54"/>
      <c r="VQZ25" s="54"/>
      <c r="VRA25" s="54"/>
      <c r="VRB25" s="54"/>
      <c r="VRC25" s="54"/>
      <c r="VRD25" s="54"/>
      <c r="VRE25" s="54"/>
      <c r="VRF25" s="54"/>
      <c r="VRG25" s="54"/>
      <c r="VRH25" s="54"/>
      <c r="VRI25" s="54"/>
      <c r="VRJ25" s="54"/>
      <c r="VRK25" s="54"/>
      <c r="VRL25" s="54"/>
      <c r="VRM25" s="54"/>
      <c r="VRN25" s="54"/>
      <c r="VRO25" s="54"/>
      <c r="VRP25" s="54"/>
      <c r="VRQ25" s="54"/>
      <c r="VRR25" s="54"/>
      <c r="VRS25" s="54"/>
      <c r="VRT25" s="54"/>
      <c r="VRU25" s="54"/>
      <c r="VRV25" s="54"/>
      <c r="VRW25" s="54"/>
      <c r="VRX25" s="54"/>
      <c r="VRY25" s="54"/>
      <c r="VRZ25" s="54"/>
      <c r="VSA25" s="54"/>
      <c r="VSB25" s="54"/>
      <c r="VSC25" s="54"/>
      <c r="VSD25" s="54"/>
      <c r="VSE25" s="54"/>
      <c r="VSF25" s="54"/>
      <c r="VSG25" s="54"/>
      <c r="VSH25" s="54"/>
      <c r="VSI25" s="54"/>
      <c r="VSJ25" s="54"/>
      <c r="VSK25" s="54"/>
      <c r="VSL25" s="54"/>
      <c r="VSM25" s="54"/>
      <c r="VSN25" s="54"/>
      <c r="VSO25" s="54"/>
      <c r="VSP25" s="54"/>
      <c r="VSQ25" s="54"/>
      <c r="VSR25" s="54"/>
      <c r="VSS25" s="54"/>
      <c r="VST25" s="54"/>
      <c r="VSU25" s="54"/>
      <c r="VSV25" s="54"/>
      <c r="VSW25" s="54"/>
      <c r="VSX25" s="54"/>
      <c r="VSY25" s="54"/>
      <c r="VSZ25" s="54"/>
      <c r="VTA25" s="54"/>
      <c r="VTB25" s="54"/>
      <c r="VTC25" s="54"/>
      <c r="VTD25" s="54"/>
      <c r="VTE25" s="54"/>
      <c r="VTF25" s="54"/>
      <c r="VTG25" s="54"/>
      <c r="VTH25" s="54"/>
      <c r="VTI25" s="54"/>
      <c r="VTJ25" s="54"/>
      <c r="VTK25" s="54"/>
      <c r="VTL25" s="54"/>
      <c r="VTM25" s="54"/>
      <c r="VTN25" s="54"/>
      <c r="VTO25" s="54"/>
      <c r="VTP25" s="54"/>
      <c r="VTQ25" s="54"/>
      <c r="VTR25" s="54"/>
      <c r="VTS25" s="54"/>
      <c r="VTT25" s="54"/>
      <c r="VTU25" s="54"/>
      <c r="VTV25" s="54"/>
      <c r="VTW25" s="54"/>
      <c r="VTX25" s="54"/>
      <c r="VTY25" s="54"/>
      <c r="VTZ25" s="54"/>
      <c r="VUA25" s="54"/>
      <c r="VUB25" s="54"/>
      <c r="VUC25" s="54"/>
      <c r="VUD25" s="54"/>
      <c r="VUE25" s="54"/>
      <c r="VUF25" s="54"/>
      <c r="VUG25" s="54"/>
      <c r="VUH25" s="54"/>
      <c r="VUI25" s="54"/>
      <c r="VUJ25" s="54"/>
      <c r="VUK25" s="54"/>
      <c r="VUL25" s="54"/>
      <c r="VUM25" s="54"/>
      <c r="VUN25" s="54"/>
      <c r="VUO25" s="54"/>
      <c r="VUP25" s="54"/>
      <c r="VUQ25" s="54"/>
      <c r="VUR25" s="54"/>
      <c r="VUS25" s="54"/>
      <c r="VUT25" s="54"/>
      <c r="VUU25" s="54"/>
      <c r="VUV25" s="54"/>
      <c r="VUW25" s="54"/>
      <c r="VUX25" s="54"/>
      <c r="VUY25" s="54"/>
      <c r="VUZ25" s="54"/>
      <c r="VVA25" s="54"/>
      <c r="VVB25" s="54"/>
      <c r="VVC25" s="54"/>
      <c r="VVD25" s="54"/>
      <c r="VVE25" s="54"/>
      <c r="VVF25" s="54"/>
      <c r="VVG25" s="54"/>
      <c r="VVH25" s="54"/>
      <c r="VVI25" s="54"/>
      <c r="VVJ25" s="54"/>
      <c r="VVK25" s="54"/>
      <c r="VVL25" s="54"/>
      <c r="VVM25" s="54"/>
      <c r="VVN25" s="54"/>
      <c r="VVO25" s="54"/>
      <c r="VVP25" s="54"/>
      <c r="VVQ25" s="54"/>
      <c r="VVR25" s="54"/>
      <c r="VVS25" s="54"/>
      <c r="VVT25" s="54"/>
      <c r="VVU25" s="54"/>
      <c r="VVV25" s="54"/>
      <c r="VVW25" s="54"/>
      <c r="VVX25" s="54"/>
      <c r="VVY25" s="54"/>
      <c r="VVZ25" s="54"/>
      <c r="VWA25" s="54"/>
      <c r="VWB25" s="54"/>
      <c r="VWC25" s="54"/>
      <c r="VWD25" s="54"/>
      <c r="VWE25" s="54"/>
      <c r="VWF25" s="54"/>
      <c r="VWG25" s="54"/>
      <c r="VWH25" s="54"/>
      <c r="VWI25" s="54"/>
      <c r="VWJ25" s="54"/>
      <c r="VWK25" s="54"/>
      <c r="VWL25" s="54"/>
      <c r="VWM25" s="54"/>
      <c r="VWN25" s="54"/>
      <c r="VWO25" s="54"/>
      <c r="VWP25" s="54"/>
      <c r="VWQ25" s="54"/>
      <c r="VWR25" s="54"/>
      <c r="VWS25" s="54"/>
      <c r="VWT25" s="54"/>
      <c r="VWU25" s="54"/>
      <c r="VWV25" s="54"/>
      <c r="VWW25" s="54"/>
      <c r="VWX25" s="54"/>
      <c r="VWY25" s="54"/>
      <c r="VWZ25" s="54"/>
      <c r="VXA25" s="54"/>
      <c r="VXB25" s="54"/>
      <c r="VXC25" s="54"/>
      <c r="VXD25" s="54"/>
      <c r="VXE25" s="54"/>
      <c r="VXF25" s="54"/>
      <c r="VXG25" s="54"/>
      <c r="VXH25" s="54"/>
      <c r="VXI25" s="54"/>
      <c r="VXJ25" s="54"/>
      <c r="VXK25" s="54"/>
      <c r="VXL25" s="54"/>
      <c r="VXM25" s="54"/>
      <c r="VXN25" s="54"/>
      <c r="VXO25" s="54"/>
      <c r="VXP25" s="54"/>
      <c r="VXQ25" s="54"/>
      <c r="VXR25" s="54"/>
      <c r="VXS25" s="54"/>
      <c r="VXT25" s="54"/>
      <c r="VXU25" s="54"/>
      <c r="VXV25" s="54"/>
      <c r="VXW25" s="54"/>
      <c r="VXX25" s="54"/>
      <c r="VXY25" s="54"/>
      <c r="VXZ25" s="54"/>
      <c r="VYA25" s="54"/>
      <c r="VYB25" s="54"/>
      <c r="VYC25" s="54"/>
      <c r="VYD25" s="54"/>
      <c r="VYE25" s="54"/>
      <c r="VYF25" s="54"/>
      <c r="VYG25" s="54"/>
      <c r="VYH25" s="54"/>
      <c r="VYI25" s="54"/>
      <c r="VYJ25" s="54"/>
      <c r="VYK25" s="54"/>
      <c r="VYL25" s="54"/>
      <c r="VYM25" s="54"/>
      <c r="VYN25" s="54"/>
      <c r="VYO25" s="54"/>
      <c r="VYP25" s="54"/>
      <c r="VYQ25" s="54"/>
      <c r="VYR25" s="54"/>
      <c r="VYS25" s="54"/>
      <c r="VYT25" s="54"/>
      <c r="VYU25" s="54"/>
      <c r="VYV25" s="54"/>
      <c r="VYW25" s="54"/>
      <c r="VYX25" s="54"/>
      <c r="VYY25" s="54"/>
      <c r="VYZ25" s="54"/>
      <c r="VZA25" s="54"/>
      <c r="VZB25" s="54"/>
      <c r="VZC25" s="54"/>
      <c r="VZD25" s="54"/>
      <c r="VZE25" s="54"/>
      <c r="VZF25" s="54"/>
      <c r="VZG25" s="54"/>
      <c r="VZH25" s="54"/>
      <c r="VZI25" s="54"/>
      <c r="VZJ25" s="54"/>
      <c r="VZK25" s="54"/>
      <c r="VZL25" s="54"/>
      <c r="VZM25" s="54"/>
      <c r="VZN25" s="54"/>
      <c r="VZO25" s="54"/>
      <c r="VZP25" s="54"/>
      <c r="VZQ25" s="54"/>
      <c r="VZR25" s="54"/>
      <c r="VZS25" s="54"/>
      <c r="VZT25" s="54"/>
      <c r="VZU25" s="54"/>
      <c r="VZV25" s="54"/>
      <c r="VZW25" s="54"/>
      <c r="VZX25" s="54"/>
      <c r="VZY25" s="54"/>
      <c r="VZZ25" s="54"/>
      <c r="WAA25" s="54"/>
      <c r="WAB25" s="54"/>
      <c r="WAC25" s="54"/>
      <c r="WAD25" s="54"/>
      <c r="WAE25" s="54"/>
      <c r="WAF25" s="54"/>
      <c r="WAG25" s="54"/>
      <c r="WAH25" s="54"/>
      <c r="WAI25" s="54"/>
      <c r="WAJ25" s="54"/>
      <c r="WAK25" s="54"/>
      <c r="WAL25" s="54"/>
      <c r="WAM25" s="54"/>
      <c r="WAN25" s="54"/>
      <c r="WAO25" s="54"/>
      <c r="WAP25" s="54"/>
      <c r="WAQ25" s="54"/>
      <c r="WAR25" s="54"/>
      <c r="WAS25" s="54"/>
      <c r="WAT25" s="54"/>
      <c r="WAU25" s="54"/>
      <c r="WAV25" s="54"/>
      <c r="WAW25" s="54"/>
      <c r="WAX25" s="54"/>
      <c r="WAY25" s="54"/>
      <c r="WAZ25" s="54"/>
      <c r="WBA25" s="54"/>
      <c r="WBB25" s="54"/>
      <c r="WBC25" s="54"/>
      <c r="WBD25" s="54"/>
      <c r="WBE25" s="54"/>
      <c r="WBF25" s="54"/>
      <c r="WBG25" s="54"/>
      <c r="WBH25" s="54"/>
      <c r="WBI25" s="54"/>
      <c r="WBJ25" s="54"/>
      <c r="WBK25" s="54"/>
      <c r="WBL25" s="54"/>
      <c r="WBM25" s="54"/>
      <c r="WBN25" s="54"/>
      <c r="WBO25" s="54"/>
      <c r="WBP25" s="54"/>
      <c r="WBQ25" s="54"/>
      <c r="WBR25" s="54"/>
      <c r="WBS25" s="54"/>
      <c r="WBT25" s="54"/>
      <c r="WBU25" s="54"/>
      <c r="WBV25" s="54"/>
      <c r="WBW25" s="54"/>
      <c r="WBX25" s="54"/>
      <c r="WBY25" s="54"/>
      <c r="WBZ25" s="54"/>
      <c r="WCA25" s="54"/>
      <c r="WCB25" s="54"/>
      <c r="WCC25" s="54"/>
      <c r="WCD25" s="54"/>
      <c r="WCE25" s="54"/>
      <c r="WCF25" s="54"/>
      <c r="WCG25" s="54"/>
      <c r="WCH25" s="54"/>
      <c r="WCI25" s="54"/>
      <c r="WCJ25" s="54"/>
      <c r="WCK25" s="54"/>
      <c r="WCL25" s="54"/>
      <c r="WCM25" s="54"/>
      <c r="WCN25" s="54"/>
      <c r="WCO25" s="54"/>
      <c r="WCP25" s="54"/>
      <c r="WCQ25" s="54"/>
      <c r="WCR25" s="54"/>
      <c r="WCS25" s="54"/>
      <c r="WCT25" s="54"/>
      <c r="WCU25" s="54"/>
      <c r="WCV25" s="54"/>
      <c r="WCW25" s="54"/>
      <c r="WCX25" s="54"/>
      <c r="WCY25" s="54"/>
      <c r="WCZ25" s="54"/>
      <c r="WDA25" s="54"/>
      <c r="WDB25" s="54"/>
      <c r="WDC25" s="54"/>
      <c r="WDD25" s="54"/>
      <c r="WDE25" s="54"/>
      <c r="WDF25" s="54"/>
      <c r="WDG25" s="54"/>
      <c r="WDH25" s="54"/>
      <c r="WDI25" s="54"/>
      <c r="WDJ25" s="54"/>
      <c r="WDK25" s="54"/>
      <c r="WDL25" s="54"/>
      <c r="WDM25" s="54"/>
      <c r="WDN25" s="54"/>
      <c r="WDO25" s="54"/>
      <c r="WDP25" s="54"/>
      <c r="WDQ25" s="54"/>
      <c r="WDR25" s="54"/>
      <c r="WDS25" s="54"/>
      <c r="WDT25" s="54"/>
      <c r="WDU25" s="54"/>
      <c r="WDV25" s="54"/>
      <c r="WDW25" s="54"/>
      <c r="WDX25" s="54"/>
      <c r="WDY25" s="54"/>
      <c r="WDZ25" s="54"/>
      <c r="WEA25" s="54"/>
      <c r="WEB25" s="54"/>
      <c r="WEC25" s="54"/>
      <c r="WED25" s="54"/>
      <c r="WEE25" s="54"/>
      <c r="WEF25" s="54"/>
      <c r="WEG25" s="54"/>
      <c r="WEH25" s="54"/>
      <c r="WEI25" s="54"/>
      <c r="WEJ25" s="54"/>
      <c r="WEK25" s="54"/>
      <c r="WEL25" s="54"/>
      <c r="WEM25" s="54"/>
      <c r="WEN25" s="54"/>
      <c r="WEO25" s="54"/>
      <c r="WEP25" s="54"/>
      <c r="WEQ25" s="54"/>
      <c r="WER25" s="54"/>
      <c r="WES25" s="54"/>
      <c r="WET25" s="54"/>
      <c r="WEU25" s="54"/>
      <c r="WEV25" s="54"/>
      <c r="WEW25" s="54"/>
      <c r="WEX25" s="54"/>
      <c r="WEY25" s="54"/>
      <c r="WEZ25" s="54"/>
      <c r="WFA25" s="54"/>
      <c r="WFB25" s="54"/>
      <c r="WFC25" s="54"/>
      <c r="WFD25" s="54"/>
      <c r="WFE25" s="54"/>
      <c r="WFF25" s="54"/>
      <c r="WFG25" s="54"/>
      <c r="WFH25" s="54"/>
      <c r="WFI25" s="54"/>
      <c r="WFJ25" s="54"/>
      <c r="WFK25" s="54"/>
      <c r="WFL25" s="54"/>
      <c r="WFM25" s="54"/>
      <c r="WFN25" s="54"/>
      <c r="WFO25" s="54"/>
      <c r="WFP25" s="54"/>
      <c r="WFQ25" s="54"/>
      <c r="WFR25" s="54"/>
      <c r="WFS25" s="54"/>
      <c r="WFT25" s="54"/>
      <c r="WFU25" s="54"/>
      <c r="WFV25" s="54"/>
      <c r="WFW25" s="54"/>
      <c r="WFX25" s="54"/>
      <c r="WFY25" s="54"/>
      <c r="WFZ25" s="54"/>
      <c r="WGA25" s="54"/>
      <c r="WGB25" s="54"/>
      <c r="WGC25" s="54"/>
      <c r="WGD25" s="54"/>
      <c r="WGE25" s="54"/>
      <c r="WGF25" s="54"/>
      <c r="WGG25" s="54"/>
      <c r="WGH25" s="54"/>
      <c r="WGI25" s="54"/>
      <c r="WGJ25" s="54"/>
      <c r="WGK25" s="54"/>
      <c r="WGL25" s="54"/>
      <c r="WGM25" s="54"/>
      <c r="WGN25" s="54"/>
      <c r="WGO25" s="54"/>
      <c r="WGP25" s="54"/>
      <c r="WGQ25" s="54"/>
      <c r="WGR25" s="54"/>
      <c r="WGS25" s="54"/>
      <c r="WGT25" s="54"/>
      <c r="WGU25" s="54"/>
      <c r="WGV25" s="54"/>
      <c r="WGW25" s="54"/>
      <c r="WGX25" s="54"/>
      <c r="WGY25" s="54"/>
      <c r="WGZ25" s="54"/>
      <c r="WHA25" s="54"/>
      <c r="WHB25" s="54"/>
      <c r="WHC25" s="54"/>
      <c r="WHD25" s="54"/>
      <c r="WHE25" s="54"/>
      <c r="WHF25" s="54"/>
      <c r="WHG25" s="54"/>
      <c r="WHH25" s="54"/>
      <c r="WHI25" s="54"/>
      <c r="WHJ25" s="54"/>
      <c r="WHK25" s="54"/>
      <c r="WHL25" s="54"/>
      <c r="WHM25" s="54"/>
      <c r="WHN25" s="54"/>
      <c r="WHO25" s="54"/>
      <c r="WHP25" s="54"/>
      <c r="WHQ25" s="54"/>
      <c r="WHR25" s="54"/>
      <c r="WHS25" s="54"/>
      <c r="WHT25" s="54"/>
      <c r="WHU25" s="54"/>
      <c r="WHV25" s="54"/>
      <c r="WHW25" s="54"/>
      <c r="WHX25" s="54"/>
      <c r="WHY25" s="54"/>
      <c r="WHZ25" s="54"/>
      <c r="WIA25" s="54"/>
      <c r="WIB25" s="54"/>
      <c r="WIC25" s="54"/>
      <c r="WID25" s="54"/>
      <c r="WIE25" s="54"/>
      <c r="WIF25" s="54"/>
      <c r="WIG25" s="54"/>
      <c r="WIH25" s="54"/>
      <c r="WII25" s="54"/>
      <c r="WIJ25" s="54"/>
      <c r="WIK25" s="54"/>
      <c r="WIL25" s="54"/>
      <c r="WIM25" s="54"/>
      <c r="WIN25" s="54"/>
      <c r="WIO25" s="54"/>
      <c r="WIP25" s="54"/>
      <c r="WIQ25" s="54"/>
      <c r="WIR25" s="54"/>
      <c r="WIS25" s="54"/>
      <c r="WIT25" s="54"/>
      <c r="WIU25" s="54"/>
      <c r="WIV25" s="54"/>
      <c r="WIW25" s="54"/>
      <c r="WIX25" s="54"/>
      <c r="WIY25" s="54"/>
      <c r="WIZ25" s="54"/>
      <c r="WJA25" s="54"/>
      <c r="WJB25" s="54"/>
      <c r="WJC25" s="54"/>
      <c r="WJD25" s="54"/>
      <c r="WJE25" s="54"/>
      <c r="WJF25" s="54"/>
      <c r="WJG25" s="54"/>
      <c r="WJH25" s="54"/>
      <c r="WJI25" s="54"/>
      <c r="WJJ25" s="54"/>
      <c r="WJK25" s="54"/>
      <c r="WJL25" s="54"/>
      <c r="WJM25" s="54"/>
      <c r="WJN25" s="54"/>
      <c r="WJO25" s="54"/>
      <c r="WJP25" s="54"/>
      <c r="WJQ25" s="54"/>
      <c r="WJR25" s="54"/>
      <c r="WJS25" s="54"/>
      <c r="WJT25" s="54"/>
      <c r="WJU25" s="54"/>
      <c r="WJV25" s="54"/>
      <c r="WJW25" s="54"/>
      <c r="WJX25" s="54"/>
      <c r="WJY25" s="54"/>
      <c r="WJZ25" s="54"/>
      <c r="WKA25" s="54"/>
      <c r="WKB25" s="54"/>
      <c r="WKC25" s="54"/>
      <c r="WKD25" s="54"/>
      <c r="WKE25" s="54"/>
      <c r="WKF25" s="54"/>
      <c r="WKG25" s="54"/>
      <c r="WKH25" s="54"/>
      <c r="WKI25" s="54"/>
      <c r="WKJ25" s="54"/>
      <c r="WKK25" s="54"/>
      <c r="WKL25" s="54"/>
      <c r="WKM25" s="54"/>
      <c r="WKN25" s="54"/>
      <c r="WKO25" s="54"/>
      <c r="WKP25" s="54"/>
      <c r="WKQ25" s="54"/>
      <c r="WKR25" s="54"/>
      <c r="WKS25" s="54"/>
      <c r="WKT25" s="54"/>
      <c r="WKU25" s="54"/>
      <c r="WKV25" s="54"/>
      <c r="WKW25" s="54"/>
      <c r="WKX25" s="54"/>
      <c r="WKY25" s="54"/>
      <c r="WKZ25" s="54"/>
      <c r="WLA25" s="54"/>
      <c r="WLB25" s="54"/>
      <c r="WLC25" s="54"/>
      <c r="WLD25" s="54"/>
      <c r="WLE25" s="54"/>
      <c r="WLF25" s="54"/>
      <c r="WLG25" s="54"/>
      <c r="WLH25" s="54"/>
      <c r="WLI25" s="54"/>
      <c r="WLJ25" s="54"/>
      <c r="WLK25" s="54"/>
      <c r="WLL25" s="54"/>
      <c r="WLM25" s="54"/>
      <c r="WLN25" s="54"/>
      <c r="WLO25" s="54"/>
      <c r="WLP25" s="54"/>
      <c r="WLQ25" s="54"/>
      <c r="WLR25" s="54"/>
      <c r="WLS25" s="54"/>
      <c r="WLT25" s="54"/>
      <c r="WLU25" s="54"/>
      <c r="WLV25" s="54"/>
      <c r="WLW25" s="54"/>
      <c r="WLX25" s="54"/>
      <c r="WLY25" s="54"/>
      <c r="WLZ25" s="54"/>
      <c r="WMA25" s="54"/>
      <c r="WMB25" s="54"/>
      <c r="WMC25" s="54"/>
      <c r="WMD25" s="54"/>
      <c r="WME25" s="54"/>
      <c r="WMF25" s="54"/>
      <c r="WMG25" s="54"/>
      <c r="WMH25" s="54"/>
      <c r="WMI25" s="54"/>
      <c r="WMJ25" s="54"/>
      <c r="WMK25" s="54"/>
      <c r="WML25" s="54"/>
      <c r="WMM25" s="54"/>
      <c r="WMN25" s="54"/>
      <c r="WMO25" s="54"/>
      <c r="WMP25" s="54"/>
      <c r="WMQ25" s="54"/>
      <c r="WMR25" s="54"/>
      <c r="WMS25" s="54"/>
      <c r="WMT25" s="54"/>
      <c r="WMU25" s="54"/>
      <c r="WMV25" s="54"/>
      <c r="WMW25" s="54"/>
      <c r="WMX25" s="54"/>
      <c r="WMY25" s="54"/>
      <c r="WMZ25" s="54"/>
      <c r="WNA25" s="54"/>
      <c r="WNB25" s="54"/>
      <c r="WNC25" s="54"/>
      <c r="WND25" s="54"/>
      <c r="WNE25" s="54"/>
      <c r="WNF25" s="54"/>
      <c r="WNG25" s="54"/>
      <c r="WNH25" s="54"/>
      <c r="WNI25" s="54"/>
      <c r="WNJ25" s="54"/>
      <c r="WNK25" s="54"/>
      <c r="WNL25" s="54"/>
      <c r="WNM25" s="54"/>
      <c r="WNN25" s="54"/>
      <c r="WNO25" s="54"/>
      <c r="WNP25" s="54"/>
      <c r="WNQ25" s="54"/>
      <c r="WNR25" s="54"/>
      <c r="WNS25" s="54"/>
      <c r="WNT25" s="54"/>
      <c r="WNU25" s="54"/>
      <c r="WNV25" s="54"/>
      <c r="WNW25" s="54"/>
      <c r="WNX25" s="54"/>
      <c r="WNY25" s="54"/>
      <c r="WNZ25" s="54"/>
      <c r="WOA25" s="54"/>
      <c r="WOB25" s="54"/>
      <c r="WOC25" s="54"/>
      <c r="WOD25" s="54"/>
      <c r="WOE25" s="54"/>
      <c r="WOF25" s="54"/>
      <c r="WOG25" s="54"/>
      <c r="WOH25" s="54"/>
      <c r="WOI25" s="54"/>
      <c r="WOJ25" s="54"/>
      <c r="WOK25" s="54"/>
      <c r="WOL25" s="54"/>
      <c r="WOM25" s="54"/>
      <c r="WON25" s="54"/>
      <c r="WOO25" s="54"/>
      <c r="WOP25" s="54"/>
      <c r="WOQ25" s="54"/>
      <c r="WOR25" s="54"/>
      <c r="WOS25" s="54"/>
      <c r="WOT25" s="54"/>
      <c r="WOU25" s="54"/>
      <c r="WOV25" s="54"/>
      <c r="WOW25" s="54"/>
      <c r="WOX25" s="54"/>
      <c r="WOY25" s="54"/>
      <c r="WOZ25" s="54"/>
      <c r="WPA25" s="54"/>
      <c r="WPB25" s="54"/>
      <c r="WPC25" s="54"/>
      <c r="WPD25" s="54"/>
      <c r="WPE25" s="54"/>
      <c r="WPF25" s="54"/>
      <c r="WPG25" s="54"/>
      <c r="WPH25" s="54"/>
      <c r="WPI25" s="54"/>
      <c r="WPJ25" s="54"/>
      <c r="WPK25" s="54"/>
      <c r="WPL25" s="54"/>
      <c r="WPM25" s="54"/>
      <c r="WPN25" s="54"/>
      <c r="WPO25" s="54"/>
      <c r="WPP25" s="54"/>
      <c r="WPQ25" s="54"/>
      <c r="WPR25" s="54"/>
      <c r="WPS25" s="54"/>
      <c r="WPT25" s="54"/>
      <c r="WPU25" s="54"/>
      <c r="WPV25" s="54"/>
      <c r="WPW25" s="54"/>
      <c r="WPX25" s="54"/>
      <c r="WPY25" s="54"/>
      <c r="WPZ25" s="54"/>
      <c r="WQA25" s="54"/>
      <c r="WQB25" s="54"/>
      <c r="WQC25" s="54"/>
      <c r="WQD25" s="54"/>
      <c r="WQE25" s="54"/>
      <c r="WQF25" s="54"/>
      <c r="WQG25" s="54"/>
      <c r="WQH25" s="54"/>
      <c r="WQI25" s="54"/>
      <c r="WQJ25" s="54"/>
      <c r="WQK25" s="54"/>
      <c r="WQL25" s="54"/>
      <c r="WQM25" s="54"/>
      <c r="WQN25" s="54"/>
      <c r="WQO25" s="54"/>
      <c r="WQP25" s="54"/>
      <c r="WQQ25" s="54"/>
      <c r="WQR25" s="54"/>
      <c r="WQS25" s="54"/>
      <c r="WQT25" s="54"/>
      <c r="WQU25" s="54"/>
      <c r="WQV25" s="54"/>
      <c r="WQW25" s="54"/>
      <c r="WQX25" s="54"/>
      <c r="WQY25" s="54"/>
      <c r="WQZ25" s="54"/>
      <c r="WRA25" s="54"/>
      <c r="WRB25" s="54"/>
      <c r="WRC25" s="54"/>
      <c r="WRD25" s="54"/>
      <c r="WRE25" s="54"/>
      <c r="WRF25" s="54"/>
      <c r="WRG25" s="54"/>
      <c r="WRH25" s="54"/>
      <c r="WRI25" s="54"/>
      <c r="WRJ25" s="54"/>
      <c r="WRK25" s="54"/>
      <c r="WRL25" s="54"/>
      <c r="WRM25" s="54"/>
      <c r="WRN25" s="54"/>
      <c r="WRO25" s="54"/>
      <c r="WRP25" s="54"/>
      <c r="WRQ25" s="54"/>
      <c r="WRR25" s="54"/>
      <c r="WRS25" s="54"/>
      <c r="WRT25" s="54"/>
      <c r="WRU25" s="54"/>
      <c r="WRV25" s="54"/>
      <c r="WRW25" s="54"/>
      <c r="WRX25" s="54"/>
      <c r="WRY25" s="54"/>
      <c r="WRZ25" s="54"/>
      <c r="WSA25" s="54"/>
      <c r="WSB25" s="54"/>
      <c r="WSC25" s="54"/>
      <c r="WSD25" s="54"/>
      <c r="WSE25" s="54"/>
      <c r="WSF25" s="54"/>
      <c r="WSG25" s="54"/>
      <c r="WSH25" s="54"/>
      <c r="WSI25" s="54"/>
      <c r="WSJ25" s="54"/>
      <c r="WSK25" s="54"/>
      <c r="WSL25" s="54"/>
      <c r="WSM25" s="54"/>
      <c r="WSN25" s="54"/>
      <c r="WSO25" s="54"/>
      <c r="WSP25" s="54"/>
      <c r="WSQ25" s="54"/>
      <c r="WSR25" s="54"/>
      <c r="WSS25" s="54"/>
      <c r="WST25" s="54"/>
      <c r="WSU25" s="54"/>
      <c r="WSV25" s="54"/>
      <c r="WSW25" s="54"/>
      <c r="WSX25" s="54"/>
      <c r="WSY25" s="54"/>
      <c r="WSZ25" s="54"/>
      <c r="WTA25" s="54"/>
      <c r="WTB25" s="54"/>
      <c r="WTC25" s="54"/>
      <c r="WTD25" s="54"/>
      <c r="WTE25" s="54"/>
      <c r="WTF25" s="54"/>
      <c r="WTG25" s="54"/>
      <c r="WTH25" s="54"/>
      <c r="WTI25" s="54"/>
      <c r="WTJ25" s="54"/>
      <c r="WTK25" s="54"/>
      <c r="WTL25" s="54"/>
      <c r="WTM25" s="54"/>
      <c r="WTN25" s="54"/>
      <c r="WTO25" s="54"/>
      <c r="WTP25" s="54"/>
      <c r="WTQ25" s="54"/>
      <c r="WTR25" s="54"/>
      <c r="WTS25" s="54"/>
      <c r="WTT25" s="54"/>
      <c r="WTU25" s="54"/>
      <c r="WTV25" s="54"/>
      <c r="WTW25" s="54"/>
      <c r="WTX25" s="54"/>
      <c r="WTY25" s="54"/>
      <c r="WTZ25" s="54"/>
      <c r="WUA25" s="54"/>
      <c r="WUB25" s="54"/>
      <c r="WUC25" s="54"/>
      <c r="WUD25" s="54"/>
      <c r="WUE25" s="54"/>
      <c r="WUF25" s="54"/>
      <c r="WUG25" s="54"/>
      <c r="WUH25" s="54"/>
      <c r="WUI25" s="54"/>
      <c r="WUJ25" s="54"/>
      <c r="WUK25" s="54"/>
      <c r="WUL25" s="54"/>
      <c r="WUM25" s="54"/>
      <c r="WUN25" s="54"/>
      <c r="WUO25" s="54"/>
      <c r="WUP25" s="54"/>
      <c r="WUQ25" s="54"/>
      <c r="WUR25" s="54"/>
      <c r="WUS25" s="54"/>
      <c r="WUT25" s="54"/>
      <c r="WUU25" s="54"/>
      <c r="WUV25" s="54"/>
      <c r="WUW25" s="54"/>
      <c r="WUX25" s="54"/>
      <c r="WUY25" s="54"/>
      <c r="WUZ25" s="54"/>
      <c r="WVA25" s="54"/>
      <c r="WVB25" s="54"/>
      <c r="WVC25" s="54"/>
      <c r="WVD25" s="54"/>
      <c r="WVE25" s="54"/>
      <c r="WVF25" s="54"/>
      <c r="WVG25" s="54"/>
      <c r="WVH25" s="54"/>
      <c r="WVI25" s="54"/>
      <c r="WVJ25" s="54"/>
      <c r="WVK25" s="54"/>
      <c r="WVL25" s="54"/>
      <c r="WVM25" s="54"/>
      <c r="WVN25" s="54"/>
      <c r="WVO25" s="54"/>
      <c r="WVP25" s="54"/>
      <c r="WVQ25" s="54"/>
      <c r="WVR25" s="54"/>
      <c r="WVS25" s="54"/>
      <c r="WVT25" s="54"/>
      <c r="WVU25" s="54"/>
      <c r="WVV25" s="54"/>
      <c r="WVW25" s="54"/>
      <c r="WVX25" s="54"/>
      <c r="WVY25" s="54"/>
      <c r="WVZ25" s="54"/>
      <c r="WWA25" s="54"/>
      <c r="WWB25" s="54"/>
      <c r="WWC25" s="54"/>
      <c r="WWD25" s="54"/>
      <c r="WWE25" s="54"/>
      <c r="WWF25" s="54"/>
      <c r="WWG25" s="54"/>
      <c r="WWH25" s="54"/>
      <c r="WWI25" s="54"/>
      <c r="WWJ25" s="54"/>
      <c r="WWK25" s="54"/>
      <c r="WWL25" s="54"/>
      <c r="WWM25" s="54"/>
      <c r="WWN25" s="54"/>
      <c r="WWO25" s="54"/>
      <c r="WWP25" s="54"/>
      <c r="WWQ25" s="54"/>
      <c r="WWR25" s="54"/>
      <c r="WWS25" s="54"/>
      <c r="WWT25" s="54"/>
      <c r="WWU25" s="54"/>
      <c r="WWV25" s="54"/>
      <c r="WWW25" s="54"/>
      <c r="WWX25" s="54"/>
      <c r="WWY25" s="54"/>
      <c r="WWZ25" s="54"/>
      <c r="WXA25" s="54"/>
      <c r="WXB25" s="54"/>
      <c r="WXC25" s="54"/>
      <c r="WXD25" s="54"/>
      <c r="WXE25" s="54"/>
      <c r="WXF25" s="54"/>
      <c r="WXG25" s="54"/>
      <c r="WXH25" s="54"/>
      <c r="WXI25" s="54"/>
      <c r="WXJ25" s="54"/>
      <c r="WXK25" s="54"/>
      <c r="WXL25" s="54"/>
      <c r="WXM25" s="54"/>
      <c r="WXN25" s="54"/>
      <c r="WXO25" s="54"/>
      <c r="WXP25" s="54"/>
      <c r="WXQ25" s="54"/>
      <c r="WXR25" s="54"/>
      <c r="WXS25" s="54"/>
      <c r="WXT25" s="54"/>
      <c r="WXU25" s="54"/>
      <c r="WXV25" s="54"/>
      <c r="WXW25" s="54"/>
      <c r="WXX25" s="54"/>
      <c r="WXY25" s="54"/>
      <c r="WXZ25" s="54"/>
      <c r="WYA25" s="54"/>
      <c r="WYB25" s="54"/>
      <c r="WYC25" s="54"/>
      <c r="WYD25" s="54"/>
      <c r="WYE25" s="54"/>
      <c r="WYF25" s="54"/>
      <c r="WYG25" s="54"/>
      <c r="WYH25" s="54"/>
      <c r="WYI25" s="54"/>
      <c r="WYJ25" s="54"/>
      <c r="WYK25" s="54"/>
      <c r="WYL25" s="54"/>
      <c r="WYM25" s="54"/>
      <c r="WYN25" s="54"/>
      <c r="WYO25" s="54"/>
      <c r="WYP25" s="54"/>
      <c r="WYQ25" s="54"/>
      <c r="WYR25" s="54"/>
      <c r="WYS25" s="54"/>
      <c r="WYT25" s="54"/>
      <c r="WYU25" s="54"/>
      <c r="WYV25" s="54"/>
      <c r="WYW25" s="54"/>
      <c r="WYX25" s="54"/>
      <c r="WYY25" s="54"/>
      <c r="WYZ25" s="54"/>
      <c r="WZA25" s="54"/>
      <c r="WZB25" s="54"/>
      <c r="WZC25" s="54"/>
      <c r="WZD25" s="54"/>
      <c r="WZE25" s="54"/>
      <c r="WZF25" s="54"/>
      <c r="WZG25" s="54"/>
      <c r="WZH25" s="54"/>
      <c r="WZI25" s="54"/>
      <c r="WZJ25" s="54"/>
      <c r="WZK25" s="54"/>
      <c r="WZL25" s="54"/>
      <c r="WZM25" s="54"/>
      <c r="WZN25" s="54"/>
      <c r="WZO25" s="54"/>
      <c r="WZP25" s="54"/>
      <c r="WZQ25" s="54"/>
      <c r="WZR25" s="54"/>
      <c r="WZS25" s="54"/>
      <c r="WZT25" s="54"/>
      <c r="WZU25" s="54"/>
      <c r="WZV25" s="54"/>
      <c r="WZW25" s="54"/>
      <c r="WZX25" s="54"/>
      <c r="WZY25" s="54"/>
      <c r="WZZ25" s="54"/>
      <c r="XAA25" s="54"/>
      <c r="XAB25" s="54"/>
      <c r="XAC25" s="54"/>
      <c r="XAD25" s="54"/>
      <c r="XAE25" s="54"/>
      <c r="XAF25" s="54"/>
      <c r="XAG25" s="54"/>
      <c r="XAH25" s="54"/>
      <c r="XAI25" s="54"/>
      <c r="XAJ25" s="54"/>
      <c r="XAK25" s="54"/>
      <c r="XAL25" s="54"/>
      <c r="XAM25" s="54"/>
      <c r="XAN25" s="54"/>
      <c r="XAO25" s="54"/>
      <c r="XAP25" s="54"/>
      <c r="XAQ25" s="54"/>
      <c r="XAR25" s="54"/>
      <c r="XAS25" s="54"/>
      <c r="XAT25" s="54"/>
      <c r="XAU25" s="54"/>
      <c r="XAV25" s="54"/>
      <c r="XAW25" s="54"/>
      <c r="XAX25" s="54"/>
      <c r="XAY25" s="54"/>
      <c r="XAZ25" s="54"/>
      <c r="XBA25" s="54"/>
      <c r="XBB25" s="54"/>
      <c r="XBC25" s="54"/>
      <c r="XBD25" s="54"/>
      <c r="XBE25" s="54"/>
      <c r="XBF25" s="54"/>
      <c r="XBG25" s="54"/>
      <c r="XBH25" s="54"/>
      <c r="XBI25" s="54"/>
      <c r="XBJ25" s="54"/>
      <c r="XBK25" s="54"/>
      <c r="XBL25" s="54"/>
      <c r="XBM25" s="54"/>
      <c r="XBN25" s="54"/>
      <c r="XBO25" s="54"/>
      <c r="XBP25" s="54"/>
      <c r="XBQ25" s="54"/>
      <c r="XBR25" s="54"/>
      <c r="XBS25" s="54"/>
      <c r="XBT25" s="54"/>
      <c r="XBU25" s="54"/>
      <c r="XBV25" s="54"/>
      <c r="XBW25" s="54"/>
      <c r="XBX25" s="54"/>
      <c r="XBY25" s="54"/>
      <c r="XBZ25" s="54"/>
      <c r="XCA25" s="54"/>
      <c r="XCB25" s="54"/>
      <c r="XCC25" s="54"/>
      <c r="XCD25" s="54"/>
      <c r="XCE25" s="54"/>
      <c r="XCF25" s="54"/>
      <c r="XCG25" s="54"/>
      <c r="XCH25" s="54"/>
      <c r="XCI25" s="54"/>
      <c r="XCJ25" s="54"/>
      <c r="XCK25" s="54"/>
      <c r="XCL25" s="54"/>
      <c r="XCM25" s="54"/>
      <c r="XCN25" s="54"/>
      <c r="XCO25" s="54"/>
      <c r="XCP25" s="54"/>
      <c r="XCQ25" s="54"/>
      <c r="XCR25" s="54"/>
      <c r="XCS25" s="54"/>
      <c r="XCT25" s="54"/>
      <c r="XCU25" s="54"/>
      <c r="XCV25" s="54"/>
      <c r="XCW25" s="54"/>
      <c r="XCX25" s="54"/>
      <c r="XCY25" s="54"/>
      <c r="XCZ25" s="54"/>
      <c r="XDA25" s="54"/>
      <c r="XDB25" s="54"/>
      <c r="XDC25" s="54"/>
      <c r="XDD25" s="54"/>
      <c r="XDE25" s="54"/>
      <c r="XDF25" s="54"/>
      <c r="XDG25" s="54"/>
      <c r="XDH25" s="54"/>
      <c r="XDI25" s="54"/>
      <c r="XDJ25" s="54"/>
      <c r="XDK25" s="54"/>
      <c r="XDL25" s="54"/>
      <c r="XDM25" s="54"/>
      <c r="XDN25" s="54"/>
      <c r="XDO25" s="54"/>
      <c r="XDP25" s="54"/>
      <c r="XDQ25" s="54"/>
      <c r="XDR25" s="54"/>
      <c r="XDS25" s="54"/>
      <c r="XDT25" s="54"/>
      <c r="XDU25" s="54"/>
      <c r="XDV25" s="54"/>
      <c r="XDW25" s="54"/>
      <c r="XDX25" s="54"/>
      <c r="XDY25" s="54"/>
      <c r="XDZ25" s="54"/>
      <c r="XEA25" s="54"/>
      <c r="XEB25" s="54"/>
      <c r="XEC25" s="54"/>
      <c r="XED25" s="54"/>
      <c r="XEE25" s="54"/>
      <c r="XEF25" s="54"/>
      <c r="XEG25" s="54"/>
      <c r="XEH25" s="54"/>
      <c r="XEI25" s="54"/>
      <c r="XEJ25" s="54"/>
      <c r="XEK25" s="54"/>
      <c r="XEL25" s="54"/>
      <c r="XEM25" s="54"/>
      <c r="XEN25" s="54"/>
      <c r="XEO25" s="54"/>
      <c r="XEP25" s="54"/>
      <c r="XEQ25" s="54"/>
      <c r="XER25" s="54"/>
      <c r="XES25" s="54"/>
      <c r="XET25" s="54"/>
      <c r="XEU25" s="54"/>
      <c r="XEV25" s="54"/>
      <c r="XEW25" s="54"/>
      <c r="XEX25" s="54"/>
      <c r="XEY25" s="54"/>
      <c r="XEZ25" s="54"/>
      <c r="XFA25" s="54"/>
    </row>
    <row r="26" spans="1:16381" ht="15" customHeight="1" x14ac:dyDescent="0.25">
      <c r="A26" s="250" t="str">
        <f>'Départ discipline'!A90</f>
        <v>2010-2029</v>
      </c>
      <c r="B26" s="50">
        <f t="shared" ref="B26:H26" si="2">B22-B3</f>
        <v>2.0300000000000011</v>
      </c>
      <c r="C26" s="50">
        <f t="shared" si="2"/>
        <v>1.1299999999999955</v>
      </c>
      <c r="D26" s="50">
        <f t="shared" si="2"/>
        <v>2.1600000000000037</v>
      </c>
      <c r="E26" s="50">
        <f t="shared" si="2"/>
        <v>0.68999999999999773</v>
      </c>
      <c r="F26" s="50">
        <f t="shared" si="2"/>
        <v>1.5600000000000023</v>
      </c>
      <c r="G26" s="50">
        <f t="shared" si="2"/>
        <v>1.6700000000000017</v>
      </c>
      <c r="H26" s="258">
        <f t="shared" si="2"/>
        <v>1.7800000000000011</v>
      </c>
      <c r="I26" s="307"/>
      <c r="J26" s="37"/>
      <c r="K26" s="37"/>
      <c r="L26" s="37"/>
      <c r="M26" s="37"/>
      <c r="N26" s="37"/>
      <c r="O26" s="37"/>
      <c r="P26" s="37"/>
      <c r="Q26" s="37"/>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2"/>
      <c r="IH26" s="52"/>
      <c r="II26" s="52"/>
      <c r="IJ26" s="52"/>
      <c r="IK26" s="52"/>
      <c r="IL26" s="52"/>
      <c r="IM26" s="52"/>
      <c r="IN26" s="52"/>
      <c r="IO26" s="52"/>
      <c r="IP26" s="52"/>
      <c r="IQ26" s="52"/>
      <c r="IR26" s="52"/>
      <c r="IS26" s="52"/>
      <c r="IT26" s="52"/>
      <c r="IU26" s="52"/>
      <c r="IV26" s="52"/>
      <c r="IW26" s="52"/>
      <c r="IX26" s="52"/>
      <c r="IY26" s="52"/>
      <c r="IZ26" s="52"/>
      <c r="JA26" s="52"/>
      <c r="JB26" s="52"/>
      <c r="JC26" s="52"/>
      <c r="JD26" s="52"/>
      <c r="JE26" s="52"/>
      <c r="JF26" s="52"/>
      <c r="JG26" s="52"/>
      <c r="JH26" s="52"/>
      <c r="JI26" s="52"/>
      <c r="JJ26" s="52"/>
      <c r="JK26" s="52"/>
      <c r="JL26" s="52"/>
      <c r="JM26" s="52"/>
      <c r="JN26" s="52"/>
      <c r="JO26" s="52"/>
      <c r="JP26" s="52"/>
      <c r="JQ26" s="52"/>
      <c r="JR26" s="52"/>
      <c r="JS26" s="52"/>
      <c r="JT26" s="52"/>
      <c r="JU26" s="52"/>
      <c r="JV26" s="52"/>
      <c r="JW26" s="52"/>
      <c r="JX26" s="52"/>
      <c r="JY26" s="52"/>
      <c r="JZ26" s="52"/>
      <c r="KA26" s="52"/>
      <c r="KB26" s="52"/>
      <c r="KC26" s="52"/>
      <c r="KD26" s="52"/>
      <c r="KE26" s="52"/>
      <c r="KF26" s="52"/>
      <c r="KG26" s="52"/>
      <c r="KH26" s="52"/>
      <c r="KI26" s="52"/>
      <c r="KJ26" s="52"/>
      <c r="KK26" s="52"/>
      <c r="KL26" s="52"/>
      <c r="KM26" s="52"/>
      <c r="KN26" s="52"/>
      <c r="KO26" s="52"/>
      <c r="KP26" s="52"/>
      <c r="KQ26" s="52"/>
      <c r="KR26" s="52"/>
      <c r="KS26" s="52"/>
      <c r="KT26" s="52"/>
      <c r="KU26" s="52"/>
      <c r="KV26" s="52"/>
      <c r="KW26" s="52"/>
      <c r="KX26" s="52"/>
      <c r="KY26" s="52"/>
      <c r="KZ26" s="52"/>
      <c r="LA26" s="52"/>
      <c r="LB26" s="52"/>
      <c r="LC26" s="52"/>
      <c r="LD26" s="52"/>
      <c r="LE26" s="52"/>
      <c r="LF26" s="52"/>
      <c r="LG26" s="52"/>
      <c r="LH26" s="52"/>
      <c r="LI26" s="52"/>
      <c r="LJ26" s="52"/>
      <c r="LK26" s="52"/>
      <c r="LL26" s="52"/>
      <c r="LM26" s="52"/>
      <c r="LN26" s="52"/>
      <c r="LO26" s="52"/>
      <c r="LP26" s="52"/>
      <c r="LQ26" s="52"/>
      <c r="LR26" s="52"/>
      <c r="LS26" s="52"/>
      <c r="LT26" s="52"/>
      <c r="LU26" s="52"/>
      <c r="LV26" s="52"/>
      <c r="LW26" s="52"/>
      <c r="LX26" s="52"/>
      <c r="LY26" s="52"/>
      <c r="LZ26" s="52"/>
      <c r="MA26" s="52"/>
      <c r="MB26" s="52"/>
      <c r="MC26" s="52"/>
      <c r="MD26" s="52"/>
      <c r="ME26" s="52"/>
      <c r="MF26" s="52"/>
      <c r="MG26" s="52"/>
      <c r="MH26" s="52"/>
      <c r="MI26" s="52"/>
      <c r="MJ26" s="52"/>
      <c r="MK26" s="52"/>
      <c r="ML26" s="52"/>
      <c r="MM26" s="52"/>
      <c r="MN26" s="52"/>
      <c r="MO26" s="52"/>
      <c r="MP26" s="52"/>
      <c r="MQ26" s="52"/>
      <c r="MR26" s="52"/>
      <c r="MS26" s="52"/>
      <c r="MT26" s="52"/>
      <c r="MU26" s="52"/>
      <c r="MV26" s="52"/>
      <c r="MW26" s="52"/>
      <c r="MX26" s="52"/>
      <c r="MY26" s="52"/>
      <c r="MZ26" s="52"/>
      <c r="NA26" s="52"/>
      <c r="NB26" s="52"/>
      <c r="NC26" s="52"/>
      <c r="ND26" s="52"/>
      <c r="NE26" s="52"/>
      <c r="NF26" s="52"/>
      <c r="NG26" s="52"/>
      <c r="NH26" s="52"/>
      <c r="NI26" s="52"/>
      <c r="NJ26" s="52"/>
      <c r="NK26" s="52"/>
      <c r="NL26" s="52"/>
      <c r="NM26" s="52"/>
      <c r="NN26" s="52"/>
      <c r="NO26" s="52"/>
      <c r="NP26" s="52"/>
      <c r="NQ26" s="52"/>
      <c r="NR26" s="52"/>
      <c r="NS26" s="52"/>
      <c r="NT26" s="52"/>
      <c r="NU26" s="52"/>
      <c r="NV26" s="52"/>
      <c r="NW26" s="52"/>
      <c r="NX26" s="52"/>
      <c r="NY26" s="52"/>
      <c r="NZ26" s="52"/>
      <c r="OA26" s="52"/>
      <c r="OB26" s="52"/>
      <c r="OC26" s="52"/>
      <c r="OD26" s="52"/>
      <c r="OE26" s="52"/>
      <c r="OF26" s="52"/>
      <c r="OG26" s="52"/>
      <c r="OH26" s="52"/>
      <c r="OI26" s="52"/>
      <c r="OJ26" s="52"/>
      <c r="OK26" s="52"/>
      <c r="OL26" s="52"/>
      <c r="OM26" s="52"/>
      <c r="ON26" s="52"/>
      <c r="OO26" s="52"/>
      <c r="OP26" s="52"/>
      <c r="OQ26" s="52"/>
      <c r="OR26" s="52"/>
      <c r="OS26" s="52"/>
      <c r="OT26" s="52"/>
      <c r="OU26" s="52"/>
      <c r="OV26" s="52"/>
      <c r="OW26" s="52"/>
      <c r="OX26" s="52"/>
      <c r="OY26" s="52"/>
      <c r="OZ26" s="52"/>
      <c r="PA26" s="52"/>
      <c r="PB26" s="52"/>
      <c r="PC26" s="52"/>
      <c r="PD26" s="52"/>
      <c r="PE26" s="52"/>
      <c r="PF26" s="52"/>
      <c r="PG26" s="52"/>
      <c r="PH26" s="52"/>
      <c r="PI26" s="52"/>
      <c r="PJ26" s="52"/>
      <c r="PK26" s="52"/>
      <c r="PL26" s="52"/>
      <c r="PM26" s="52"/>
      <c r="PN26" s="52"/>
      <c r="PO26" s="52"/>
      <c r="PP26" s="52"/>
      <c r="PQ26" s="52"/>
      <c r="PR26" s="52"/>
      <c r="PS26" s="52"/>
      <c r="PT26" s="52"/>
      <c r="PU26" s="52"/>
      <c r="PV26" s="52"/>
      <c r="PW26" s="52"/>
      <c r="PX26" s="52"/>
      <c r="PY26" s="52"/>
      <c r="PZ26" s="52"/>
      <c r="QA26" s="52"/>
      <c r="QB26" s="52"/>
      <c r="QC26" s="52"/>
      <c r="QD26" s="52"/>
      <c r="QE26" s="52"/>
      <c r="QF26" s="52"/>
      <c r="QG26" s="52"/>
      <c r="QH26" s="52"/>
      <c r="QI26" s="52"/>
      <c r="QJ26" s="52"/>
      <c r="QK26" s="52"/>
      <c r="QL26" s="52"/>
      <c r="QM26" s="52"/>
      <c r="QN26" s="52"/>
      <c r="QO26" s="52"/>
      <c r="QP26" s="52"/>
      <c r="QQ26" s="52"/>
      <c r="QR26" s="52"/>
      <c r="QS26" s="52"/>
      <c r="QT26" s="52"/>
      <c r="QU26" s="52"/>
      <c r="QV26" s="52"/>
      <c r="QW26" s="52"/>
      <c r="QX26" s="52"/>
      <c r="QY26" s="52"/>
      <c r="QZ26" s="52"/>
      <c r="RA26" s="52"/>
      <c r="RB26" s="52"/>
      <c r="RC26" s="52"/>
      <c r="RD26" s="52"/>
      <c r="RE26" s="52"/>
      <c r="RF26" s="52"/>
      <c r="RG26" s="52"/>
      <c r="RH26" s="52"/>
      <c r="RI26" s="52"/>
      <c r="RJ26" s="52"/>
      <c r="RK26" s="52"/>
      <c r="RL26" s="52"/>
      <c r="RM26" s="52"/>
      <c r="RN26" s="52"/>
      <c r="RO26" s="52"/>
      <c r="RP26" s="52"/>
      <c r="RQ26" s="52"/>
      <c r="RR26" s="52"/>
      <c r="RS26" s="52"/>
      <c r="RT26" s="52"/>
      <c r="RU26" s="52"/>
      <c r="RV26" s="52"/>
      <c r="RW26" s="52"/>
      <c r="RX26" s="52"/>
      <c r="RY26" s="52"/>
      <c r="RZ26" s="52"/>
      <c r="SA26" s="52"/>
      <c r="SB26" s="52"/>
      <c r="SC26" s="52"/>
      <c r="SD26" s="52"/>
      <c r="SE26" s="52"/>
      <c r="SF26" s="52"/>
      <c r="SG26" s="52"/>
      <c r="SH26" s="52"/>
      <c r="SI26" s="52"/>
      <c r="SJ26" s="52"/>
      <c r="SK26" s="52"/>
      <c r="SL26" s="52"/>
      <c r="SM26" s="52"/>
      <c r="SN26" s="52"/>
      <c r="SO26" s="52"/>
      <c r="SP26" s="52"/>
      <c r="SQ26" s="52"/>
      <c r="SR26" s="52"/>
      <c r="SS26" s="52"/>
      <c r="ST26" s="52"/>
      <c r="SU26" s="52"/>
      <c r="SV26" s="52"/>
      <c r="SW26" s="52"/>
      <c r="SX26" s="52"/>
      <c r="SY26" s="52"/>
      <c r="SZ26" s="52"/>
      <c r="TA26" s="52"/>
      <c r="TB26" s="52"/>
      <c r="TC26" s="52"/>
      <c r="TD26" s="52"/>
      <c r="TE26" s="52"/>
      <c r="TF26" s="52"/>
      <c r="TG26" s="52"/>
      <c r="TH26" s="52"/>
      <c r="TI26" s="52"/>
      <c r="TJ26" s="52"/>
      <c r="TK26" s="52"/>
      <c r="TL26" s="52"/>
      <c r="TM26" s="52"/>
      <c r="TN26" s="52"/>
      <c r="TO26" s="52"/>
      <c r="TP26" s="52"/>
      <c r="TQ26" s="52"/>
      <c r="TR26" s="52"/>
      <c r="TS26" s="52"/>
      <c r="TT26" s="52"/>
      <c r="TU26" s="52"/>
      <c r="TV26" s="52"/>
      <c r="TW26" s="52"/>
      <c r="TX26" s="52"/>
      <c r="TY26" s="52"/>
      <c r="TZ26" s="52"/>
      <c r="UA26" s="52"/>
      <c r="UB26" s="52"/>
      <c r="UC26" s="52"/>
      <c r="UD26" s="52"/>
      <c r="UE26" s="52"/>
      <c r="UF26" s="52"/>
      <c r="UG26" s="52"/>
      <c r="UH26" s="52"/>
      <c r="UI26" s="52"/>
      <c r="UJ26" s="52"/>
      <c r="UK26" s="52"/>
      <c r="UL26" s="52"/>
      <c r="UM26" s="52"/>
      <c r="UN26" s="52"/>
      <c r="UO26" s="52"/>
      <c r="UP26" s="52"/>
      <c r="UQ26" s="52"/>
      <c r="UR26" s="52"/>
      <c r="US26" s="52"/>
      <c r="UT26" s="52"/>
      <c r="UU26" s="52"/>
      <c r="UV26" s="52"/>
      <c r="UW26" s="52"/>
      <c r="UX26" s="52"/>
      <c r="UY26" s="52"/>
      <c r="UZ26" s="52"/>
      <c r="VA26" s="52"/>
      <c r="VB26" s="52"/>
      <c r="VC26" s="52"/>
      <c r="VD26" s="52"/>
      <c r="VE26" s="52"/>
      <c r="VF26" s="52"/>
      <c r="VG26" s="52"/>
      <c r="VH26" s="52"/>
      <c r="VI26" s="52"/>
      <c r="VJ26" s="52"/>
      <c r="VK26" s="52"/>
      <c r="VL26" s="52"/>
      <c r="VM26" s="52"/>
      <c r="VN26" s="52"/>
      <c r="VO26" s="52"/>
      <c r="VP26" s="52"/>
      <c r="VQ26" s="52"/>
      <c r="VR26" s="52"/>
      <c r="VS26" s="52"/>
      <c r="VT26" s="52"/>
      <c r="VU26" s="52"/>
      <c r="VV26" s="52"/>
      <c r="VW26" s="52"/>
      <c r="VX26" s="52"/>
      <c r="VY26" s="52"/>
      <c r="VZ26" s="52"/>
      <c r="WA26" s="52"/>
      <c r="WB26" s="52"/>
      <c r="WC26" s="52"/>
      <c r="WD26" s="52"/>
      <c r="WE26" s="52"/>
      <c r="WF26" s="52"/>
      <c r="WG26" s="52"/>
      <c r="WH26" s="52"/>
      <c r="WI26" s="52"/>
      <c r="WJ26" s="52"/>
      <c r="WK26" s="52"/>
      <c r="WL26" s="52"/>
      <c r="WM26" s="52"/>
      <c r="WN26" s="52"/>
      <c r="WO26" s="52"/>
      <c r="WP26" s="52"/>
      <c r="WQ26" s="52"/>
      <c r="WR26" s="52"/>
      <c r="WS26" s="52"/>
      <c r="WT26" s="52"/>
      <c r="WU26" s="52"/>
      <c r="WV26" s="52"/>
      <c r="WW26" s="52"/>
      <c r="WX26" s="52"/>
      <c r="WY26" s="52"/>
      <c r="WZ26" s="52"/>
      <c r="XA26" s="52"/>
      <c r="XB26" s="52"/>
      <c r="XC26" s="52"/>
      <c r="XD26" s="52"/>
      <c r="XE26" s="52"/>
      <c r="XF26" s="52"/>
      <c r="XG26" s="52"/>
      <c r="XH26" s="52"/>
      <c r="XI26" s="52"/>
      <c r="XJ26" s="52"/>
      <c r="XK26" s="52"/>
      <c r="XL26" s="52"/>
      <c r="XM26" s="52"/>
      <c r="XN26" s="52"/>
      <c r="XO26" s="52"/>
      <c r="XP26" s="52"/>
      <c r="XQ26" s="52"/>
      <c r="XR26" s="52"/>
      <c r="XS26" s="52"/>
      <c r="XT26" s="52"/>
      <c r="XU26" s="52"/>
      <c r="XV26" s="52"/>
      <c r="XW26" s="52"/>
      <c r="XX26" s="52"/>
      <c r="XY26" s="52"/>
      <c r="XZ26" s="52"/>
      <c r="YA26" s="52"/>
      <c r="YB26" s="52"/>
      <c r="YC26" s="52"/>
      <c r="YD26" s="52"/>
      <c r="YE26" s="52"/>
      <c r="YF26" s="52"/>
      <c r="YG26" s="52"/>
      <c r="YH26" s="52"/>
      <c r="YI26" s="52"/>
      <c r="YJ26" s="52"/>
      <c r="YK26" s="52"/>
      <c r="YL26" s="52"/>
      <c r="YM26" s="52"/>
      <c r="YN26" s="52"/>
      <c r="YO26" s="52"/>
      <c r="YP26" s="52"/>
      <c r="YQ26" s="52"/>
      <c r="YR26" s="52"/>
      <c r="YS26" s="52"/>
      <c r="YT26" s="52"/>
      <c r="YU26" s="52"/>
      <c r="YV26" s="52"/>
      <c r="YW26" s="52"/>
      <c r="YX26" s="52"/>
      <c r="YY26" s="52"/>
      <c r="YZ26" s="52"/>
      <c r="ZA26" s="52"/>
      <c r="ZB26" s="52"/>
      <c r="ZC26" s="52"/>
      <c r="ZD26" s="52"/>
      <c r="ZE26" s="52"/>
      <c r="ZF26" s="52"/>
      <c r="ZG26" s="52"/>
      <c r="ZH26" s="52"/>
      <c r="ZI26" s="52"/>
      <c r="ZJ26" s="52"/>
      <c r="ZK26" s="52"/>
      <c r="ZL26" s="52"/>
      <c r="ZM26" s="52"/>
      <c r="ZN26" s="52"/>
      <c r="ZO26" s="52"/>
      <c r="ZP26" s="52"/>
      <c r="ZQ26" s="52"/>
      <c r="ZR26" s="52"/>
      <c r="ZS26" s="52"/>
      <c r="ZT26" s="52"/>
      <c r="ZU26" s="52"/>
      <c r="ZV26" s="52"/>
      <c r="ZW26" s="52"/>
      <c r="ZX26" s="52"/>
      <c r="ZY26" s="52"/>
      <c r="ZZ26" s="52"/>
      <c r="AAA26" s="52"/>
      <c r="AAB26" s="52"/>
      <c r="AAC26" s="52"/>
      <c r="AAD26" s="52"/>
      <c r="AAE26" s="52"/>
      <c r="AAF26" s="52"/>
      <c r="AAG26" s="52"/>
      <c r="AAH26" s="52"/>
      <c r="AAI26" s="52"/>
      <c r="AAJ26" s="52"/>
      <c r="AAK26" s="52"/>
      <c r="AAL26" s="52"/>
      <c r="AAM26" s="52"/>
      <c r="AAN26" s="52"/>
      <c r="AAO26" s="52"/>
      <c r="AAP26" s="52"/>
      <c r="AAQ26" s="52"/>
      <c r="AAR26" s="52"/>
      <c r="AAS26" s="52"/>
      <c r="AAT26" s="52"/>
      <c r="AAU26" s="52"/>
      <c r="AAV26" s="52"/>
      <c r="AAW26" s="52"/>
      <c r="AAX26" s="52"/>
      <c r="AAY26" s="52"/>
      <c r="AAZ26" s="52"/>
      <c r="ABA26" s="52"/>
      <c r="ABB26" s="52"/>
      <c r="ABC26" s="52"/>
      <c r="ABD26" s="52"/>
      <c r="ABE26" s="52"/>
      <c r="ABF26" s="52"/>
      <c r="ABG26" s="52"/>
      <c r="ABH26" s="52"/>
      <c r="ABI26" s="52"/>
      <c r="ABJ26" s="52"/>
      <c r="ABK26" s="52"/>
      <c r="ABL26" s="52"/>
      <c r="ABM26" s="52"/>
      <c r="ABN26" s="52"/>
      <c r="ABO26" s="52"/>
      <c r="ABP26" s="52"/>
      <c r="ABQ26" s="52"/>
      <c r="ABR26" s="52"/>
      <c r="ABS26" s="52"/>
      <c r="ABT26" s="52"/>
      <c r="ABU26" s="52"/>
      <c r="ABV26" s="52"/>
      <c r="ABW26" s="52"/>
      <c r="ABX26" s="52"/>
      <c r="ABY26" s="52"/>
      <c r="ABZ26" s="52"/>
      <c r="ACA26" s="52"/>
      <c r="ACB26" s="52"/>
      <c r="ACC26" s="52"/>
      <c r="ACD26" s="52"/>
      <c r="ACE26" s="52"/>
      <c r="ACF26" s="52"/>
      <c r="ACG26" s="52"/>
      <c r="ACH26" s="52"/>
      <c r="ACI26" s="52"/>
      <c r="ACJ26" s="52"/>
      <c r="ACK26" s="52"/>
      <c r="ACL26" s="52"/>
      <c r="ACM26" s="52"/>
      <c r="ACN26" s="52"/>
      <c r="ACO26" s="52"/>
      <c r="ACP26" s="52"/>
      <c r="ACQ26" s="52"/>
      <c r="ACR26" s="52"/>
      <c r="ACS26" s="52"/>
      <c r="ACT26" s="52"/>
      <c r="ACU26" s="52"/>
      <c r="ACV26" s="52"/>
      <c r="ACW26" s="52"/>
      <c r="ACX26" s="52"/>
      <c r="ACY26" s="52"/>
      <c r="ACZ26" s="52"/>
      <c r="ADA26" s="52"/>
      <c r="ADB26" s="52"/>
      <c r="ADC26" s="52"/>
      <c r="ADD26" s="52"/>
      <c r="ADE26" s="52"/>
      <c r="ADF26" s="52"/>
      <c r="ADG26" s="52"/>
      <c r="ADH26" s="52"/>
      <c r="ADI26" s="52"/>
      <c r="ADJ26" s="52"/>
      <c r="ADK26" s="52"/>
      <c r="ADL26" s="52"/>
      <c r="ADM26" s="52"/>
      <c r="ADN26" s="52"/>
      <c r="ADO26" s="52"/>
      <c r="ADP26" s="52"/>
      <c r="ADQ26" s="52"/>
      <c r="ADR26" s="52"/>
      <c r="ADS26" s="52"/>
      <c r="ADT26" s="52"/>
      <c r="ADU26" s="52"/>
      <c r="ADV26" s="52"/>
      <c r="ADW26" s="52"/>
      <c r="ADX26" s="52"/>
      <c r="ADY26" s="52"/>
      <c r="ADZ26" s="52"/>
      <c r="AEA26" s="52"/>
      <c r="AEB26" s="52"/>
      <c r="AEC26" s="52"/>
      <c r="AED26" s="52"/>
      <c r="AEE26" s="52"/>
      <c r="AEF26" s="52"/>
      <c r="AEG26" s="52"/>
      <c r="AEH26" s="52"/>
      <c r="AEI26" s="52"/>
      <c r="AEJ26" s="52"/>
      <c r="AEK26" s="52"/>
      <c r="AEL26" s="52"/>
      <c r="AEM26" s="52"/>
      <c r="AEN26" s="52"/>
      <c r="AEO26" s="52"/>
      <c r="AEP26" s="52"/>
      <c r="AEQ26" s="52"/>
      <c r="AER26" s="52"/>
      <c r="AES26" s="52"/>
      <c r="AET26" s="52"/>
      <c r="AEU26" s="52"/>
      <c r="AEV26" s="52"/>
      <c r="AEW26" s="52"/>
      <c r="AEX26" s="52"/>
      <c r="AEY26" s="52"/>
      <c r="AEZ26" s="52"/>
      <c r="AFA26" s="52"/>
      <c r="AFB26" s="52"/>
      <c r="AFC26" s="52"/>
      <c r="AFD26" s="52"/>
      <c r="AFE26" s="52"/>
      <c r="AFF26" s="52"/>
      <c r="AFG26" s="52"/>
      <c r="AFH26" s="52"/>
      <c r="AFI26" s="52"/>
      <c r="AFJ26" s="52"/>
      <c r="AFK26" s="52"/>
      <c r="AFL26" s="52"/>
      <c r="AFM26" s="52"/>
      <c r="AFN26" s="52"/>
      <c r="AFO26" s="52"/>
      <c r="AFP26" s="52"/>
      <c r="AFQ26" s="52"/>
      <c r="AFR26" s="52"/>
      <c r="AFS26" s="52"/>
      <c r="AFT26" s="52"/>
      <c r="AFU26" s="52"/>
      <c r="AFV26" s="52"/>
      <c r="AFW26" s="52"/>
      <c r="AFX26" s="52"/>
      <c r="AFY26" s="52"/>
      <c r="AFZ26" s="52"/>
      <c r="AGA26" s="52"/>
      <c r="AGB26" s="52"/>
      <c r="AGC26" s="52"/>
      <c r="AGD26" s="52"/>
      <c r="AGE26" s="52"/>
      <c r="AGF26" s="52"/>
      <c r="AGG26" s="52"/>
      <c r="AGH26" s="52"/>
      <c r="AGI26" s="52"/>
      <c r="AGJ26" s="52"/>
      <c r="AGK26" s="52"/>
      <c r="AGL26" s="52"/>
      <c r="AGM26" s="52"/>
      <c r="AGN26" s="52"/>
      <c r="AGO26" s="52"/>
      <c r="AGP26" s="52"/>
      <c r="AGQ26" s="52"/>
      <c r="AGR26" s="52"/>
      <c r="AGS26" s="52"/>
      <c r="AGT26" s="52"/>
      <c r="AGU26" s="52"/>
      <c r="AGV26" s="52"/>
      <c r="AGW26" s="52"/>
      <c r="AGX26" s="52"/>
      <c r="AGY26" s="52"/>
      <c r="AGZ26" s="52"/>
      <c r="AHA26" s="52"/>
      <c r="AHB26" s="52"/>
      <c r="AHC26" s="52"/>
      <c r="AHD26" s="52"/>
      <c r="AHE26" s="52"/>
      <c r="AHF26" s="52"/>
      <c r="AHG26" s="52"/>
      <c r="AHH26" s="52"/>
      <c r="AHI26" s="52"/>
      <c r="AHJ26" s="52"/>
      <c r="AHK26" s="52"/>
      <c r="AHL26" s="52"/>
      <c r="AHM26" s="52"/>
      <c r="AHN26" s="52"/>
      <c r="AHO26" s="52"/>
      <c r="AHP26" s="52"/>
      <c r="AHQ26" s="52"/>
      <c r="AHR26" s="52"/>
      <c r="AHS26" s="52"/>
      <c r="AHT26" s="52"/>
      <c r="AHU26" s="52"/>
      <c r="AHV26" s="52"/>
      <c r="AHW26" s="52"/>
      <c r="AHX26" s="52"/>
      <c r="AHY26" s="52"/>
      <c r="AHZ26" s="52"/>
      <c r="AIA26" s="52"/>
      <c r="AIB26" s="52"/>
      <c r="AIC26" s="52"/>
      <c r="AID26" s="52"/>
      <c r="AIE26" s="52"/>
      <c r="AIF26" s="52"/>
      <c r="AIG26" s="52"/>
      <c r="AIH26" s="52"/>
      <c r="AII26" s="52"/>
      <c r="AIJ26" s="52"/>
      <c r="AIK26" s="52"/>
      <c r="AIL26" s="52"/>
      <c r="AIM26" s="52"/>
      <c r="AIN26" s="52"/>
      <c r="AIO26" s="52"/>
      <c r="AIP26" s="52"/>
      <c r="AIQ26" s="52"/>
      <c r="AIR26" s="52"/>
      <c r="AIS26" s="52"/>
      <c r="AIT26" s="52"/>
      <c r="AIU26" s="52"/>
      <c r="AIV26" s="52"/>
      <c r="AIW26" s="52"/>
      <c r="AIX26" s="52"/>
      <c r="AIY26" s="52"/>
      <c r="AIZ26" s="52"/>
      <c r="AJA26" s="52"/>
      <c r="AJB26" s="52"/>
      <c r="AJC26" s="52"/>
      <c r="AJD26" s="52"/>
      <c r="AJE26" s="52"/>
      <c r="AJF26" s="52"/>
      <c r="AJG26" s="52"/>
      <c r="AJH26" s="52"/>
      <c r="AJI26" s="52"/>
      <c r="AJJ26" s="52"/>
      <c r="AJK26" s="52"/>
      <c r="AJL26" s="52"/>
      <c r="AJM26" s="52"/>
      <c r="AJN26" s="52"/>
      <c r="AJO26" s="52"/>
      <c r="AJP26" s="52"/>
      <c r="AJQ26" s="52"/>
      <c r="AJR26" s="52"/>
      <c r="AJS26" s="52"/>
      <c r="AJT26" s="52"/>
      <c r="AJU26" s="52"/>
      <c r="AJV26" s="52"/>
      <c r="AJW26" s="52"/>
      <c r="AJX26" s="52"/>
      <c r="AJY26" s="52"/>
      <c r="AJZ26" s="52"/>
      <c r="AKA26" s="52"/>
      <c r="AKB26" s="52"/>
      <c r="AKC26" s="52"/>
      <c r="AKD26" s="52"/>
      <c r="AKE26" s="52"/>
      <c r="AKF26" s="52"/>
      <c r="AKG26" s="52"/>
      <c r="AKH26" s="52"/>
      <c r="AKI26" s="52"/>
      <c r="AKJ26" s="52"/>
      <c r="AKK26" s="52"/>
      <c r="AKL26" s="52"/>
      <c r="AKM26" s="52"/>
      <c r="AKN26" s="52"/>
      <c r="AKO26" s="52"/>
      <c r="AKP26" s="52"/>
      <c r="AKQ26" s="52"/>
      <c r="AKR26" s="52"/>
      <c r="AKS26" s="52"/>
      <c r="AKT26" s="52"/>
      <c r="AKU26" s="52"/>
      <c r="AKV26" s="52"/>
      <c r="AKW26" s="52"/>
      <c r="AKX26" s="52"/>
      <c r="AKY26" s="52"/>
      <c r="AKZ26" s="52"/>
      <c r="ALA26" s="52"/>
      <c r="ALB26" s="52"/>
      <c r="ALC26" s="52"/>
      <c r="ALD26" s="52"/>
      <c r="ALE26" s="52"/>
      <c r="ALF26" s="52"/>
      <c r="ALG26" s="52"/>
      <c r="ALH26" s="52"/>
      <c r="ALI26" s="52"/>
      <c r="ALJ26" s="52"/>
      <c r="ALK26" s="52"/>
      <c r="ALL26" s="52"/>
      <c r="ALM26" s="52"/>
      <c r="ALN26" s="52"/>
      <c r="ALO26" s="52"/>
      <c r="ALP26" s="52"/>
      <c r="ALQ26" s="52"/>
      <c r="ALR26" s="52"/>
      <c r="ALS26" s="52"/>
      <c r="ALT26" s="52"/>
      <c r="ALU26" s="52"/>
      <c r="ALV26" s="52"/>
      <c r="ALW26" s="52"/>
      <c r="ALX26" s="52"/>
      <c r="ALY26" s="52"/>
      <c r="ALZ26" s="52"/>
      <c r="AMA26" s="52"/>
      <c r="AMB26" s="52"/>
      <c r="AMC26" s="52"/>
      <c r="AMD26" s="52"/>
      <c r="AME26" s="52"/>
      <c r="AMF26" s="52"/>
      <c r="AMG26" s="52"/>
      <c r="AMH26" s="52"/>
      <c r="AMI26" s="52"/>
      <c r="AMJ26" s="52"/>
      <c r="AMK26" s="52"/>
      <c r="AML26" s="52"/>
      <c r="AMM26" s="52"/>
      <c r="AMN26" s="52"/>
      <c r="AMO26" s="52"/>
      <c r="AMP26" s="52"/>
      <c r="AMQ26" s="52"/>
      <c r="AMR26" s="52"/>
      <c r="AMS26" s="52"/>
      <c r="AMT26" s="52"/>
      <c r="AMU26" s="52"/>
      <c r="AMV26" s="52"/>
      <c r="AMW26" s="52"/>
      <c r="AMX26" s="52"/>
      <c r="AMY26" s="52"/>
      <c r="AMZ26" s="52"/>
      <c r="ANA26" s="52"/>
      <c r="ANB26" s="52"/>
      <c r="ANC26" s="52"/>
      <c r="AND26" s="52"/>
      <c r="ANE26" s="52"/>
      <c r="ANF26" s="52"/>
      <c r="ANG26" s="52"/>
      <c r="ANH26" s="52"/>
      <c r="ANI26" s="52"/>
      <c r="ANJ26" s="52"/>
      <c r="ANK26" s="52"/>
      <c r="ANL26" s="52"/>
      <c r="ANM26" s="52"/>
      <c r="ANN26" s="52"/>
      <c r="ANO26" s="52"/>
      <c r="ANP26" s="52"/>
      <c r="ANQ26" s="52"/>
      <c r="ANR26" s="52"/>
      <c r="ANS26" s="52"/>
      <c r="ANT26" s="52"/>
      <c r="ANU26" s="52"/>
      <c r="ANV26" s="52"/>
      <c r="ANW26" s="52"/>
      <c r="ANX26" s="52"/>
      <c r="ANY26" s="52"/>
      <c r="ANZ26" s="52"/>
      <c r="AOA26" s="52"/>
      <c r="AOB26" s="52"/>
      <c r="AOC26" s="52"/>
      <c r="AOD26" s="52"/>
      <c r="AOE26" s="52"/>
      <c r="AOF26" s="52"/>
      <c r="AOG26" s="52"/>
      <c r="AOH26" s="52"/>
      <c r="AOI26" s="52"/>
      <c r="AOJ26" s="52"/>
      <c r="AOK26" s="52"/>
      <c r="AOL26" s="52"/>
      <c r="AOM26" s="52"/>
      <c r="AON26" s="52"/>
      <c r="AOO26" s="52"/>
      <c r="AOP26" s="52"/>
      <c r="AOQ26" s="52"/>
      <c r="AOR26" s="52"/>
      <c r="AOS26" s="52"/>
      <c r="AOT26" s="52"/>
      <c r="AOU26" s="52"/>
      <c r="AOV26" s="52"/>
      <c r="AOW26" s="52"/>
      <c r="AOX26" s="52"/>
      <c r="AOY26" s="52"/>
      <c r="AOZ26" s="52"/>
      <c r="APA26" s="52"/>
      <c r="APB26" s="52"/>
      <c r="APC26" s="52"/>
      <c r="APD26" s="52"/>
      <c r="APE26" s="52"/>
      <c r="APF26" s="52"/>
      <c r="APG26" s="52"/>
      <c r="APH26" s="52"/>
      <c r="API26" s="52"/>
      <c r="APJ26" s="52"/>
      <c r="APK26" s="52"/>
      <c r="APL26" s="52"/>
      <c r="APM26" s="52"/>
      <c r="APN26" s="52"/>
      <c r="APO26" s="52"/>
      <c r="APP26" s="52"/>
      <c r="APQ26" s="52"/>
      <c r="APR26" s="52"/>
      <c r="APS26" s="52"/>
      <c r="APT26" s="52"/>
      <c r="APU26" s="52"/>
      <c r="APV26" s="52"/>
      <c r="APW26" s="52"/>
      <c r="APX26" s="52"/>
      <c r="APY26" s="52"/>
      <c r="APZ26" s="52"/>
      <c r="AQA26" s="52"/>
      <c r="AQB26" s="52"/>
      <c r="AQC26" s="52"/>
      <c r="AQD26" s="52"/>
      <c r="AQE26" s="52"/>
      <c r="AQF26" s="52"/>
      <c r="AQG26" s="52"/>
      <c r="AQH26" s="52"/>
      <c r="AQI26" s="52"/>
      <c r="AQJ26" s="52"/>
      <c r="AQK26" s="52"/>
      <c r="AQL26" s="52"/>
      <c r="AQM26" s="52"/>
      <c r="AQN26" s="52"/>
      <c r="AQO26" s="52"/>
      <c r="AQP26" s="52"/>
      <c r="AQQ26" s="52"/>
      <c r="AQR26" s="52"/>
      <c r="AQS26" s="52"/>
      <c r="AQT26" s="52"/>
      <c r="AQU26" s="52"/>
      <c r="AQV26" s="52"/>
      <c r="AQW26" s="52"/>
      <c r="AQX26" s="52"/>
      <c r="AQY26" s="52"/>
      <c r="AQZ26" s="52"/>
      <c r="ARA26" s="52"/>
      <c r="ARB26" s="52"/>
      <c r="ARC26" s="52"/>
      <c r="ARD26" s="52"/>
      <c r="ARE26" s="52"/>
      <c r="ARF26" s="52"/>
      <c r="ARG26" s="52"/>
      <c r="ARH26" s="52"/>
      <c r="ARI26" s="52"/>
      <c r="ARJ26" s="52"/>
      <c r="ARK26" s="52"/>
      <c r="ARL26" s="52"/>
      <c r="ARM26" s="52"/>
      <c r="ARN26" s="52"/>
      <c r="ARO26" s="52"/>
      <c r="ARP26" s="52"/>
      <c r="ARQ26" s="52"/>
      <c r="ARR26" s="52"/>
      <c r="ARS26" s="52"/>
      <c r="ART26" s="52"/>
      <c r="ARU26" s="52"/>
      <c r="ARV26" s="52"/>
      <c r="ARW26" s="52"/>
      <c r="ARX26" s="52"/>
      <c r="ARY26" s="52"/>
      <c r="ARZ26" s="52"/>
      <c r="ASA26" s="52"/>
      <c r="ASB26" s="52"/>
      <c r="ASC26" s="52"/>
      <c r="ASD26" s="52"/>
      <c r="ASE26" s="52"/>
      <c r="ASF26" s="52"/>
      <c r="ASG26" s="52"/>
      <c r="ASH26" s="52"/>
      <c r="ASI26" s="52"/>
      <c r="ASJ26" s="52"/>
      <c r="ASK26" s="52"/>
      <c r="ASL26" s="52"/>
      <c r="ASM26" s="52"/>
      <c r="ASN26" s="52"/>
      <c r="ASO26" s="52"/>
      <c r="ASP26" s="52"/>
      <c r="ASQ26" s="52"/>
      <c r="ASR26" s="52"/>
      <c r="ASS26" s="52"/>
      <c r="AST26" s="52"/>
      <c r="ASU26" s="52"/>
      <c r="ASV26" s="52"/>
      <c r="ASW26" s="52"/>
      <c r="ASX26" s="52"/>
      <c r="ASY26" s="52"/>
      <c r="ASZ26" s="52"/>
      <c r="ATA26" s="52"/>
      <c r="ATB26" s="52"/>
      <c r="ATC26" s="52"/>
      <c r="ATD26" s="52"/>
      <c r="ATE26" s="52"/>
      <c r="ATF26" s="52"/>
      <c r="ATG26" s="52"/>
      <c r="ATH26" s="52"/>
      <c r="ATI26" s="52"/>
      <c r="ATJ26" s="52"/>
      <c r="ATK26" s="52"/>
      <c r="ATL26" s="52"/>
      <c r="ATM26" s="52"/>
      <c r="ATN26" s="52"/>
      <c r="ATO26" s="52"/>
      <c r="ATP26" s="52"/>
      <c r="ATQ26" s="52"/>
      <c r="ATR26" s="52"/>
      <c r="ATS26" s="52"/>
      <c r="ATT26" s="52"/>
      <c r="ATU26" s="52"/>
      <c r="ATV26" s="52"/>
      <c r="ATW26" s="52"/>
      <c r="ATX26" s="52"/>
      <c r="ATY26" s="52"/>
      <c r="ATZ26" s="52"/>
      <c r="AUA26" s="52"/>
      <c r="AUB26" s="52"/>
      <c r="AUC26" s="52"/>
      <c r="AUD26" s="52"/>
      <c r="AUE26" s="52"/>
      <c r="AUF26" s="52"/>
      <c r="AUG26" s="52"/>
      <c r="AUH26" s="52"/>
      <c r="AUI26" s="52"/>
      <c r="AUJ26" s="52"/>
      <c r="AUK26" s="52"/>
      <c r="AUL26" s="52"/>
      <c r="AUM26" s="52"/>
      <c r="AUN26" s="52"/>
      <c r="AUO26" s="52"/>
      <c r="AUP26" s="52"/>
      <c r="AUQ26" s="52"/>
      <c r="AUR26" s="52"/>
      <c r="AUS26" s="52"/>
      <c r="AUT26" s="52"/>
      <c r="AUU26" s="52"/>
      <c r="AUV26" s="52"/>
      <c r="AUW26" s="52"/>
      <c r="AUX26" s="52"/>
      <c r="AUY26" s="52"/>
      <c r="AUZ26" s="52"/>
      <c r="AVA26" s="52"/>
      <c r="AVB26" s="52"/>
      <c r="AVC26" s="52"/>
      <c r="AVD26" s="52"/>
      <c r="AVE26" s="52"/>
      <c r="AVF26" s="52"/>
      <c r="AVG26" s="52"/>
      <c r="AVH26" s="52"/>
      <c r="AVI26" s="52"/>
      <c r="AVJ26" s="52"/>
      <c r="AVK26" s="52"/>
      <c r="AVL26" s="52"/>
      <c r="AVM26" s="52"/>
      <c r="AVN26" s="52"/>
      <c r="AVO26" s="52"/>
      <c r="AVP26" s="52"/>
      <c r="AVQ26" s="52"/>
      <c r="AVR26" s="52"/>
      <c r="AVS26" s="52"/>
      <c r="AVT26" s="52"/>
      <c r="AVU26" s="52"/>
      <c r="AVV26" s="52"/>
      <c r="AVW26" s="52"/>
      <c r="AVX26" s="52"/>
      <c r="AVY26" s="52"/>
      <c r="AVZ26" s="52"/>
      <c r="AWA26" s="52"/>
      <c r="AWB26" s="52"/>
      <c r="AWC26" s="52"/>
      <c r="AWD26" s="52"/>
      <c r="AWE26" s="52"/>
      <c r="AWF26" s="52"/>
      <c r="AWG26" s="52"/>
      <c r="AWH26" s="52"/>
      <c r="AWI26" s="52"/>
      <c r="AWJ26" s="52"/>
      <c r="AWK26" s="52"/>
      <c r="AWL26" s="52"/>
      <c r="AWM26" s="52"/>
      <c r="AWN26" s="52"/>
      <c r="AWO26" s="52"/>
      <c r="AWP26" s="52"/>
      <c r="AWQ26" s="52"/>
      <c r="AWR26" s="52"/>
      <c r="AWS26" s="52"/>
      <c r="AWT26" s="52"/>
      <c r="AWU26" s="52"/>
      <c r="AWV26" s="52"/>
      <c r="AWW26" s="52"/>
      <c r="AWX26" s="52"/>
      <c r="AWY26" s="52"/>
      <c r="AWZ26" s="52"/>
      <c r="AXA26" s="52"/>
      <c r="AXB26" s="52"/>
      <c r="AXC26" s="52"/>
      <c r="AXD26" s="52"/>
      <c r="AXE26" s="52"/>
      <c r="AXF26" s="52"/>
      <c r="AXG26" s="52"/>
      <c r="AXH26" s="52"/>
      <c r="AXI26" s="52"/>
      <c r="AXJ26" s="52"/>
      <c r="AXK26" s="52"/>
      <c r="AXL26" s="52"/>
      <c r="AXM26" s="52"/>
      <c r="AXN26" s="52"/>
      <c r="AXO26" s="52"/>
      <c r="AXP26" s="52"/>
      <c r="AXQ26" s="52"/>
      <c r="AXR26" s="52"/>
      <c r="AXS26" s="52"/>
      <c r="AXT26" s="52"/>
      <c r="AXU26" s="52"/>
      <c r="AXV26" s="52"/>
      <c r="AXW26" s="52"/>
      <c r="AXX26" s="52"/>
      <c r="AXY26" s="52"/>
      <c r="AXZ26" s="52"/>
      <c r="AYA26" s="52"/>
      <c r="AYB26" s="52"/>
      <c r="AYC26" s="52"/>
      <c r="AYD26" s="52"/>
      <c r="AYE26" s="52"/>
      <c r="AYF26" s="52"/>
      <c r="AYG26" s="52"/>
      <c r="AYH26" s="52"/>
      <c r="AYI26" s="52"/>
      <c r="AYJ26" s="52"/>
      <c r="AYK26" s="52"/>
      <c r="AYL26" s="52"/>
      <c r="AYM26" s="52"/>
      <c r="AYN26" s="52"/>
      <c r="AYO26" s="52"/>
      <c r="AYP26" s="52"/>
      <c r="AYQ26" s="52"/>
      <c r="AYR26" s="52"/>
      <c r="AYS26" s="52"/>
      <c r="AYT26" s="52"/>
      <c r="AYU26" s="52"/>
      <c r="AYV26" s="52"/>
      <c r="AYW26" s="52"/>
      <c r="AYX26" s="52"/>
      <c r="AYY26" s="52"/>
      <c r="AYZ26" s="52"/>
      <c r="AZA26" s="52"/>
      <c r="AZB26" s="52"/>
      <c r="AZC26" s="52"/>
      <c r="AZD26" s="52"/>
      <c r="AZE26" s="52"/>
      <c r="AZF26" s="52"/>
      <c r="AZG26" s="52"/>
      <c r="AZH26" s="52"/>
      <c r="AZI26" s="52"/>
      <c r="AZJ26" s="52"/>
      <c r="AZK26" s="52"/>
      <c r="AZL26" s="52"/>
      <c r="AZM26" s="52"/>
      <c r="AZN26" s="52"/>
      <c r="AZO26" s="52"/>
      <c r="AZP26" s="52"/>
      <c r="AZQ26" s="52"/>
      <c r="AZR26" s="52"/>
      <c r="AZS26" s="52"/>
      <c r="AZT26" s="52"/>
      <c r="AZU26" s="52"/>
      <c r="AZV26" s="52"/>
      <c r="AZW26" s="52"/>
      <c r="AZX26" s="52"/>
      <c r="AZY26" s="52"/>
      <c r="AZZ26" s="52"/>
      <c r="BAA26" s="52"/>
      <c r="BAB26" s="52"/>
      <c r="BAC26" s="52"/>
      <c r="BAD26" s="52"/>
      <c r="BAE26" s="52"/>
      <c r="BAF26" s="52"/>
      <c r="BAG26" s="52"/>
      <c r="BAH26" s="52"/>
      <c r="BAI26" s="52"/>
      <c r="BAJ26" s="52"/>
      <c r="BAK26" s="52"/>
      <c r="BAL26" s="52"/>
      <c r="BAM26" s="52"/>
      <c r="BAN26" s="52"/>
      <c r="BAO26" s="52"/>
      <c r="BAP26" s="52"/>
      <c r="BAQ26" s="52"/>
      <c r="BAR26" s="52"/>
      <c r="BAS26" s="52"/>
      <c r="BAT26" s="52"/>
      <c r="BAU26" s="52"/>
      <c r="BAV26" s="52"/>
      <c r="BAW26" s="52"/>
      <c r="BAX26" s="52"/>
      <c r="BAY26" s="52"/>
      <c r="BAZ26" s="52"/>
      <c r="BBA26" s="52"/>
      <c r="BBB26" s="52"/>
      <c r="BBC26" s="52"/>
      <c r="BBD26" s="52"/>
      <c r="BBE26" s="52"/>
      <c r="BBF26" s="52"/>
      <c r="BBG26" s="52"/>
      <c r="BBH26" s="52"/>
      <c r="BBI26" s="52"/>
      <c r="BBJ26" s="52"/>
      <c r="BBK26" s="52"/>
      <c r="BBL26" s="52"/>
      <c r="BBM26" s="52"/>
      <c r="BBN26" s="52"/>
      <c r="BBO26" s="52"/>
      <c r="BBP26" s="52"/>
      <c r="BBQ26" s="52"/>
      <c r="BBR26" s="52"/>
      <c r="BBS26" s="52"/>
      <c r="BBT26" s="52"/>
      <c r="BBU26" s="52"/>
      <c r="BBV26" s="52"/>
      <c r="BBW26" s="52"/>
      <c r="BBX26" s="52"/>
      <c r="BBY26" s="52"/>
      <c r="BBZ26" s="52"/>
      <c r="BCA26" s="52"/>
      <c r="BCB26" s="52"/>
      <c r="BCC26" s="52"/>
      <c r="BCD26" s="52"/>
      <c r="BCE26" s="52"/>
      <c r="BCF26" s="52"/>
      <c r="BCG26" s="52"/>
      <c r="BCH26" s="52"/>
      <c r="BCI26" s="52"/>
      <c r="BCJ26" s="52"/>
      <c r="BCK26" s="52"/>
      <c r="BCL26" s="52"/>
      <c r="BCM26" s="52"/>
      <c r="BCN26" s="52"/>
      <c r="BCO26" s="52"/>
      <c r="BCP26" s="52"/>
      <c r="BCQ26" s="52"/>
      <c r="BCR26" s="52"/>
      <c r="BCS26" s="52"/>
      <c r="BCT26" s="52"/>
      <c r="BCU26" s="52"/>
      <c r="BCV26" s="52"/>
      <c r="BCW26" s="52"/>
      <c r="BCX26" s="52"/>
      <c r="BCY26" s="52"/>
      <c r="BCZ26" s="52"/>
      <c r="BDA26" s="52"/>
      <c r="BDB26" s="52"/>
      <c r="BDC26" s="52"/>
      <c r="BDD26" s="52"/>
      <c r="BDE26" s="52"/>
      <c r="BDF26" s="52"/>
      <c r="BDG26" s="52"/>
      <c r="BDH26" s="52"/>
      <c r="BDI26" s="52"/>
      <c r="BDJ26" s="52"/>
      <c r="BDK26" s="52"/>
      <c r="BDL26" s="52"/>
      <c r="BDM26" s="52"/>
      <c r="BDN26" s="52"/>
      <c r="BDO26" s="52"/>
      <c r="BDP26" s="52"/>
      <c r="BDQ26" s="52"/>
      <c r="BDR26" s="52"/>
      <c r="BDS26" s="52"/>
      <c r="BDT26" s="52"/>
      <c r="BDU26" s="52"/>
      <c r="BDV26" s="52"/>
      <c r="BDW26" s="52"/>
      <c r="BDX26" s="52"/>
      <c r="BDY26" s="52"/>
      <c r="BDZ26" s="52"/>
      <c r="BEA26" s="52"/>
      <c r="BEB26" s="52"/>
      <c r="BEC26" s="52"/>
      <c r="BED26" s="52"/>
      <c r="BEE26" s="52"/>
      <c r="BEF26" s="52"/>
      <c r="BEG26" s="52"/>
      <c r="BEH26" s="52"/>
      <c r="BEI26" s="52"/>
      <c r="BEJ26" s="52"/>
      <c r="BEK26" s="52"/>
      <c r="BEL26" s="52"/>
      <c r="BEM26" s="52"/>
      <c r="BEN26" s="52"/>
      <c r="BEO26" s="52"/>
      <c r="BEP26" s="52"/>
      <c r="BEQ26" s="52"/>
      <c r="BER26" s="52"/>
      <c r="BES26" s="52"/>
      <c r="BET26" s="52"/>
      <c r="BEU26" s="52"/>
      <c r="BEV26" s="52"/>
      <c r="BEW26" s="52"/>
      <c r="BEX26" s="52"/>
      <c r="BEY26" s="52"/>
      <c r="BEZ26" s="52"/>
      <c r="BFA26" s="52"/>
      <c r="BFB26" s="52"/>
      <c r="BFC26" s="52"/>
      <c r="BFD26" s="52"/>
      <c r="BFE26" s="52"/>
      <c r="BFF26" s="52"/>
      <c r="BFG26" s="52"/>
      <c r="BFH26" s="52"/>
      <c r="BFI26" s="52"/>
      <c r="BFJ26" s="52"/>
      <c r="BFK26" s="52"/>
      <c r="BFL26" s="52"/>
      <c r="BFM26" s="52"/>
      <c r="BFN26" s="52"/>
      <c r="BFO26" s="52"/>
      <c r="BFP26" s="52"/>
      <c r="BFQ26" s="52"/>
      <c r="BFR26" s="52"/>
      <c r="BFS26" s="52"/>
      <c r="BFT26" s="52"/>
      <c r="BFU26" s="52"/>
      <c r="BFV26" s="52"/>
      <c r="BFW26" s="52"/>
      <c r="BFX26" s="52"/>
      <c r="BFY26" s="52"/>
      <c r="BFZ26" s="52"/>
      <c r="BGA26" s="52"/>
      <c r="BGB26" s="52"/>
      <c r="BGC26" s="52"/>
      <c r="BGD26" s="52"/>
      <c r="BGE26" s="52"/>
      <c r="BGF26" s="52"/>
      <c r="BGG26" s="52"/>
      <c r="BGH26" s="52"/>
      <c r="BGI26" s="52"/>
      <c r="BGJ26" s="52"/>
      <c r="BGK26" s="52"/>
      <c r="BGL26" s="52"/>
      <c r="BGM26" s="52"/>
      <c r="BGN26" s="52"/>
      <c r="BGO26" s="52"/>
      <c r="BGP26" s="52"/>
      <c r="BGQ26" s="52"/>
      <c r="BGR26" s="52"/>
      <c r="BGS26" s="52"/>
      <c r="BGT26" s="52"/>
      <c r="BGU26" s="52"/>
      <c r="BGV26" s="52"/>
      <c r="BGW26" s="52"/>
      <c r="BGX26" s="52"/>
      <c r="BGY26" s="52"/>
      <c r="BGZ26" s="52"/>
      <c r="BHA26" s="52"/>
      <c r="BHB26" s="52"/>
      <c r="BHC26" s="52"/>
      <c r="BHD26" s="52"/>
      <c r="BHE26" s="52"/>
      <c r="BHF26" s="52"/>
      <c r="BHG26" s="52"/>
      <c r="BHH26" s="52"/>
      <c r="BHI26" s="52"/>
      <c r="BHJ26" s="52"/>
      <c r="BHK26" s="52"/>
      <c r="BHL26" s="52"/>
      <c r="BHM26" s="52"/>
      <c r="BHN26" s="52"/>
      <c r="BHO26" s="52"/>
      <c r="BHP26" s="52"/>
      <c r="BHQ26" s="52"/>
      <c r="BHR26" s="52"/>
      <c r="BHS26" s="52"/>
      <c r="BHT26" s="52"/>
      <c r="BHU26" s="52"/>
      <c r="BHV26" s="52"/>
      <c r="BHW26" s="52"/>
      <c r="BHX26" s="52"/>
      <c r="BHY26" s="52"/>
      <c r="BHZ26" s="52"/>
      <c r="BIA26" s="52"/>
      <c r="BIB26" s="52"/>
      <c r="BIC26" s="52"/>
      <c r="BID26" s="52"/>
      <c r="BIE26" s="52"/>
      <c r="BIF26" s="52"/>
      <c r="BIG26" s="52"/>
      <c r="BIH26" s="52"/>
      <c r="BII26" s="52"/>
      <c r="BIJ26" s="52"/>
      <c r="BIK26" s="52"/>
      <c r="BIL26" s="52"/>
      <c r="BIM26" s="52"/>
      <c r="BIN26" s="52"/>
      <c r="BIO26" s="52"/>
      <c r="BIP26" s="52"/>
      <c r="BIQ26" s="52"/>
      <c r="BIR26" s="52"/>
      <c r="BIS26" s="52"/>
      <c r="BIT26" s="52"/>
      <c r="BIU26" s="52"/>
      <c r="BIV26" s="52"/>
      <c r="BIW26" s="52"/>
      <c r="BIX26" s="52"/>
      <c r="BIY26" s="52"/>
      <c r="BIZ26" s="52"/>
      <c r="BJA26" s="52"/>
      <c r="BJB26" s="52"/>
      <c r="BJC26" s="52"/>
      <c r="BJD26" s="52"/>
      <c r="BJE26" s="52"/>
      <c r="BJF26" s="52"/>
      <c r="BJG26" s="52"/>
      <c r="BJH26" s="52"/>
      <c r="BJI26" s="52"/>
      <c r="BJJ26" s="52"/>
      <c r="BJK26" s="52"/>
      <c r="BJL26" s="52"/>
      <c r="BJM26" s="52"/>
      <c r="BJN26" s="52"/>
      <c r="BJO26" s="52"/>
      <c r="BJP26" s="52"/>
      <c r="BJQ26" s="52"/>
      <c r="BJR26" s="52"/>
      <c r="BJS26" s="52"/>
      <c r="BJT26" s="52"/>
      <c r="BJU26" s="52"/>
      <c r="BJV26" s="52"/>
      <c r="BJW26" s="52"/>
      <c r="BJX26" s="52"/>
      <c r="BJY26" s="52"/>
      <c r="BJZ26" s="52"/>
      <c r="BKA26" s="52"/>
      <c r="BKB26" s="52"/>
      <c r="BKC26" s="52"/>
      <c r="BKD26" s="52"/>
      <c r="BKE26" s="52"/>
      <c r="BKF26" s="52"/>
      <c r="BKG26" s="52"/>
      <c r="BKH26" s="52"/>
      <c r="BKI26" s="52"/>
      <c r="BKJ26" s="52"/>
      <c r="BKK26" s="52"/>
      <c r="BKL26" s="52"/>
      <c r="BKM26" s="52"/>
      <c r="BKN26" s="52"/>
      <c r="BKO26" s="52"/>
      <c r="BKP26" s="52"/>
      <c r="BKQ26" s="52"/>
      <c r="BKR26" s="52"/>
      <c r="BKS26" s="52"/>
      <c r="BKT26" s="52"/>
      <c r="BKU26" s="52"/>
      <c r="BKV26" s="52"/>
      <c r="BKW26" s="52"/>
      <c r="BKX26" s="52"/>
      <c r="BKY26" s="52"/>
      <c r="BKZ26" s="52"/>
      <c r="BLA26" s="52"/>
      <c r="BLB26" s="52"/>
      <c r="BLC26" s="52"/>
      <c r="BLD26" s="52"/>
      <c r="BLE26" s="52"/>
      <c r="BLF26" s="52"/>
      <c r="BLG26" s="52"/>
      <c r="BLH26" s="52"/>
      <c r="BLI26" s="52"/>
      <c r="BLJ26" s="52"/>
      <c r="BLK26" s="52"/>
      <c r="BLL26" s="52"/>
      <c r="BLM26" s="52"/>
      <c r="BLN26" s="52"/>
      <c r="BLO26" s="52"/>
      <c r="BLP26" s="52"/>
      <c r="BLQ26" s="52"/>
      <c r="BLR26" s="52"/>
      <c r="BLS26" s="52"/>
      <c r="BLT26" s="52"/>
      <c r="BLU26" s="52"/>
      <c r="BLV26" s="52"/>
      <c r="BLW26" s="52"/>
      <c r="BLX26" s="52"/>
      <c r="BLY26" s="52"/>
      <c r="BLZ26" s="52"/>
      <c r="BMA26" s="52"/>
      <c r="BMB26" s="52"/>
      <c r="BMC26" s="52"/>
      <c r="BMD26" s="52"/>
      <c r="BME26" s="52"/>
      <c r="BMF26" s="52"/>
      <c r="BMG26" s="52"/>
      <c r="BMH26" s="52"/>
      <c r="BMI26" s="52"/>
      <c r="BMJ26" s="52"/>
      <c r="BMK26" s="52"/>
      <c r="BML26" s="52"/>
      <c r="BMM26" s="52"/>
      <c r="BMN26" s="52"/>
      <c r="BMO26" s="52"/>
      <c r="BMP26" s="52"/>
      <c r="BMQ26" s="52"/>
      <c r="BMR26" s="52"/>
      <c r="BMS26" s="52"/>
      <c r="BMT26" s="52"/>
      <c r="BMU26" s="52"/>
      <c r="BMV26" s="52"/>
      <c r="BMW26" s="52"/>
      <c r="BMX26" s="52"/>
      <c r="BMY26" s="52"/>
      <c r="BMZ26" s="52"/>
      <c r="BNA26" s="52"/>
      <c r="BNB26" s="52"/>
      <c r="BNC26" s="52"/>
      <c r="BND26" s="52"/>
      <c r="BNE26" s="52"/>
      <c r="BNF26" s="52"/>
      <c r="BNG26" s="52"/>
      <c r="BNH26" s="52"/>
      <c r="BNI26" s="52"/>
      <c r="BNJ26" s="52"/>
      <c r="BNK26" s="52"/>
      <c r="BNL26" s="52"/>
      <c r="BNM26" s="52"/>
      <c r="BNN26" s="52"/>
      <c r="BNO26" s="52"/>
      <c r="BNP26" s="52"/>
      <c r="BNQ26" s="52"/>
      <c r="BNR26" s="52"/>
      <c r="BNS26" s="52"/>
      <c r="BNT26" s="52"/>
      <c r="BNU26" s="52"/>
      <c r="BNV26" s="52"/>
      <c r="BNW26" s="52"/>
      <c r="BNX26" s="52"/>
      <c r="BNY26" s="52"/>
      <c r="BNZ26" s="52"/>
      <c r="BOA26" s="52"/>
      <c r="BOB26" s="52"/>
      <c r="BOC26" s="52"/>
      <c r="BOD26" s="52"/>
      <c r="BOE26" s="52"/>
      <c r="BOF26" s="52"/>
      <c r="BOG26" s="52"/>
      <c r="BOH26" s="52"/>
      <c r="BOI26" s="52"/>
      <c r="BOJ26" s="52"/>
      <c r="BOK26" s="52"/>
      <c r="BOL26" s="52"/>
      <c r="BOM26" s="52"/>
      <c r="BON26" s="52"/>
      <c r="BOO26" s="52"/>
      <c r="BOP26" s="52"/>
      <c r="BOQ26" s="52"/>
      <c r="BOR26" s="52"/>
      <c r="BOS26" s="52"/>
      <c r="BOT26" s="52"/>
      <c r="BOU26" s="52"/>
      <c r="BOV26" s="52"/>
      <c r="BOW26" s="52"/>
      <c r="BOX26" s="52"/>
      <c r="BOY26" s="52"/>
      <c r="BOZ26" s="52"/>
      <c r="BPA26" s="52"/>
      <c r="BPB26" s="52"/>
      <c r="BPC26" s="52"/>
      <c r="BPD26" s="52"/>
      <c r="BPE26" s="52"/>
      <c r="BPF26" s="52"/>
      <c r="BPG26" s="52"/>
      <c r="BPH26" s="52"/>
      <c r="BPI26" s="52"/>
      <c r="BPJ26" s="52"/>
      <c r="BPK26" s="52"/>
      <c r="BPL26" s="52"/>
      <c r="BPM26" s="52"/>
      <c r="BPN26" s="52"/>
      <c r="BPO26" s="52"/>
      <c r="BPP26" s="52"/>
      <c r="BPQ26" s="52"/>
      <c r="BPR26" s="52"/>
      <c r="BPS26" s="52"/>
      <c r="BPT26" s="52"/>
      <c r="BPU26" s="52"/>
      <c r="BPV26" s="52"/>
      <c r="BPW26" s="52"/>
      <c r="BPX26" s="52"/>
      <c r="BPY26" s="52"/>
      <c r="BPZ26" s="52"/>
      <c r="BQA26" s="52"/>
      <c r="BQB26" s="52"/>
      <c r="BQC26" s="52"/>
      <c r="BQD26" s="52"/>
      <c r="BQE26" s="52"/>
      <c r="BQF26" s="52"/>
      <c r="BQG26" s="52"/>
      <c r="BQH26" s="52"/>
      <c r="BQI26" s="52"/>
      <c r="BQJ26" s="52"/>
      <c r="BQK26" s="52"/>
      <c r="BQL26" s="52"/>
      <c r="BQM26" s="52"/>
      <c r="BQN26" s="52"/>
      <c r="BQO26" s="52"/>
      <c r="BQP26" s="52"/>
      <c r="BQQ26" s="52"/>
      <c r="BQR26" s="52"/>
      <c r="BQS26" s="52"/>
      <c r="BQT26" s="52"/>
      <c r="BQU26" s="52"/>
      <c r="BQV26" s="52"/>
      <c r="BQW26" s="52"/>
      <c r="BQX26" s="52"/>
      <c r="BQY26" s="52"/>
      <c r="BQZ26" s="52"/>
      <c r="BRA26" s="52"/>
      <c r="BRB26" s="52"/>
      <c r="BRC26" s="52"/>
      <c r="BRD26" s="52"/>
      <c r="BRE26" s="52"/>
      <c r="BRF26" s="52"/>
      <c r="BRG26" s="52"/>
      <c r="BRH26" s="52"/>
      <c r="BRI26" s="52"/>
      <c r="BRJ26" s="52"/>
      <c r="BRK26" s="52"/>
      <c r="BRL26" s="52"/>
      <c r="BRM26" s="52"/>
      <c r="BRN26" s="52"/>
      <c r="BRO26" s="52"/>
      <c r="BRP26" s="52"/>
      <c r="BRQ26" s="52"/>
      <c r="BRR26" s="52"/>
      <c r="BRS26" s="52"/>
      <c r="BRT26" s="52"/>
      <c r="BRU26" s="52"/>
      <c r="BRV26" s="52"/>
      <c r="BRW26" s="52"/>
      <c r="BRX26" s="52"/>
      <c r="BRY26" s="52"/>
      <c r="BRZ26" s="52"/>
      <c r="BSA26" s="52"/>
      <c r="BSB26" s="52"/>
      <c r="BSC26" s="52"/>
      <c r="BSD26" s="52"/>
      <c r="BSE26" s="52"/>
      <c r="BSF26" s="52"/>
      <c r="BSG26" s="52"/>
      <c r="BSH26" s="52"/>
      <c r="BSI26" s="52"/>
      <c r="BSJ26" s="52"/>
      <c r="BSK26" s="52"/>
      <c r="BSL26" s="52"/>
      <c r="BSM26" s="52"/>
      <c r="BSN26" s="52"/>
      <c r="BSO26" s="52"/>
      <c r="BSP26" s="52"/>
      <c r="BSQ26" s="52"/>
      <c r="BSR26" s="52"/>
      <c r="BSS26" s="52"/>
      <c r="BST26" s="52"/>
      <c r="BSU26" s="52"/>
      <c r="BSV26" s="52"/>
      <c r="BSW26" s="52"/>
      <c r="BSX26" s="52"/>
      <c r="BSY26" s="52"/>
      <c r="BSZ26" s="52"/>
      <c r="BTA26" s="52"/>
      <c r="BTB26" s="52"/>
      <c r="BTC26" s="52"/>
      <c r="BTD26" s="52"/>
      <c r="BTE26" s="52"/>
      <c r="BTF26" s="52"/>
      <c r="BTG26" s="52"/>
      <c r="BTH26" s="52"/>
      <c r="BTI26" s="52"/>
      <c r="BTJ26" s="52"/>
      <c r="BTK26" s="52"/>
      <c r="BTL26" s="52"/>
      <c r="BTM26" s="52"/>
      <c r="BTN26" s="52"/>
      <c r="BTO26" s="52"/>
      <c r="BTP26" s="52"/>
      <c r="BTQ26" s="52"/>
      <c r="BTR26" s="52"/>
      <c r="BTS26" s="52"/>
      <c r="BTT26" s="52"/>
      <c r="BTU26" s="52"/>
      <c r="BTV26" s="52"/>
      <c r="BTW26" s="52"/>
      <c r="BTX26" s="52"/>
      <c r="BTY26" s="52"/>
      <c r="BTZ26" s="52"/>
      <c r="BUA26" s="52"/>
      <c r="BUB26" s="52"/>
      <c r="BUC26" s="52"/>
      <c r="BUD26" s="52"/>
      <c r="BUE26" s="52"/>
      <c r="BUF26" s="52"/>
      <c r="BUG26" s="52"/>
      <c r="BUH26" s="52"/>
      <c r="BUI26" s="52"/>
      <c r="BUJ26" s="52"/>
      <c r="BUK26" s="52"/>
      <c r="BUL26" s="52"/>
      <c r="BUM26" s="52"/>
      <c r="BUN26" s="52"/>
      <c r="BUO26" s="52"/>
      <c r="BUP26" s="52"/>
      <c r="BUQ26" s="52"/>
      <c r="BUR26" s="52"/>
      <c r="BUS26" s="52"/>
      <c r="BUT26" s="52"/>
      <c r="BUU26" s="52"/>
      <c r="BUV26" s="52"/>
      <c r="BUW26" s="52"/>
      <c r="BUX26" s="52"/>
      <c r="BUY26" s="52"/>
      <c r="BUZ26" s="52"/>
      <c r="BVA26" s="52"/>
      <c r="BVB26" s="52"/>
      <c r="BVC26" s="52"/>
      <c r="BVD26" s="52"/>
      <c r="BVE26" s="52"/>
      <c r="BVF26" s="52"/>
      <c r="BVG26" s="52"/>
      <c r="BVH26" s="52"/>
      <c r="BVI26" s="52"/>
      <c r="BVJ26" s="52"/>
      <c r="BVK26" s="52"/>
      <c r="BVL26" s="52"/>
      <c r="BVM26" s="52"/>
      <c r="BVN26" s="52"/>
      <c r="BVO26" s="52"/>
      <c r="BVP26" s="52"/>
      <c r="BVQ26" s="52"/>
      <c r="BVR26" s="52"/>
      <c r="BVS26" s="52"/>
      <c r="BVT26" s="52"/>
      <c r="BVU26" s="52"/>
      <c r="BVV26" s="52"/>
      <c r="BVW26" s="52"/>
      <c r="BVX26" s="52"/>
      <c r="BVY26" s="52"/>
      <c r="BVZ26" s="52"/>
      <c r="BWA26" s="52"/>
      <c r="BWB26" s="52"/>
      <c r="BWC26" s="52"/>
      <c r="BWD26" s="52"/>
      <c r="BWE26" s="52"/>
      <c r="BWF26" s="52"/>
      <c r="BWG26" s="52"/>
      <c r="BWH26" s="52"/>
      <c r="BWI26" s="52"/>
      <c r="BWJ26" s="52"/>
      <c r="BWK26" s="52"/>
      <c r="BWL26" s="52"/>
      <c r="BWM26" s="52"/>
      <c r="BWN26" s="52"/>
      <c r="BWO26" s="52"/>
      <c r="BWP26" s="52"/>
      <c r="BWQ26" s="52"/>
      <c r="BWR26" s="52"/>
      <c r="BWS26" s="52"/>
      <c r="BWT26" s="52"/>
      <c r="BWU26" s="52"/>
      <c r="BWV26" s="52"/>
      <c r="BWW26" s="52"/>
      <c r="BWX26" s="52"/>
      <c r="BWY26" s="52"/>
      <c r="BWZ26" s="52"/>
      <c r="BXA26" s="52"/>
      <c r="BXB26" s="52"/>
      <c r="BXC26" s="52"/>
      <c r="BXD26" s="52"/>
      <c r="BXE26" s="52"/>
      <c r="BXF26" s="52"/>
      <c r="BXG26" s="52"/>
      <c r="BXH26" s="52"/>
      <c r="BXI26" s="52"/>
      <c r="BXJ26" s="52"/>
      <c r="BXK26" s="52"/>
      <c r="BXL26" s="52"/>
      <c r="BXM26" s="52"/>
      <c r="BXN26" s="52"/>
      <c r="BXO26" s="52"/>
      <c r="BXP26" s="52"/>
      <c r="BXQ26" s="52"/>
      <c r="BXR26" s="52"/>
      <c r="BXS26" s="52"/>
      <c r="BXT26" s="52"/>
      <c r="BXU26" s="52"/>
      <c r="BXV26" s="52"/>
      <c r="BXW26" s="52"/>
      <c r="BXX26" s="52"/>
      <c r="BXY26" s="52"/>
      <c r="BXZ26" s="52"/>
      <c r="BYA26" s="52"/>
      <c r="BYB26" s="52"/>
      <c r="BYC26" s="52"/>
      <c r="BYD26" s="52"/>
      <c r="BYE26" s="52"/>
      <c r="BYF26" s="52"/>
      <c r="BYG26" s="52"/>
      <c r="BYH26" s="52"/>
      <c r="BYI26" s="52"/>
      <c r="BYJ26" s="52"/>
      <c r="BYK26" s="52"/>
      <c r="BYL26" s="52"/>
      <c r="BYM26" s="52"/>
      <c r="BYN26" s="52"/>
      <c r="BYO26" s="52"/>
      <c r="BYP26" s="52"/>
      <c r="BYQ26" s="52"/>
      <c r="BYR26" s="52"/>
      <c r="BYS26" s="52"/>
      <c r="BYT26" s="52"/>
      <c r="BYU26" s="52"/>
      <c r="BYV26" s="52"/>
      <c r="BYW26" s="52"/>
      <c r="BYX26" s="52"/>
      <c r="BYY26" s="52"/>
      <c r="BYZ26" s="52"/>
      <c r="BZA26" s="52"/>
      <c r="BZB26" s="52"/>
      <c r="BZC26" s="52"/>
      <c r="BZD26" s="52"/>
      <c r="BZE26" s="52"/>
      <c r="BZF26" s="52"/>
      <c r="BZG26" s="52"/>
      <c r="BZH26" s="52"/>
      <c r="BZI26" s="52"/>
      <c r="BZJ26" s="52"/>
      <c r="BZK26" s="52"/>
      <c r="BZL26" s="52"/>
      <c r="BZM26" s="52"/>
      <c r="BZN26" s="52"/>
      <c r="BZO26" s="52"/>
      <c r="BZP26" s="52"/>
      <c r="BZQ26" s="52"/>
      <c r="BZR26" s="52"/>
      <c r="BZS26" s="52"/>
      <c r="BZT26" s="52"/>
      <c r="BZU26" s="52"/>
      <c r="BZV26" s="52"/>
      <c r="BZW26" s="52"/>
      <c r="BZX26" s="52"/>
      <c r="BZY26" s="52"/>
      <c r="BZZ26" s="52"/>
      <c r="CAA26" s="52"/>
      <c r="CAB26" s="52"/>
      <c r="CAC26" s="52"/>
      <c r="CAD26" s="52"/>
      <c r="CAE26" s="52"/>
      <c r="CAF26" s="52"/>
      <c r="CAG26" s="52"/>
      <c r="CAH26" s="52"/>
      <c r="CAI26" s="52"/>
      <c r="CAJ26" s="52"/>
      <c r="CAK26" s="52"/>
      <c r="CAL26" s="52"/>
      <c r="CAM26" s="52"/>
      <c r="CAN26" s="52"/>
      <c r="CAO26" s="52"/>
      <c r="CAP26" s="52"/>
      <c r="CAQ26" s="52"/>
      <c r="CAR26" s="52"/>
      <c r="CAS26" s="52"/>
      <c r="CAT26" s="52"/>
      <c r="CAU26" s="52"/>
      <c r="CAV26" s="52"/>
      <c r="CAW26" s="52"/>
      <c r="CAX26" s="52"/>
      <c r="CAY26" s="52"/>
      <c r="CAZ26" s="52"/>
      <c r="CBA26" s="52"/>
      <c r="CBB26" s="52"/>
      <c r="CBC26" s="52"/>
      <c r="CBD26" s="52"/>
      <c r="CBE26" s="52"/>
      <c r="CBF26" s="52"/>
      <c r="CBG26" s="52"/>
      <c r="CBH26" s="52"/>
      <c r="CBI26" s="52"/>
      <c r="CBJ26" s="52"/>
      <c r="CBK26" s="52"/>
      <c r="CBL26" s="52"/>
      <c r="CBM26" s="52"/>
      <c r="CBN26" s="52"/>
      <c r="CBO26" s="52"/>
      <c r="CBP26" s="52"/>
      <c r="CBQ26" s="52"/>
      <c r="CBR26" s="52"/>
      <c r="CBS26" s="52"/>
      <c r="CBT26" s="52"/>
      <c r="CBU26" s="52"/>
      <c r="CBV26" s="52"/>
      <c r="CBW26" s="52"/>
      <c r="CBX26" s="52"/>
      <c r="CBY26" s="52"/>
      <c r="CBZ26" s="52"/>
      <c r="CCA26" s="52"/>
      <c r="CCB26" s="52"/>
      <c r="CCC26" s="52"/>
      <c r="CCD26" s="52"/>
      <c r="CCE26" s="52"/>
      <c r="CCF26" s="52"/>
      <c r="CCG26" s="52"/>
      <c r="CCH26" s="52"/>
      <c r="CCI26" s="52"/>
      <c r="CCJ26" s="52"/>
      <c r="CCK26" s="52"/>
      <c r="CCL26" s="52"/>
      <c r="CCM26" s="52"/>
      <c r="CCN26" s="52"/>
      <c r="CCO26" s="52"/>
      <c r="CCP26" s="52"/>
      <c r="CCQ26" s="52"/>
      <c r="CCR26" s="52"/>
      <c r="CCS26" s="52"/>
      <c r="CCT26" s="52"/>
      <c r="CCU26" s="52"/>
      <c r="CCV26" s="52"/>
      <c r="CCW26" s="52"/>
      <c r="CCX26" s="52"/>
      <c r="CCY26" s="52"/>
      <c r="CCZ26" s="52"/>
      <c r="CDA26" s="52"/>
      <c r="CDB26" s="52"/>
      <c r="CDC26" s="52"/>
      <c r="CDD26" s="52"/>
      <c r="CDE26" s="52"/>
      <c r="CDF26" s="52"/>
      <c r="CDG26" s="52"/>
      <c r="CDH26" s="52"/>
      <c r="CDI26" s="52"/>
      <c r="CDJ26" s="52"/>
      <c r="CDK26" s="52"/>
      <c r="CDL26" s="52"/>
      <c r="CDM26" s="52"/>
      <c r="CDN26" s="52"/>
      <c r="CDO26" s="52"/>
      <c r="CDP26" s="52"/>
      <c r="CDQ26" s="52"/>
      <c r="CDR26" s="52"/>
      <c r="CDS26" s="52"/>
      <c r="CDT26" s="52"/>
      <c r="CDU26" s="52"/>
      <c r="CDV26" s="52"/>
      <c r="CDW26" s="52"/>
      <c r="CDX26" s="52"/>
      <c r="CDY26" s="52"/>
      <c r="CDZ26" s="52"/>
      <c r="CEA26" s="52"/>
      <c r="CEB26" s="52"/>
      <c r="CEC26" s="52"/>
      <c r="CED26" s="52"/>
      <c r="CEE26" s="52"/>
      <c r="CEF26" s="52"/>
      <c r="CEG26" s="52"/>
      <c r="CEH26" s="52"/>
      <c r="CEI26" s="52"/>
      <c r="CEJ26" s="52"/>
      <c r="CEK26" s="52"/>
      <c r="CEL26" s="52"/>
      <c r="CEM26" s="52"/>
      <c r="CEN26" s="52"/>
      <c r="CEO26" s="52"/>
      <c r="CEP26" s="52"/>
      <c r="CEQ26" s="52"/>
      <c r="CER26" s="52"/>
      <c r="CES26" s="52"/>
      <c r="CET26" s="52"/>
      <c r="CEU26" s="52"/>
      <c r="CEV26" s="52"/>
      <c r="CEW26" s="52"/>
      <c r="CEX26" s="52"/>
      <c r="CEY26" s="52"/>
      <c r="CEZ26" s="52"/>
      <c r="CFA26" s="52"/>
      <c r="CFB26" s="52"/>
      <c r="CFC26" s="52"/>
      <c r="CFD26" s="52"/>
      <c r="CFE26" s="52"/>
      <c r="CFF26" s="52"/>
      <c r="CFG26" s="52"/>
      <c r="CFH26" s="52"/>
      <c r="CFI26" s="52"/>
      <c r="CFJ26" s="52"/>
      <c r="CFK26" s="52"/>
      <c r="CFL26" s="52"/>
      <c r="CFM26" s="52"/>
      <c r="CFN26" s="52"/>
      <c r="CFO26" s="52"/>
      <c r="CFP26" s="52"/>
      <c r="CFQ26" s="52"/>
      <c r="CFR26" s="52"/>
      <c r="CFS26" s="52"/>
      <c r="CFT26" s="52"/>
      <c r="CFU26" s="52"/>
      <c r="CFV26" s="52"/>
      <c r="CFW26" s="52"/>
      <c r="CFX26" s="52"/>
      <c r="CFY26" s="52"/>
      <c r="CFZ26" s="52"/>
      <c r="CGA26" s="52"/>
      <c r="CGB26" s="52"/>
      <c r="CGC26" s="52"/>
      <c r="CGD26" s="52"/>
      <c r="CGE26" s="52"/>
      <c r="CGF26" s="52"/>
      <c r="CGG26" s="52"/>
      <c r="CGH26" s="52"/>
      <c r="CGI26" s="52"/>
      <c r="CGJ26" s="52"/>
      <c r="CGK26" s="52"/>
      <c r="CGL26" s="52"/>
      <c r="CGM26" s="52"/>
      <c r="CGN26" s="52"/>
      <c r="CGO26" s="52"/>
      <c r="CGP26" s="52"/>
      <c r="CGQ26" s="52"/>
      <c r="CGR26" s="52"/>
      <c r="CGS26" s="52"/>
      <c r="CGT26" s="52"/>
      <c r="CGU26" s="52"/>
      <c r="CGV26" s="52"/>
      <c r="CGW26" s="52"/>
      <c r="CGX26" s="52"/>
      <c r="CGY26" s="52"/>
      <c r="CGZ26" s="52"/>
      <c r="CHA26" s="52"/>
      <c r="CHB26" s="52"/>
      <c r="CHC26" s="52"/>
      <c r="CHD26" s="52"/>
      <c r="CHE26" s="52"/>
      <c r="CHF26" s="52"/>
      <c r="CHG26" s="52"/>
      <c r="CHH26" s="52"/>
      <c r="CHI26" s="52"/>
      <c r="CHJ26" s="52"/>
      <c r="CHK26" s="52"/>
      <c r="CHL26" s="52"/>
      <c r="CHM26" s="52"/>
      <c r="CHN26" s="52"/>
      <c r="CHO26" s="52"/>
      <c r="CHP26" s="52"/>
      <c r="CHQ26" s="52"/>
      <c r="CHR26" s="52"/>
      <c r="CHS26" s="52"/>
      <c r="CHT26" s="52"/>
      <c r="CHU26" s="52"/>
      <c r="CHV26" s="52"/>
      <c r="CHW26" s="52"/>
      <c r="CHX26" s="52"/>
      <c r="CHY26" s="52"/>
      <c r="CHZ26" s="52"/>
      <c r="CIA26" s="52"/>
      <c r="CIB26" s="52"/>
      <c r="CIC26" s="52"/>
      <c r="CID26" s="52"/>
      <c r="CIE26" s="52"/>
      <c r="CIF26" s="52"/>
      <c r="CIG26" s="52"/>
      <c r="CIH26" s="52"/>
      <c r="CII26" s="52"/>
      <c r="CIJ26" s="52"/>
      <c r="CIK26" s="52"/>
      <c r="CIL26" s="52"/>
      <c r="CIM26" s="52"/>
      <c r="CIN26" s="52"/>
      <c r="CIO26" s="52"/>
      <c r="CIP26" s="52"/>
      <c r="CIQ26" s="52"/>
      <c r="CIR26" s="52"/>
      <c r="CIS26" s="52"/>
      <c r="CIT26" s="52"/>
      <c r="CIU26" s="52"/>
      <c r="CIV26" s="52"/>
      <c r="CIW26" s="52"/>
      <c r="CIX26" s="52"/>
      <c r="CIY26" s="52"/>
      <c r="CIZ26" s="52"/>
      <c r="CJA26" s="52"/>
      <c r="CJB26" s="52"/>
      <c r="CJC26" s="52"/>
      <c r="CJD26" s="52"/>
      <c r="CJE26" s="52"/>
      <c r="CJF26" s="52"/>
      <c r="CJG26" s="52"/>
      <c r="CJH26" s="52"/>
      <c r="CJI26" s="52"/>
      <c r="CJJ26" s="52"/>
      <c r="CJK26" s="52"/>
      <c r="CJL26" s="52"/>
      <c r="CJM26" s="52"/>
      <c r="CJN26" s="52"/>
      <c r="CJO26" s="52"/>
      <c r="CJP26" s="52"/>
      <c r="CJQ26" s="52"/>
      <c r="CJR26" s="52"/>
      <c r="CJS26" s="52"/>
      <c r="CJT26" s="52"/>
      <c r="CJU26" s="52"/>
      <c r="CJV26" s="52"/>
      <c r="CJW26" s="52"/>
      <c r="CJX26" s="52"/>
      <c r="CJY26" s="52"/>
      <c r="CJZ26" s="52"/>
      <c r="CKA26" s="52"/>
      <c r="CKB26" s="52"/>
      <c r="CKC26" s="52"/>
      <c r="CKD26" s="52"/>
      <c r="CKE26" s="52"/>
      <c r="CKF26" s="52"/>
      <c r="CKG26" s="52"/>
      <c r="CKH26" s="52"/>
      <c r="CKI26" s="52"/>
      <c r="CKJ26" s="52"/>
      <c r="CKK26" s="52"/>
      <c r="CKL26" s="52"/>
      <c r="CKM26" s="52"/>
      <c r="CKN26" s="52"/>
      <c r="CKO26" s="52"/>
      <c r="CKP26" s="52"/>
      <c r="CKQ26" s="52"/>
      <c r="CKR26" s="52"/>
      <c r="CKS26" s="52"/>
      <c r="CKT26" s="52"/>
      <c r="CKU26" s="52"/>
      <c r="CKV26" s="52"/>
      <c r="CKW26" s="52"/>
      <c r="CKX26" s="52"/>
      <c r="CKY26" s="52"/>
      <c r="CKZ26" s="52"/>
      <c r="CLA26" s="52"/>
      <c r="CLB26" s="52"/>
      <c r="CLC26" s="52"/>
      <c r="CLD26" s="52"/>
      <c r="CLE26" s="52"/>
      <c r="CLF26" s="52"/>
      <c r="CLG26" s="52"/>
      <c r="CLH26" s="52"/>
      <c r="CLI26" s="52"/>
      <c r="CLJ26" s="52"/>
      <c r="CLK26" s="52"/>
      <c r="CLL26" s="52"/>
      <c r="CLM26" s="52"/>
      <c r="CLN26" s="52"/>
      <c r="CLO26" s="52"/>
      <c r="CLP26" s="52"/>
      <c r="CLQ26" s="52"/>
      <c r="CLR26" s="52"/>
      <c r="CLS26" s="52"/>
      <c r="CLT26" s="52"/>
      <c r="CLU26" s="52"/>
      <c r="CLV26" s="52"/>
      <c r="CLW26" s="52"/>
      <c r="CLX26" s="52"/>
      <c r="CLY26" s="52"/>
      <c r="CLZ26" s="52"/>
      <c r="CMA26" s="52"/>
      <c r="CMB26" s="52"/>
      <c r="CMC26" s="52"/>
      <c r="CMD26" s="52"/>
      <c r="CME26" s="52"/>
      <c r="CMF26" s="52"/>
      <c r="CMG26" s="52"/>
      <c r="CMH26" s="52"/>
      <c r="CMI26" s="52"/>
      <c r="CMJ26" s="52"/>
      <c r="CMK26" s="52"/>
      <c r="CML26" s="52"/>
      <c r="CMM26" s="52"/>
      <c r="CMN26" s="52"/>
      <c r="CMO26" s="52"/>
      <c r="CMP26" s="52"/>
      <c r="CMQ26" s="52"/>
      <c r="CMR26" s="52"/>
      <c r="CMS26" s="52"/>
      <c r="CMT26" s="52"/>
      <c r="CMU26" s="52"/>
      <c r="CMV26" s="52"/>
      <c r="CMW26" s="52"/>
      <c r="CMX26" s="52"/>
      <c r="CMY26" s="52"/>
      <c r="CMZ26" s="52"/>
      <c r="CNA26" s="52"/>
      <c r="CNB26" s="52"/>
      <c r="CNC26" s="52"/>
      <c r="CND26" s="52"/>
      <c r="CNE26" s="52"/>
      <c r="CNF26" s="52"/>
      <c r="CNG26" s="52"/>
      <c r="CNH26" s="52"/>
      <c r="CNI26" s="52"/>
      <c r="CNJ26" s="52"/>
      <c r="CNK26" s="52"/>
      <c r="CNL26" s="52"/>
      <c r="CNM26" s="52"/>
      <c r="CNN26" s="52"/>
      <c r="CNO26" s="52"/>
      <c r="CNP26" s="52"/>
      <c r="CNQ26" s="52"/>
      <c r="CNR26" s="52"/>
      <c r="CNS26" s="52"/>
      <c r="CNT26" s="52"/>
      <c r="CNU26" s="52"/>
      <c r="CNV26" s="52"/>
      <c r="CNW26" s="52"/>
      <c r="CNX26" s="52"/>
      <c r="CNY26" s="52"/>
      <c r="CNZ26" s="52"/>
      <c r="COA26" s="52"/>
      <c r="COB26" s="52"/>
      <c r="COC26" s="52"/>
      <c r="COD26" s="52"/>
      <c r="COE26" s="52"/>
      <c r="COF26" s="52"/>
      <c r="COG26" s="52"/>
      <c r="COH26" s="52"/>
      <c r="COI26" s="52"/>
      <c r="COJ26" s="52"/>
      <c r="COK26" s="52"/>
      <c r="COL26" s="52"/>
      <c r="COM26" s="52"/>
      <c r="CON26" s="52"/>
      <c r="COO26" s="52"/>
      <c r="COP26" s="52"/>
      <c r="COQ26" s="52"/>
      <c r="COR26" s="52"/>
      <c r="COS26" s="52"/>
      <c r="COT26" s="52"/>
      <c r="COU26" s="52"/>
      <c r="COV26" s="52"/>
      <c r="COW26" s="52"/>
      <c r="COX26" s="52"/>
      <c r="COY26" s="52"/>
      <c r="COZ26" s="52"/>
      <c r="CPA26" s="52"/>
      <c r="CPB26" s="52"/>
      <c r="CPC26" s="52"/>
      <c r="CPD26" s="52"/>
      <c r="CPE26" s="52"/>
      <c r="CPF26" s="52"/>
      <c r="CPG26" s="52"/>
      <c r="CPH26" s="52"/>
      <c r="CPI26" s="52"/>
      <c r="CPJ26" s="52"/>
      <c r="CPK26" s="52"/>
      <c r="CPL26" s="52"/>
      <c r="CPM26" s="52"/>
      <c r="CPN26" s="52"/>
      <c r="CPO26" s="52"/>
      <c r="CPP26" s="52"/>
      <c r="CPQ26" s="52"/>
      <c r="CPR26" s="52"/>
      <c r="CPS26" s="52"/>
      <c r="CPT26" s="52"/>
      <c r="CPU26" s="52"/>
      <c r="CPV26" s="52"/>
      <c r="CPW26" s="52"/>
      <c r="CPX26" s="52"/>
      <c r="CPY26" s="52"/>
      <c r="CPZ26" s="52"/>
      <c r="CQA26" s="52"/>
      <c r="CQB26" s="52"/>
      <c r="CQC26" s="52"/>
      <c r="CQD26" s="52"/>
      <c r="CQE26" s="52"/>
      <c r="CQF26" s="52"/>
      <c r="CQG26" s="52"/>
      <c r="CQH26" s="52"/>
      <c r="CQI26" s="52"/>
      <c r="CQJ26" s="52"/>
      <c r="CQK26" s="52"/>
      <c r="CQL26" s="52"/>
      <c r="CQM26" s="52"/>
      <c r="CQN26" s="52"/>
      <c r="CQO26" s="52"/>
      <c r="CQP26" s="52"/>
      <c r="CQQ26" s="52"/>
      <c r="CQR26" s="52"/>
      <c r="CQS26" s="52"/>
      <c r="CQT26" s="52"/>
      <c r="CQU26" s="52"/>
      <c r="CQV26" s="52"/>
      <c r="CQW26" s="52"/>
      <c r="CQX26" s="52"/>
      <c r="CQY26" s="52"/>
      <c r="CQZ26" s="52"/>
      <c r="CRA26" s="52"/>
      <c r="CRB26" s="52"/>
      <c r="CRC26" s="52"/>
      <c r="CRD26" s="52"/>
      <c r="CRE26" s="52"/>
      <c r="CRF26" s="52"/>
      <c r="CRG26" s="52"/>
      <c r="CRH26" s="52"/>
      <c r="CRI26" s="52"/>
      <c r="CRJ26" s="52"/>
      <c r="CRK26" s="52"/>
      <c r="CRL26" s="52"/>
      <c r="CRM26" s="52"/>
      <c r="CRN26" s="52"/>
      <c r="CRO26" s="52"/>
      <c r="CRP26" s="52"/>
      <c r="CRQ26" s="52"/>
      <c r="CRR26" s="52"/>
      <c r="CRS26" s="52"/>
      <c r="CRT26" s="52"/>
      <c r="CRU26" s="52"/>
      <c r="CRV26" s="52"/>
      <c r="CRW26" s="52"/>
      <c r="CRX26" s="52"/>
      <c r="CRY26" s="52"/>
      <c r="CRZ26" s="52"/>
      <c r="CSA26" s="52"/>
      <c r="CSB26" s="52"/>
      <c r="CSC26" s="52"/>
      <c r="CSD26" s="52"/>
      <c r="CSE26" s="52"/>
      <c r="CSF26" s="52"/>
      <c r="CSG26" s="52"/>
      <c r="CSH26" s="52"/>
      <c r="CSI26" s="52"/>
      <c r="CSJ26" s="52"/>
      <c r="CSK26" s="52"/>
      <c r="CSL26" s="52"/>
      <c r="CSM26" s="52"/>
      <c r="CSN26" s="52"/>
      <c r="CSO26" s="52"/>
      <c r="CSP26" s="52"/>
      <c r="CSQ26" s="52"/>
      <c r="CSR26" s="52"/>
      <c r="CSS26" s="52"/>
      <c r="CST26" s="52"/>
      <c r="CSU26" s="52"/>
      <c r="CSV26" s="52"/>
      <c r="CSW26" s="52"/>
      <c r="CSX26" s="52"/>
      <c r="CSY26" s="52"/>
      <c r="CSZ26" s="52"/>
      <c r="CTA26" s="52"/>
      <c r="CTB26" s="52"/>
      <c r="CTC26" s="52"/>
      <c r="CTD26" s="52"/>
      <c r="CTE26" s="52"/>
      <c r="CTF26" s="52"/>
      <c r="CTG26" s="52"/>
      <c r="CTH26" s="52"/>
      <c r="CTI26" s="52"/>
      <c r="CTJ26" s="52"/>
      <c r="CTK26" s="52"/>
      <c r="CTL26" s="52"/>
      <c r="CTM26" s="52"/>
      <c r="CTN26" s="52"/>
      <c r="CTO26" s="52"/>
      <c r="CTP26" s="52"/>
      <c r="CTQ26" s="52"/>
      <c r="CTR26" s="52"/>
      <c r="CTS26" s="52"/>
      <c r="CTT26" s="52"/>
      <c r="CTU26" s="52"/>
      <c r="CTV26" s="52"/>
      <c r="CTW26" s="52"/>
      <c r="CTX26" s="52"/>
      <c r="CTY26" s="52"/>
      <c r="CTZ26" s="52"/>
      <c r="CUA26" s="52"/>
      <c r="CUB26" s="52"/>
      <c r="CUC26" s="52"/>
      <c r="CUD26" s="52"/>
      <c r="CUE26" s="52"/>
      <c r="CUF26" s="52"/>
      <c r="CUG26" s="52"/>
      <c r="CUH26" s="52"/>
      <c r="CUI26" s="52"/>
      <c r="CUJ26" s="52"/>
      <c r="CUK26" s="52"/>
      <c r="CUL26" s="52"/>
      <c r="CUM26" s="52"/>
      <c r="CUN26" s="52"/>
      <c r="CUO26" s="52"/>
      <c r="CUP26" s="52"/>
      <c r="CUQ26" s="52"/>
      <c r="CUR26" s="52"/>
      <c r="CUS26" s="52"/>
      <c r="CUT26" s="52"/>
      <c r="CUU26" s="52"/>
      <c r="CUV26" s="52"/>
      <c r="CUW26" s="52"/>
      <c r="CUX26" s="52"/>
      <c r="CUY26" s="52"/>
      <c r="CUZ26" s="52"/>
      <c r="CVA26" s="52"/>
      <c r="CVB26" s="52"/>
      <c r="CVC26" s="52"/>
      <c r="CVD26" s="52"/>
      <c r="CVE26" s="52"/>
      <c r="CVF26" s="52"/>
      <c r="CVG26" s="52"/>
      <c r="CVH26" s="52"/>
      <c r="CVI26" s="52"/>
      <c r="CVJ26" s="52"/>
      <c r="CVK26" s="52"/>
      <c r="CVL26" s="52"/>
      <c r="CVM26" s="52"/>
      <c r="CVN26" s="52"/>
      <c r="CVO26" s="52"/>
      <c r="CVP26" s="52"/>
      <c r="CVQ26" s="52"/>
      <c r="CVR26" s="52"/>
      <c r="CVS26" s="52"/>
      <c r="CVT26" s="52"/>
      <c r="CVU26" s="52"/>
      <c r="CVV26" s="52"/>
      <c r="CVW26" s="52"/>
      <c r="CVX26" s="52"/>
      <c r="CVY26" s="52"/>
      <c r="CVZ26" s="52"/>
      <c r="CWA26" s="52"/>
      <c r="CWB26" s="52"/>
      <c r="CWC26" s="52"/>
      <c r="CWD26" s="52"/>
      <c r="CWE26" s="52"/>
      <c r="CWF26" s="52"/>
      <c r="CWG26" s="52"/>
      <c r="CWH26" s="52"/>
      <c r="CWI26" s="52"/>
      <c r="CWJ26" s="52"/>
      <c r="CWK26" s="52"/>
      <c r="CWL26" s="52"/>
      <c r="CWM26" s="52"/>
      <c r="CWN26" s="52"/>
      <c r="CWO26" s="52"/>
      <c r="CWP26" s="52"/>
      <c r="CWQ26" s="52"/>
      <c r="CWR26" s="52"/>
      <c r="CWS26" s="52"/>
      <c r="CWT26" s="52"/>
      <c r="CWU26" s="52"/>
      <c r="CWV26" s="52"/>
      <c r="CWW26" s="52"/>
      <c r="CWX26" s="52"/>
      <c r="CWY26" s="52"/>
      <c r="CWZ26" s="52"/>
      <c r="CXA26" s="52"/>
      <c r="CXB26" s="52"/>
      <c r="CXC26" s="52"/>
      <c r="CXD26" s="52"/>
      <c r="CXE26" s="52"/>
      <c r="CXF26" s="52"/>
      <c r="CXG26" s="52"/>
      <c r="CXH26" s="52"/>
      <c r="CXI26" s="52"/>
      <c r="CXJ26" s="52"/>
      <c r="CXK26" s="52"/>
      <c r="CXL26" s="52"/>
      <c r="CXM26" s="52"/>
      <c r="CXN26" s="52"/>
      <c r="CXO26" s="52"/>
      <c r="CXP26" s="52"/>
      <c r="CXQ26" s="52"/>
      <c r="CXR26" s="52"/>
      <c r="CXS26" s="52"/>
      <c r="CXT26" s="52"/>
      <c r="CXU26" s="52"/>
      <c r="CXV26" s="52"/>
      <c r="CXW26" s="52"/>
      <c r="CXX26" s="52"/>
      <c r="CXY26" s="52"/>
      <c r="CXZ26" s="52"/>
      <c r="CYA26" s="52"/>
      <c r="CYB26" s="52"/>
      <c r="CYC26" s="52"/>
      <c r="CYD26" s="52"/>
      <c r="CYE26" s="52"/>
      <c r="CYF26" s="52"/>
      <c r="CYG26" s="52"/>
      <c r="CYH26" s="52"/>
      <c r="CYI26" s="52"/>
      <c r="CYJ26" s="52"/>
      <c r="CYK26" s="52"/>
      <c r="CYL26" s="52"/>
      <c r="CYM26" s="52"/>
      <c r="CYN26" s="52"/>
      <c r="CYO26" s="52"/>
      <c r="CYP26" s="52"/>
      <c r="CYQ26" s="52"/>
      <c r="CYR26" s="52"/>
      <c r="CYS26" s="52"/>
      <c r="CYT26" s="52"/>
      <c r="CYU26" s="52"/>
      <c r="CYV26" s="52"/>
      <c r="CYW26" s="52"/>
      <c r="CYX26" s="52"/>
      <c r="CYY26" s="52"/>
      <c r="CYZ26" s="52"/>
      <c r="CZA26" s="52"/>
      <c r="CZB26" s="52"/>
      <c r="CZC26" s="52"/>
      <c r="CZD26" s="52"/>
      <c r="CZE26" s="52"/>
      <c r="CZF26" s="52"/>
      <c r="CZG26" s="52"/>
      <c r="CZH26" s="52"/>
      <c r="CZI26" s="52"/>
      <c r="CZJ26" s="52"/>
      <c r="CZK26" s="52"/>
      <c r="CZL26" s="52"/>
      <c r="CZM26" s="52"/>
      <c r="CZN26" s="52"/>
      <c r="CZO26" s="52"/>
      <c r="CZP26" s="52"/>
      <c r="CZQ26" s="52"/>
      <c r="CZR26" s="52"/>
      <c r="CZS26" s="52"/>
      <c r="CZT26" s="52"/>
      <c r="CZU26" s="52"/>
      <c r="CZV26" s="52"/>
      <c r="CZW26" s="52"/>
      <c r="CZX26" s="52"/>
      <c r="CZY26" s="52"/>
      <c r="CZZ26" s="52"/>
      <c r="DAA26" s="52"/>
      <c r="DAB26" s="52"/>
      <c r="DAC26" s="52"/>
      <c r="DAD26" s="52"/>
      <c r="DAE26" s="52"/>
      <c r="DAF26" s="52"/>
      <c r="DAG26" s="52"/>
      <c r="DAH26" s="52"/>
      <c r="DAI26" s="52"/>
      <c r="DAJ26" s="52"/>
      <c r="DAK26" s="52"/>
      <c r="DAL26" s="52"/>
      <c r="DAM26" s="52"/>
      <c r="DAN26" s="52"/>
      <c r="DAO26" s="52"/>
      <c r="DAP26" s="52"/>
      <c r="DAQ26" s="52"/>
      <c r="DAR26" s="52"/>
      <c r="DAS26" s="52"/>
      <c r="DAT26" s="52"/>
      <c r="DAU26" s="52"/>
      <c r="DAV26" s="52"/>
      <c r="DAW26" s="52"/>
      <c r="DAX26" s="52"/>
      <c r="DAY26" s="52"/>
      <c r="DAZ26" s="52"/>
      <c r="DBA26" s="52"/>
      <c r="DBB26" s="52"/>
      <c r="DBC26" s="52"/>
      <c r="DBD26" s="52"/>
      <c r="DBE26" s="52"/>
      <c r="DBF26" s="52"/>
      <c r="DBG26" s="52"/>
      <c r="DBH26" s="52"/>
      <c r="DBI26" s="52"/>
      <c r="DBJ26" s="52"/>
      <c r="DBK26" s="52"/>
      <c r="DBL26" s="52"/>
      <c r="DBM26" s="52"/>
      <c r="DBN26" s="52"/>
      <c r="DBO26" s="52"/>
      <c r="DBP26" s="52"/>
      <c r="DBQ26" s="52"/>
      <c r="DBR26" s="52"/>
      <c r="DBS26" s="52"/>
      <c r="DBT26" s="52"/>
      <c r="DBU26" s="52"/>
      <c r="DBV26" s="52"/>
      <c r="DBW26" s="52"/>
      <c r="DBX26" s="52"/>
      <c r="DBY26" s="52"/>
      <c r="DBZ26" s="52"/>
      <c r="DCA26" s="52"/>
      <c r="DCB26" s="52"/>
      <c r="DCC26" s="52"/>
      <c r="DCD26" s="52"/>
      <c r="DCE26" s="52"/>
      <c r="DCF26" s="52"/>
      <c r="DCG26" s="52"/>
      <c r="DCH26" s="52"/>
      <c r="DCI26" s="52"/>
      <c r="DCJ26" s="52"/>
      <c r="DCK26" s="52"/>
      <c r="DCL26" s="52"/>
      <c r="DCM26" s="52"/>
      <c r="DCN26" s="52"/>
      <c r="DCO26" s="52"/>
      <c r="DCP26" s="52"/>
      <c r="DCQ26" s="52"/>
      <c r="DCR26" s="52"/>
      <c r="DCS26" s="52"/>
      <c r="DCT26" s="52"/>
      <c r="DCU26" s="52"/>
      <c r="DCV26" s="52"/>
      <c r="DCW26" s="52"/>
      <c r="DCX26" s="52"/>
      <c r="DCY26" s="52"/>
      <c r="DCZ26" s="52"/>
      <c r="DDA26" s="52"/>
      <c r="DDB26" s="52"/>
      <c r="DDC26" s="52"/>
      <c r="DDD26" s="52"/>
      <c r="DDE26" s="52"/>
      <c r="DDF26" s="52"/>
      <c r="DDG26" s="52"/>
      <c r="DDH26" s="52"/>
      <c r="DDI26" s="52"/>
      <c r="DDJ26" s="52"/>
      <c r="DDK26" s="52"/>
      <c r="DDL26" s="52"/>
      <c r="DDM26" s="52"/>
      <c r="DDN26" s="52"/>
      <c r="DDO26" s="52"/>
      <c r="DDP26" s="52"/>
      <c r="DDQ26" s="52"/>
      <c r="DDR26" s="52"/>
      <c r="DDS26" s="52"/>
      <c r="DDT26" s="52"/>
      <c r="DDU26" s="52"/>
      <c r="DDV26" s="52"/>
      <c r="DDW26" s="52"/>
      <c r="DDX26" s="52"/>
      <c r="DDY26" s="52"/>
      <c r="DDZ26" s="52"/>
      <c r="DEA26" s="52"/>
      <c r="DEB26" s="52"/>
      <c r="DEC26" s="52"/>
      <c r="DED26" s="52"/>
      <c r="DEE26" s="52"/>
      <c r="DEF26" s="52"/>
      <c r="DEG26" s="52"/>
      <c r="DEH26" s="52"/>
      <c r="DEI26" s="52"/>
      <c r="DEJ26" s="52"/>
      <c r="DEK26" s="52"/>
      <c r="DEL26" s="52"/>
      <c r="DEM26" s="52"/>
      <c r="DEN26" s="52"/>
      <c r="DEO26" s="52"/>
      <c r="DEP26" s="52"/>
      <c r="DEQ26" s="52"/>
      <c r="DER26" s="52"/>
      <c r="DES26" s="52"/>
      <c r="DET26" s="52"/>
      <c r="DEU26" s="52"/>
      <c r="DEV26" s="52"/>
      <c r="DEW26" s="52"/>
      <c r="DEX26" s="52"/>
      <c r="DEY26" s="52"/>
      <c r="DEZ26" s="52"/>
      <c r="DFA26" s="52"/>
      <c r="DFB26" s="52"/>
      <c r="DFC26" s="52"/>
      <c r="DFD26" s="52"/>
      <c r="DFE26" s="52"/>
      <c r="DFF26" s="52"/>
      <c r="DFG26" s="52"/>
      <c r="DFH26" s="52"/>
      <c r="DFI26" s="52"/>
      <c r="DFJ26" s="52"/>
      <c r="DFK26" s="52"/>
      <c r="DFL26" s="52"/>
      <c r="DFM26" s="52"/>
      <c r="DFN26" s="52"/>
      <c r="DFO26" s="52"/>
      <c r="DFP26" s="52"/>
      <c r="DFQ26" s="52"/>
      <c r="DFR26" s="52"/>
      <c r="DFS26" s="52"/>
      <c r="DFT26" s="52"/>
      <c r="DFU26" s="52"/>
      <c r="DFV26" s="52"/>
      <c r="DFW26" s="52"/>
      <c r="DFX26" s="52"/>
      <c r="DFY26" s="52"/>
      <c r="DFZ26" s="52"/>
      <c r="DGA26" s="52"/>
      <c r="DGB26" s="52"/>
      <c r="DGC26" s="52"/>
      <c r="DGD26" s="52"/>
      <c r="DGE26" s="52"/>
      <c r="DGF26" s="52"/>
      <c r="DGG26" s="52"/>
      <c r="DGH26" s="52"/>
      <c r="DGI26" s="52"/>
      <c r="DGJ26" s="52"/>
      <c r="DGK26" s="52"/>
      <c r="DGL26" s="52"/>
      <c r="DGM26" s="52"/>
      <c r="DGN26" s="52"/>
      <c r="DGO26" s="52"/>
      <c r="DGP26" s="52"/>
      <c r="DGQ26" s="52"/>
      <c r="DGR26" s="52"/>
      <c r="DGS26" s="52"/>
      <c r="DGT26" s="52"/>
      <c r="DGU26" s="52"/>
      <c r="DGV26" s="52"/>
      <c r="DGW26" s="52"/>
      <c r="DGX26" s="52"/>
      <c r="DGY26" s="52"/>
      <c r="DGZ26" s="52"/>
      <c r="DHA26" s="52"/>
      <c r="DHB26" s="52"/>
      <c r="DHC26" s="52"/>
      <c r="DHD26" s="52"/>
      <c r="DHE26" s="52"/>
      <c r="DHF26" s="52"/>
      <c r="DHG26" s="52"/>
      <c r="DHH26" s="52"/>
      <c r="DHI26" s="52"/>
      <c r="DHJ26" s="52"/>
      <c r="DHK26" s="52"/>
      <c r="DHL26" s="52"/>
      <c r="DHM26" s="52"/>
      <c r="DHN26" s="52"/>
      <c r="DHO26" s="52"/>
      <c r="DHP26" s="52"/>
      <c r="DHQ26" s="52"/>
      <c r="DHR26" s="52"/>
      <c r="DHS26" s="52"/>
      <c r="DHT26" s="52"/>
      <c r="DHU26" s="52"/>
      <c r="DHV26" s="52"/>
      <c r="DHW26" s="52"/>
      <c r="DHX26" s="52"/>
      <c r="DHY26" s="52"/>
      <c r="DHZ26" s="52"/>
      <c r="DIA26" s="52"/>
      <c r="DIB26" s="52"/>
      <c r="DIC26" s="52"/>
      <c r="DID26" s="52"/>
      <c r="DIE26" s="52"/>
      <c r="DIF26" s="52"/>
      <c r="DIG26" s="52"/>
      <c r="DIH26" s="52"/>
      <c r="DII26" s="52"/>
      <c r="DIJ26" s="52"/>
      <c r="DIK26" s="52"/>
      <c r="DIL26" s="52"/>
      <c r="DIM26" s="52"/>
      <c r="DIN26" s="52"/>
      <c r="DIO26" s="52"/>
      <c r="DIP26" s="52"/>
      <c r="DIQ26" s="52"/>
      <c r="DIR26" s="52"/>
      <c r="DIS26" s="52"/>
      <c r="DIT26" s="52"/>
      <c r="DIU26" s="52"/>
      <c r="DIV26" s="52"/>
      <c r="DIW26" s="52"/>
      <c r="DIX26" s="52"/>
      <c r="DIY26" s="52"/>
      <c r="DIZ26" s="52"/>
      <c r="DJA26" s="52"/>
      <c r="DJB26" s="52"/>
      <c r="DJC26" s="52"/>
      <c r="DJD26" s="52"/>
      <c r="DJE26" s="52"/>
      <c r="DJF26" s="52"/>
      <c r="DJG26" s="52"/>
      <c r="DJH26" s="52"/>
      <c r="DJI26" s="52"/>
      <c r="DJJ26" s="52"/>
      <c r="DJK26" s="52"/>
      <c r="DJL26" s="52"/>
      <c r="DJM26" s="52"/>
      <c r="DJN26" s="52"/>
      <c r="DJO26" s="52"/>
      <c r="DJP26" s="52"/>
      <c r="DJQ26" s="52"/>
      <c r="DJR26" s="52"/>
      <c r="DJS26" s="52"/>
      <c r="DJT26" s="52"/>
      <c r="DJU26" s="52"/>
      <c r="DJV26" s="52"/>
      <c r="DJW26" s="52"/>
      <c r="DJX26" s="52"/>
      <c r="DJY26" s="52"/>
      <c r="DJZ26" s="52"/>
      <c r="DKA26" s="52"/>
      <c r="DKB26" s="52"/>
      <c r="DKC26" s="52"/>
      <c r="DKD26" s="52"/>
      <c r="DKE26" s="52"/>
      <c r="DKF26" s="52"/>
      <c r="DKG26" s="52"/>
      <c r="DKH26" s="52"/>
      <c r="DKI26" s="52"/>
      <c r="DKJ26" s="52"/>
      <c r="DKK26" s="52"/>
      <c r="DKL26" s="52"/>
      <c r="DKM26" s="52"/>
      <c r="DKN26" s="52"/>
      <c r="DKO26" s="52"/>
      <c r="DKP26" s="52"/>
      <c r="DKQ26" s="52"/>
      <c r="DKR26" s="52"/>
      <c r="DKS26" s="52"/>
      <c r="DKT26" s="52"/>
      <c r="DKU26" s="52"/>
      <c r="DKV26" s="52"/>
      <c r="DKW26" s="52"/>
      <c r="DKX26" s="52"/>
      <c r="DKY26" s="52"/>
      <c r="DKZ26" s="52"/>
      <c r="DLA26" s="52"/>
      <c r="DLB26" s="52"/>
      <c r="DLC26" s="52"/>
      <c r="DLD26" s="52"/>
      <c r="DLE26" s="52"/>
      <c r="DLF26" s="52"/>
      <c r="DLG26" s="52"/>
      <c r="DLH26" s="52"/>
      <c r="DLI26" s="52"/>
      <c r="DLJ26" s="52"/>
      <c r="DLK26" s="52"/>
      <c r="DLL26" s="52"/>
      <c r="DLM26" s="52"/>
      <c r="DLN26" s="52"/>
      <c r="DLO26" s="52"/>
      <c r="DLP26" s="52"/>
      <c r="DLQ26" s="52"/>
      <c r="DLR26" s="52"/>
      <c r="DLS26" s="52"/>
      <c r="DLT26" s="52"/>
      <c r="DLU26" s="52"/>
      <c r="DLV26" s="52"/>
      <c r="DLW26" s="52"/>
      <c r="DLX26" s="52"/>
      <c r="DLY26" s="52"/>
      <c r="DLZ26" s="52"/>
      <c r="DMA26" s="52"/>
      <c r="DMB26" s="52"/>
      <c r="DMC26" s="52"/>
      <c r="DMD26" s="52"/>
      <c r="DME26" s="52"/>
      <c r="DMF26" s="52"/>
      <c r="DMG26" s="52"/>
      <c r="DMH26" s="52"/>
      <c r="DMI26" s="52"/>
      <c r="DMJ26" s="52"/>
      <c r="DMK26" s="52"/>
      <c r="DML26" s="52"/>
      <c r="DMM26" s="52"/>
      <c r="DMN26" s="52"/>
      <c r="DMO26" s="52"/>
      <c r="DMP26" s="52"/>
      <c r="DMQ26" s="52"/>
      <c r="DMR26" s="52"/>
      <c r="DMS26" s="52"/>
      <c r="DMT26" s="52"/>
      <c r="DMU26" s="52"/>
      <c r="DMV26" s="52"/>
      <c r="DMW26" s="52"/>
      <c r="DMX26" s="52"/>
      <c r="DMY26" s="52"/>
      <c r="DMZ26" s="52"/>
      <c r="DNA26" s="52"/>
      <c r="DNB26" s="52"/>
      <c r="DNC26" s="52"/>
      <c r="DND26" s="52"/>
      <c r="DNE26" s="52"/>
      <c r="DNF26" s="52"/>
      <c r="DNG26" s="52"/>
      <c r="DNH26" s="52"/>
      <c r="DNI26" s="52"/>
      <c r="DNJ26" s="52"/>
      <c r="DNK26" s="52"/>
      <c r="DNL26" s="52"/>
      <c r="DNM26" s="52"/>
      <c r="DNN26" s="52"/>
      <c r="DNO26" s="52"/>
      <c r="DNP26" s="52"/>
      <c r="DNQ26" s="52"/>
      <c r="DNR26" s="52"/>
      <c r="DNS26" s="52"/>
      <c r="DNT26" s="52"/>
      <c r="DNU26" s="52"/>
      <c r="DNV26" s="52"/>
      <c r="DNW26" s="52"/>
      <c r="DNX26" s="52"/>
      <c r="DNY26" s="52"/>
      <c r="DNZ26" s="52"/>
      <c r="DOA26" s="52"/>
      <c r="DOB26" s="52"/>
      <c r="DOC26" s="52"/>
      <c r="DOD26" s="52"/>
      <c r="DOE26" s="52"/>
      <c r="DOF26" s="52"/>
      <c r="DOG26" s="52"/>
      <c r="DOH26" s="52"/>
      <c r="DOI26" s="52"/>
      <c r="DOJ26" s="52"/>
      <c r="DOK26" s="52"/>
      <c r="DOL26" s="52"/>
      <c r="DOM26" s="52"/>
      <c r="DON26" s="52"/>
      <c r="DOO26" s="52"/>
      <c r="DOP26" s="52"/>
      <c r="DOQ26" s="52"/>
      <c r="DOR26" s="52"/>
      <c r="DOS26" s="52"/>
      <c r="DOT26" s="52"/>
      <c r="DOU26" s="52"/>
      <c r="DOV26" s="52"/>
      <c r="DOW26" s="52"/>
      <c r="DOX26" s="52"/>
      <c r="DOY26" s="52"/>
      <c r="DOZ26" s="52"/>
      <c r="DPA26" s="52"/>
      <c r="DPB26" s="52"/>
      <c r="DPC26" s="52"/>
      <c r="DPD26" s="52"/>
      <c r="DPE26" s="52"/>
      <c r="DPF26" s="52"/>
      <c r="DPG26" s="52"/>
      <c r="DPH26" s="52"/>
      <c r="DPI26" s="52"/>
      <c r="DPJ26" s="52"/>
      <c r="DPK26" s="52"/>
      <c r="DPL26" s="52"/>
      <c r="DPM26" s="52"/>
      <c r="DPN26" s="52"/>
      <c r="DPO26" s="52"/>
      <c r="DPP26" s="52"/>
      <c r="DPQ26" s="52"/>
      <c r="DPR26" s="52"/>
      <c r="DPS26" s="52"/>
      <c r="DPT26" s="52"/>
      <c r="DPU26" s="52"/>
      <c r="DPV26" s="52"/>
      <c r="DPW26" s="52"/>
      <c r="DPX26" s="52"/>
      <c r="DPY26" s="52"/>
      <c r="DPZ26" s="52"/>
      <c r="DQA26" s="52"/>
      <c r="DQB26" s="52"/>
      <c r="DQC26" s="52"/>
      <c r="DQD26" s="52"/>
      <c r="DQE26" s="52"/>
      <c r="DQF26" s="52"/>
      <c r="DQG26" s="52"/>
      <c r="DQH26" s="52"/>
      <c r="DQI26" s="52"/>
      <c r="DQJ26" s="52"/>
      <c r="DQK26" s="52"/>
      <c r="DQL26" s="52"/>
      <c r="DQM26" s="52"/>
      <c r="DQN26" s="52"/>
      <c r="DQO26" s="52"/>
      <c r="DQP26" s="52"/>
      <c r="DQQ26" s="52"/>
      <c r="DQR26" s="52"/>
      <c r="DQS26" s="52"/>
      <c r="DQT26" s="52"/>
      <c r="DQU26" s="52"/>
      <c r="DQV26" s="52"/>
      <c r="DQW26" s="52"/>
      <c r="DQX26" s="52"/>
      <c r="DQY26" s="52"/>
      <c r="DQZ26" s="52"/>
      <c r="DRA26" s="52"/>
      <c r="DRB26" s="52"/>
      <c r="DRC26" s="52"/>
      <c r="DRD26" s="52"/>
      <c r="DRE26" s="52"/>
      <c r="DRF26" s="52"/>
      <c r="DRG26" s="52"/>
      <c r="DRH26" s="52"/>
      <c r="DRI26" s="52"/>
      <c r="DRJ26" s="52"/>
      <c r="DRK26" s="52"/>
      <c r="DRL26" s="52"/>
      <c r="DRM26" s="52"/>
      <c r="DRN26" s="52"/>
      <c r="DRO26" s="52"/>
      <c r="DRP26" s="52"/>
      <c r="DRQ26" s="52"/>
      <c r="DRR26" s="52"/>
      <c r="DRS26" s="52"/>
      <c r="DRT26" s="52"/>
      <c r="DRU26" s="52"/>
      <c r="DRV26" s="52"/>
      <c r="DRW26" s="52"/>
      <c r="DRX26" s="52"/>
      <c r="DRY26" s="52"/>
      <c r="DRZ26" s="52"/>
      <c r="DSA26" s="52"/>
      <c r="DSB26" s="52"/>
      <c r="DSC26" s="52"/>
      <c r="DSD26" s="52"/>
      <c r="DSE26" s="52"/>
      <c r="DSF26" s="52"/>
      <c r="DSG26" s="52"/>
      <c r="DSH26" s="52"/>
      <c r="DSI26" s="52"/>
      <c r="DSJ26" s="52"/>
      <c r="DSK26" s="52"/>
      <c r="DSL26" s="52"/>
      <c r="DSM26" s="52"/>
      <c r="DSN26" s="52"/>
      <c r="DSO26" s="52"/>
      <c r="DSP26" s="52"/>
      <c r="DSQ26" s="52"/>
      <c r="DSR26" s="52"/>
      <c r="DSS26" s="52"/>
      <c r="DST26" s="52"/>
      <c r="DSU26" s="52"/>
      <c r="DSV26" s="52"/>
      <c r="DSW26" s="52"/>
      <c r="DSX26" s="52"/>
      <c r="DSY26" s="52"/>
      <c r="DSZ26" s="52"/>
      <c r="DTA26" s="52"/>
      <c r="DTB26" s="52"/>
      <c r="DTC26" s="52"/>
      <c r="DTD26" s="52"/>
      <c r="DTE26" s="52"/>
      <c r="DTF26" s="52"/>
      <c r="DTG26" s="52"/>
      <c r="DTH26" s="52"/>
      <c r="DTI26" s="52"/>
      <c r="DTJ26" s="52"/>
      <c r="DTK26" s="52"/>
      <c r="DTL26" s="52"/>
      <c r="DTM26" s="52"/>
      <c r="DTN26" s="52"/>
      <c r="DTO26" s="52"/>
      <c r="DTP26" s="52"/>
      <c r="DTQ26" s="52"/>
      <c r="DTR26" s="52"/>
      <c r="DTS26" s="52"/>
      <c r="DTT26" s="52"/>
      <c r="DTU26" s="52"/>
      <c r="DTV26" s="52"/>
      <c r="DTW26" s="52"/>
      <c r="DTX26" s="52"/>
      <c r="DTY26" s="52"/>
      <c r="DTZ26" s="52"/>
      <c r="DUA26" s="52"/>
      <c r="DUB26" s="52"/>
      <c r="DUC26" s="52"/>
      <c r="DUD26" s="52"/>
      <c r="DUE26" s="52"/>
      <c r="DUF26" s="52"/>
      <c r="DUG26" s="52"/>
      <c r="DUH26" s="52"/>
      <c r="DUI26" s="52"/>
      <c r="DUJ26" s="52"/>
      <c r="DUK26" s="52"/>
      <c r="DUL26" s="52"/>
      <c r="DUM26" s="52"/>
      <c r="DUN26" s="52"/>
      <c r="DUO26" s="52"/>
      <c r="DUP26" s="52"/>
      <c r="DUQ26" s="52"/>
      <c r="DUR26" s="52"/>
      <c r="DUS26" s="52"/>
      <c r="DUT26" s="52"/>
      <c r="DUU26" s="52"/>
      <c r="DUV26" s="52"/>
      <c r="DUW26" s="52"/>
      <c r="DUX26" s="52"/>
      <c r="DUY26" s="52"/>
      <c r="DUZ26" s="52"/>
      <c r="DVA26" s="52"/>
      <c r="DVB26" s="52"/>
      <c r="DVC26" s="52"/>
      <c r="DVD26" s="52"/>
      <c r="DVE26" s="52"/>
      <c r="DVF26" s="52"/>
      <c r="DVG26" s="52"/>
      <c r="DVH26" s="52"/>
      <c r="DVI26" s="52"/>
      <c r="DVJ26" s="52"/>
      <c r="DVK26" s="52"/>
      <c r="DVL26" s="52"/>
      <c r="DVM26" s="52"/>
      <c r="DVN26" s="52"/>
      <c r="DVO26" s="52"/>
      <c r="DVP26" s="52"/>
      <c r="DVQ26" s="52"/>
      <c r="DVR26" s="52"/>
      <c r="DVS26" s="52"/>
      <c r="DVT26" s="52"/>
      <c r="DVU26" s="52"/>
      <c r="DVV26" s="52"/>
      <c r="DVW26" s="52"/>
      <c r="DVX26" s="52"/>
      <c r="DVY26" s="52"/>
      <c r="DVZ26" s="52"/>
      <c r="DWA26" s="52"/>
      <c r="DWB26" s="52"/>
      <c r="DWC26" s="52"/>
      <c r="DWD26" s="52"/>
      <c r="DWE26" s="52"/>
      <c r="DWF26" s="52"/>
      <c r="DWG26" s="52"/>
      <c r="DWH26" s="52"/>
      <c r="DWI26" s="52"/>
      <c r="DWJ26" s="52"/>
      <c r="DWK26" s="52"/>
      <c r="DWL26" s="52"/>
      <c r="DWM26" s="52"/>
      <c r="DWN26" s="52"/>
      <c r="DWO26" s="52"/>
      <c r="DWP26" s="52"/>
      <c r="DWQ26" s="52"/>
      <c r="DWR26" s="52"/>
      <c r="DWS26" s="52"/>
      <c r="DWT26" s="52"/>
      <c r="DWU26" s="52"/>
      <c r="DWV26" s="52"/>
      <c r="DWW26" s="52"/>
      <c r="DWX26" s="52"/>
      <c r="DWY26" s="52"/>
      <c r="DWZ26" s="52"/>
      <c r="DXA26" s="52"/>
      <c r="DXB26" s="52"/>
      <c r="DXC26" s="52"/>
      <c r="DXD26" s="52"/>
      <c r="DXE26" s="52"/>
      <c r="DXF26" s="52"/>
      <c r="DXG26" s="52"/>
      <c r="DXH26" s="52"/>
      <c r="DXI26" s="52"/>
      <c r="DXJ26" s="52"/>
      <c r="DXK26" s="52"/>
      <c r="DXL26" s="52"/>
      <c r="DXM26" s="52"/>
      <c r="DXN26" s="52"/>
      <c r="DXO26" s="52"/>
      <c r="DXP26" s="52"/>
      <c r="DXQ26" s="52"/>
      <c r="DXR26" s="52"/>
      <c r="DXS26" s="52"/>
      <c r="DXT26" s="52"/>
      <c r="DXU26" s="52"/>
      <c r="DXV26" s="52"/>
      <c r="DXW26" s="52"/>
      <c r="DXX26" s="52"/>
      <c r="DXY26" s="52"/>
      <c r="DXZ26" s="52"/>
      <c r="DYA26" s="52"/>
      <c r="DYB26" s="52"/>
      <c r="DYC26" s="52"/>
      <c r="DYD26" s="52"/>
      <c r="DYE26" s="52"/>
      <c r="DYF26" s="52"/>
      <c r="DYG26" s="52"/>
      <c r="DYH26" s="52"/>
      <c r="DYI26" s="52"/>
      <c r="DYJ26" s="52"/>
      <c r="DYK26" s="52"/>
      <c r="DYL26" s="52"/>
      <c r="DYM26" s="52"/>
      <c r="DYN26" s="52"/>
      <c r="DYO26" s="52"/>
      <c r="DYP26" s="52"/>
      <c r="DYQ26" s="52"/>
      <c r="DYR26" s="52"/>
      <c r="DYS26" s="52"/>
      <c r="DYT26" s="52"/>
      <c r="DYU26" s="52"/>
      <c r="DYV26" s="52"/>
      <c r="DYW26" s="52"/>
      <c r="DYX26" s="52"/>
      <c r="DYY26" s="52"/>
      <c r="DYZ26" s="52"/>
      <c r="DZA26" s="52"/>
      <c r="DZB26" s="52"/>
      <c r="DZC26" s="52"/>
      <c r="DZD26" s="52"/>
      <c r="DZE26" s="52"/>
      <c r="DZF26" s="52"/>
      <c r="DZG26" s="52"/>
      <c r="DZH26" s="52"/>
      <c r="DZI26" s="52"/>
      <c r="DZJ26" s="52"/>
      <c r="DZK26" s="52"/>
      <c r="DZL26" s="52"/>
      <c r="DZM26" s="52"/>
      <c r="DZN26" s="52"/>
      <c r="DZO26" s="52"/>
      <c r="DZP26" s="52"/>
      <c r="DZQ26" s="52"/>
      <c r="DZR26" s="52"/>
      <c r="DZS26" s="52"/>
      <c r="DZT26" s="52"/>
      <c r="DZU26" s="52"/>
      <c r="DZV26" s="52"/>
      <c r="DZW26" s="52"/>
      <c r="DZX26" s="52"/>
      <c r="DZY26" s="52"/>
      <c r="DZZ26" s="52"/>
      <c r="EAA26" s="52"/>
      <c r="EAB26" s="52"/>
      <c r="EAC26" s="52"/>
      <c r="EAD26" s="52"/>
      <c r="EAE26" s="52"/>
      <c r="EAF26" s="52"/>
      <c r="EAG26" s="52"/>
      <c r="EAH26" s="52"/>
      <c r="EAI26" s="52"/>
      <c r="EAJ26" s="52"/>
      <c r="EAK26" s="52"/>
      <c r="EAL26" s="52"/>
      <c r="EAM26" s="52"/>
      <c r="EAN26" s="52"/>
      <c r="EAO26" s="52"/>
      <c r="EAP26" s="52"/>
      <c r="EAQ26" s="52"/>
      <c r="EAR26" s="52"/>
      <c r="EAS26" s="52"/>
      <c r="EAT26" s="52"/>
      <c r="EAU26" s="52"/>
      <c r="EAV26" s="52"/>
      <c r="EAW26" s="52"/>
      <c r="EAX26" s="52"/>
      <c r="EAY26" s="52"/>
      <c r="EAZ26" s="52"/>
      <c r="EBA26" s="52"/>
      <c r="EBB26" s="52"/>
      <c r="EBC26" s="52"/>
      <c r="EBD26" s="52"/>
      <c r="EBE26" s="52"/>
      <c r="EBF26" s="52"/>
      <c r="EBG26" s="52"/>
      <c r="EBH26" s="52"/>
      <c r="EBI26" s="52"/>
      <c r="EBJ26" s="52"/>
      <c r="EBK26" s="52"/>
      <c r="EBL26" s="52"/>
      <c r="EBM26" s="52"/>
      <c r="EBN26" s="52"/>
      <c r="EBO26" s="52"/>
      <c r="EBP26" s="52"/>
      <c r="EBQ26" s="52"/>
      <c r="EBR26" s="52"/>
      <c r="EBS26" s="52"/>
      <c r="EBT26" s="52"/>
      <c r="EBU26" s="52"/>
      <c r="EBV26" s="52"/>
      <c r="EBW26" s="52"/>
      <c r="EBX26" s="52"/>
      <c r="EBY26" s="52"/>
      <c r="EBZ26" s="52"/>
      <c r="ECA26" s="52"/>
      <c r="ECB26" s="52"/>
      <c r="ECC26" s="52"/>
      <c r="ECD26" s="52"/>
      <c r="ECE26" s="52"/>
      <c r="ECF26" s="52"/>
      <c r="ECG26" s="52"/>
      <c r="ECH26" s="52"/>
      <c r="ECI26" s="52"/>
      <c r="ECJ26" s="52"/>
      <c r="ECK26" s="52"/>
      <c r="ECL26" s="52"/>
      <c r="ECM26" s="52"/>
      <c r="ECN26" s="52"/>
      <c r="ECO26" s="52"/>
      <c r="ECP26" s="52"/>
      <c r="ECQ26" s="52"/>
      <c r="ECR26" s="52"/>
      <c r="ECS26" s="52"/>
      <c r="ECT26" s="52"/>
      <c r="ECU26" s="52"/>
      <c r="ECV26" s="52"/>
      <c r="ECW26" s="52"/>
      <c r="ECX26" s="52"/>
      <c r="ECY26" s="52"/>
      <c r="ECZ26" s="52"/>
      <c r="EDA26" s="52"/>
      <c r="EDB26" s="52"/>
      <c r="EDC26" s="52"/>
      <c r="EDD26" s="52"/>
      <c r="EDE26" s="52"/>
      <c r="EDF26" s="52"/>
      <c r="EDG26" s="52"/>
      <c r="EDH26" s="52"/>
      <c r="EDI26" s="52"/>
      <c r="EDJ26" s="52"/>
      <c r="EDK26" s="52"/>
      <c r="EDL26" s="52"/>
      <c r="EDM26" s="52"/>
      <c r="EDN26" s="52"/>
      <c r="EDO26" s="52"/>
      <c r="EDP26" s="52"/>
      <c r="EDQ26" s="52"/>
      <c r="EDR26" s="52"/>
      <c r="EDS26" s="52"/>
      <c r="EDT26" s="52"/>
      <c r="EDU26" s="52"/>
      <c r="EDV26" s="52"/>
      <c r="EDW26" s="52"/>
      <c r="EDX26" s="52"/>
      <c r="EDY26" s="52"/>
      <c r="EDZ26" s="52"/>
      <c r="EEA26" s="52"/>
      <c r="EEB26" s="52"/>
      <c r="EEC26" s="52"/>
      <c r="EED26" s="52"/>
      <c r="EEE26" s="52"/>
      <c r="EEF26" s="52"/>
      <c r="EEG26" s="52"/>
      <c r="EEH26" s="52"/>
      <c r="EEI26" s="52"/>
      <c r="EEJ26" s="52"/>
      <c r="EEK26" s="52"/>
      <c r="EEL26" s="52"/>
      <c r="EEM26" s="52"/>
      <c r="EEN26" s="52"/>
      <c r="EEO26" s="52"/>
      <c r="EEP26" s="52"/>
      <c r="EEQ26" s="52"/>
      <c r="EER26" s="52"/>
      <c r="EES26" s="52"/>
      <c r="EET26" s="52"/>
      <c r="EEU26" s="52"/>
      <c r="EEV26" s="52"/>
      <c r="EEW26" s="52"/>
      <c r="EEX26" s="52"/>
      <c r="EEY26" s="52"/>
      <c r="EEZ26" s="52"/>
      <c r="EFA26" s="52"/>
      <c r="EFB26" s="52"/>
      <c r="EFC26" s="52"/>
      <c r="EFD26" s="52"/>
      <c r="EFE26" s="52"/>
      <c r="EFF26" s="52"/>
      <c r="EFG26" s="52"/>
      <c r="EFH26" s="52"/>
      <c r="EFI26" s="52"/>
      <c r="EFJ26" s="52"/>
      <c r="EFK26" s="52"/>
      <c r="EFL26" s="52"/>
      <c r="EFM26" s="52"/>
      <c r="EFN26" s="52"/>
      <c r="EFO26" s="52"/>
      <c r="EFP26" s="52"/>
      <c r="EFQ26" s="52"/>
      <c r="EFR26" s="52"/>
      <c r="EFS26" s="52"/>
      <c r="EFT26" s="52"/>
      <c r="EFU26" s="52"/>
      <c r="EFV26" s="52"/>
      <c r="EFW26" s="52"/>
      <c r="EFX26" s="52"/>
      <c r="EFY26" s="52"/>
      <c r="EFZ26" s="52"/>
      <c r="EGA26" s="52"/>
      <c r="EGB26" s="52"/>
      <c r="EGC26" s="52"/>
      <c r="EGD26" s="52"/>
      <c r="EGE26" s="52"/>
      <c r="EGF26" s="52"/>
      <c r="EGG26" s="52"/>
      <c r="EGH26" s="52"/>
      <c r="EGI26" s="52"/>
      <c r="EGJ26" s="52"/>
      <c r="EGK26" s="52"/>
      <c r="EGL26" s="52"/>
      <c r="EGM26" s="52"/>
      <c r="EGN26" s="52"/>
      <c r="EGO26" s="52"/>
      <c r="EGP26" s="52"/>
      <c r="EGQ26" s="52"/>
      <c r="EGR26" s="52"/>
      <c r="EGS26" s="52"/>
      <c r="EGT26" s="52"/>
      <c r="EGU26" s="52"/>
      <c r="EGV26" s="52"/>
      <c r="EGW26" s="52"/>
      <c r="EGX26" s="52"/>
      <c r="EGY26" s="52"/>
      <c r="EGZ26" s="52"/>
      <c r="EHA26" s="52"/>
      <c r="EHB26" s="52"/>
      <c r="EHC26" s="52"/>
      <c r="EHD26" s="52"/>
      <c r="EHE26" s="52"/>
      <c r="EHF26" s="52"/>
      <c r="EHG26" s="52"/>
      <c r="EHH26" s="52"/>
      <c r="EHI26" s="52"/>
      <c r="EHJ26" s="52"/>
      <c r="EHK26" s="52"/>
      <c r="EHL26" s="52"/>
      <c r="EHM26" s="52"/>
      <c r="EHN26" s="52"/>
      <c r="EHO26" s="52"/>
      <c r="EHP26" s="52"/>
      <c r="EHQ26" s="52"/>
      <c r="EHR26" s="52"/>
      <c r="EHS26" s="52"/>
      <c r="EHT26" s="52"/>
      <c r="EHU26" s="52"/>
      <c r="EHV26" s="52"/>
      <c r="EHW26" s="52"/>
      <c r="EHX26" s="52"/>
      <c r="EHY26" s="52"/>
      <c r="EHZ26" s="52"/>
      <c r="EIA26" s="52"/>
      <c r="EIB26" s="52"/>
      <c r="EIC26" s="52"/>
      <c r="EID26" s="52"/>
      <c r="EIE26" s="52"/>
      <c r="EIF26" s="52"/>
      <c r="EIG26" s="52"/>
      <c r="EIH26" s="52"/>
      <c r="EII26" s="52"/>
      <c r="EIJ26" s="52"/>
      <c r="EIK26" s="52"/>
      <c r="EIL26" s="52"/>
      <c r="EIM26" s="52"/>
      <c r="EIN26" s="52"/>
      <c r="EIO26" s="52"/>
      <c r="EIP26" s="52"/>
      <c r="EIQ26" s="52"/>
      <c r="EIR26" s="52"/>
      <c r="EIS26" s="52"/>
      <c r="EIT26" s="52"/>
      <c r="EIU26" s="52"/>
      <c r="EIV26" s="52"/>
      <c r="EIW26" s="52"/>
      <c r="EIX26" s="52"/>
      <c r="EIY26" s="52"/>
      <c r="EIZ26" s="52"/>
      <c r="EJA26" s="52"/>
      <c r="EJB26" s="52"/>
      <c r="EJC26" s="52"/>
      <c r="EJD26" s="52"/>
      <c r="EJE26" s="52"/>
      <c r="EJF26" s="52"/>
      <c r="EJG26" s="52"/>
      <c r="EJH26" s="52"/>
      <c r="EJI26" s="52"/>
      <c r="EJJ26" s="52"/>
      <c r="EJK26" s="52"/>
      <c r="EJL26" s="52"/>
      <c r="EJM26" s="52"/>
      <c r="EJN26" s="52"/>
      <c r="EJO26" s="52"/>
      <c r="EJP26" s="52"/>
      <c r="EJQ26" s="52"/>
      <c r="EJR26" s="52"/>
      <c r="EJS26" s="52"/>
      <c r="EJT26" s="52"/>
      <c r="EJU26" s="52"/>
      <c r="EJV26" s="52"/>
      <c r="EJW26" s="52"/>
      <c r="EJX26" s="52"/>
      <c r="EJY26" s="52"/>
      <c r="EJZ26" s="52"/>
      <c r="EKA26" s="52"/>
      <c r="EKB26" s="52"/>
      <c r="EKC26" s="52"/>
      <c r="EKD26" s="52"/>
      <c r="EKE26" s="52"/>
      <c r="EKF26" s="52"/>
      <c r="EKG26" s="52"/>
      <c r="EKH26" s="52"/>
      <c r="EKI26" s="52"/>
      <c r="EKJ26" s="52"/>
      <c r="EKK26" s="52"/>
      <c r="EKL26" s="52"/>
      <c r="EKM26" s="52"/>
      <c r="EKN26" s="52"/>
      <c r="EKO26" s="52"/>
      <c r="EKP26" s="52"/>
      <c r="EKQ26" s="52"/>
      <c r="EKR26" s="52"/>
      <c r="EKS26" s="52"/>
      <c r="EKT26" s="52"/>
      <c r="EKU26" s="52"/>
      <c r="EKV26" s="52"/>
      <c r="EKW26" s="52"/>
      <c r="EKX26" s="52"/>
      <c r="EKY26" s="52"/>
      <c r="EKZ26" s="52"/>
      <c r="ELA26" s="52"/>
      <c r="ELB26" s="52"/>
      <c r="ELC26" s="52"/>
      <c r="ELD26" s="52"/>
      <c r="ELE26" s="52"/>
      <c r="ELF26" s="52"/>
      <c r="ELG26" s="52"/>
      <c r="ELH26" s="52"/>
      <c r="ELI26" s="52"/>
      <c r="ELJ26" s="52"/>
      <c r="ELK26" s="52"/>
      <c r="ELL26" s="52"/>
      <c r="ELM26" s="52"/>
      <c r="ELN26" s="52"/>
      <c r="ELO26" s="52"/>
      <c r="ELP26" s="52"/>
      <c r="ELQ26" s="52"/>
      <c r="ELR26" s="52"/>
      <c r="ELS26" s="52"/>
      <c r="ELT26" s="52"/>
      <c r="ELU26" s="52"/>
      <c r="ELV26" s="52"/>
      <c r="ELW26" s="52"/>
      <c r="ELX26" s="52"/>
      <c r="ELY26" s="52"/>
      <c r="ELZ26" s="52"/>
      <c r="EMA26" s="52"/>
      <c r="EMB26" s="52"/>
      <c r="EMC26" s="52"/>
      <c r="EMD26" s="52"/>
      <c r="EME26" s="52"/>
      <c r="EMF26" s="52"/>
      <c r="EMG26" s="52"/>
      <c r="EMH26" s="52"/>
      <c r="EMI26" s="52"/>
      <c r="EMJ26" s="52"/>
      <c r="EMK26" s="52"/>
      <c r="EML26" s="52"/>
      <c r="EMM26" s="52"/>
      <c r="EMN26" s="52"/>
      <c r="EMO26" s="52"/>
      <c r="EMP26" s="52"/>
      <c r="EMQ26" s="52"/>
      <c r="EMR26" s="52"/>
      <c r="EMS26" s="52"/>
      <c r="EMT26" s="52"/>
      <c r="EMU26" s="52"/>
      <c r="EMV26" s="52"/>
      <c r="EMW26" s="52"/>
      <c r="EMX26" s="52"/>
      <c r="EMY26" s="52"/>
      <c r="EMZ26" s="52"/>
      <c r="ENA26" s="52"/>
      <c r="ENB26" s="52"/>
      <c r="ENC26" s="52"/>
      <c r="END26" s="52"/>
      <c r="ENE26" s="52"/>
      <c r="ENF26" s="52"/>
      <c r="ENG26" s="52"/>
      <c r="ENH26" s="52"/>
      <c r="ENI26" s="52"/>
      <c r="ENJ26" s="52"/>
      <c r="ENK26" s="52"/>
      <c r="ENL26" s="52"/>
      <c r="ENM26" s="52"/>
      <c r="ENN26" s="52"/>
      <c r="ENO26" s="52"/>
      <c r="ENP26" s="52"/>
      <c r="ENQ26" s="52"/>
      <c r="ENR26" s="52"/>
      <c r="ENS26" s="52"/>
      <c r="ENT26" s="52"/>
      <c r="ENU26" s="52"/>
      <c r="ENV26" s="52"/>
      <c r="ENW26" s="52"/>
      <c r="ENX26" s="52"/>
      <c r="ENY26" s="52"/>
      <c r="ENZ26" s="52"/>
      <c r="EOA26" s="52"/>
      <c r="EOB26" s="52"/>
      <c r="EOC26" s="52"/>
      <c r="EOD26" s="52"/>
      <c r="EOE26" s="52"/>
      <c r="EOF26" s="52"/>
      <c r="EOG26" s="52"/>
      <c r="EOH26" s="52"/>
      <c r="EOI26" s="52"/>
      <c r="EOJ26" s="52"/>
      <c r="EOK26" s="52"/>
      <c r="EOL26" s="52"/>
      <c r="EOM26" s="52"/>
      <c r="EON26" s="52"/>
      <c r="EOO26" s="52"/>
      <c r="EOP26" s="52"/>
      <c r="EOQ26" s="52"/>
      <c r="EOR26" s="52"/>
      <c r="EOS26" s="52"/>
      <c r="EOT26" s="52"/>
      <c r="EOU26" s="52"/>
      <c r="EOV26" s="52"/>
      <c r="EOW26" s="52"/>
      <c r="EOX26" s="52"/>
      <c r="EOY26" s="52"/>
      <c r="EOZ26" s="52"/>
      <c r="EPA26" s="52"/>
      <c r="EPB26" s="52"/>
      <c r="EPC26" s="52"/>
      <c r="EPD26" s="52"/>
      <c r="EPE26" s="52"/>
      <c r="EPF26" s="52"/>
      <c r="EPG26" s="52"/>
      <c r="EPH26" s="52"/>
      <c r="EPI26" s="52"/>
      <c r="EPJ26" s="52"/>
      <c r="EPK26" s="52"/>
      <c r="EPL26" s="52"/>
      <c r="EPM26" s="52"/>
      <c r="EPN26" s="52"/>
      <c r="EPO26" s="52"/>
      <c r="EPP26" s="52"/>
      <c r="EPQ26" s="52"/>
      <c r="EPR26" s="52"/>
      <c r="EPS26" s="52"/>
      <c r="EPT26" s="52"/>
      <c r="EPU26" s="52"/>
      <c r="EPV26" s="52"/>
      <c r="EPW26" s="52"/>
      <c r="EPX26" s="52"/>
      <c r="EPY26" s="52"/>
      <c r="EPZ26" s="52"/>
      <c r="EQA26" s="52"/>
      <c r="EQB26" s="52"/>
      <c r="EQC26" s="52"/>
      <c r="EQD26" s="52"/>
      <c r="EQE26" s="52"/>
      <c r="EQF26" s="52"/>
      <c r="EQG26" s="52"/>
      <c r="EQH26" s="52"/>
      <c r="EQI26" s="52"/>
      <c r="EQJ26" s="52"/>
      <c r="EQK26" s="52"/>
      <c r="EQL26" s="52"/>
      <c r="EQM26" s="52"/>
      <c r="EQN26" s="52"/>
      <c r="EQO26" s="52"/>
      <c r="EQP26" s="52"/>
      <c r="EQQ26" s="52"/>
      <c r="EQR26" s="52"/>
      <c r="EQS26" s="52"/>
      <c r="EQT26" s="52"/>
      <c r="EQU26" s="52"/>
      <c r="EQV26" s="52"/>
      <c r="EQW26" s="52"/>
      <c r="EQX26" s="52"/>
      <c r="EQY26" s="52"/>
      <c r="EQZ26" s="52"/>
      <c r="ERA26" s="52"/>
      <c r="ERB26" s="52"/>
      <c r="ERC26" s="52"/>
      <c r="ERD26" s="52"/>
      <c r="ERE26" s="52"/>
      <c r="ERF26" s="52"/>
      <c r="ERG26" s="52"/>
      <c r="ERH26" s="52"/>
      <c r="ERI26" s="52"/>
      <c r="ERJ26" s="52"/>
      <c r="ERK26" s="52"/>
      <c r="ERL26" s="52"/>
      <c r="ERM26" s="52"/>
      <c r="ERN26" s="52"/>
      <c r="ERO26" s="52"/>
      <c r="ERP26" s="52"/>
      <c r="ERQ26" s="52"/>
      <c r="ERR26" s="52"/>
      <c r="ERS26" s="52"/>
      <c r="ERT26" s="52"/>
      <c r="ERU26" s="52"/>
      <c r="ERV26" s="52"/>
      <c r="ERW26" s="52"/>
      <c r="ERX26" s="52"/>
      <c r="ERY26" s="52"/>
      <c r="ERZ26" s="52"/>
      <c r="ESA26" s="52"/>
      <c r="ESB26" s="52"/>
      <c r="ESC26" s="52"/>
      <c r="ESD26" s="52"/>
      <c r="ESE26" s="52"/>
      <c r="ESF26" s="52"/>
      <c r="ESG26" s="52"/>
      <c r="ESH26" s="52"/>
      <c r="ESI26" s="52"/>
      <c r="ESJ26" s="52"/>
      <c r="ESK26" s="52"/>
      <c r="ESL26" s="52"/>
      <c r="ESM26" s="52"/>
      <c r="ESN26" s="52"/>
      <c r="ESO26" s="52"/>
      <c r="ESP26" s="52"/>
      <c r="ESQ26" s="52"/>
      <c r="ESR26" s="52"/>
      <c r="ESS26" s="52"/>
      <c r="EST26" s="52"/>
      <c r="ESU26" s="52"/>
      <c r="ESV26" s="52"/>
      <c r="ESW26" s="52"/>
      <c r="ESX26" s="52"/>
      <c r="ESY26" s="52"/>
      <c r="ESZ26" s="52"/>
      <c r="ETA26" s="52"/>
      <c r="ETB26" s="52"/>
      <c r="ETC26" s="52"/>
      <c r="ETD26" s="52"/>
      <c r="ETE26" s="52"/>
      <c r="ETF26" s="52"/>
      <c r="ETG26" s="52"/>
      <c r="ETH26" s="52"/>
      <c r="ETI26" s="52"/>
      <c r="ETJ26" s="52"/>
      <c r="ETK26" s="52"/>
      <c r="ETL26" s="52"/>
      <c r="ETM26" s="52"/>
      <c r="ETN26" s="52"/>
      <c r="ETO26" s="52"/>
      <c r="ETP26" s="52"/>
      <c r="ETQ26" s="52"/>
      <c r="ETR26" s="52"/>
      <c r="ETS26" s="52"/>
      <c r="ETT26" s="52"/>
      <c r="ETU26" s="52"/>
      <c r="ETV26" s="52"/>
      <c r="ETW26" s="52"/>
      <c r="ETX26" s="52"/>
      <c r="ETY26" s="52"/>
      <c r="ETZ26" s="52"/>
      <c r="EUA26" s="52"/>
      <c r="EUB26" s="52"/>
      <c r="EUC26" s="52"/>
      <c r="EUD26" s="52"/>
      <c r="EUE26" s="52"/>
      <c r="EUF26" s="52"/>
      <c r="EUG26" s="52"/>
      <c r="EUH26" s="52"/>
      <c r="EUI26" s="52"/>
      <c r="EUJ26" s="52"/>
      <c r="EUK26" s="52"/>
      <c r="EUL26" s="52"/>
      <c r="EUM26" s="52"/>
      <c r="EUN26" s="52"/>
      <c r="EUO26" s="52"/>
      <c r="EUP26" s="52"/>
      <c r="EUQ26" s="52"/>
      <c r="EUR26" s="52"/>
      <c r="EUS26" s="52"/>
      <c r="EUT26" s="52"/>
      <c r="EUU26" s="52"/>
      <c r="EUV26" s="52"/>
      <c r="EUW26" s="52"/>
      <c r="EUX26" s="52"/>
      <c r="EUY26" s="52"/>
      <c r="EUZ26" s="52"/>
      <c r="EVA26" s="52"/>
      <c r="EVB26" s="52"/>
      <c r="EVC26" s="52"/>
      <c r="EVD26" s="52"/>
      <c r="EVE26" s="52"/>
      <c r="EVF26" s="52"/>
      <c r="EVG26" s="52"/>
      <c r="EVH26" s="52"/>
      <c r="EVI26" s="52"/>
      <c r="EVJ26" s="52"/>
      <c r="EVK26" s="52"/>
      <c r="EVL26" s="52"/>
      <c r="EVM26" s="52"/>
      <c r="EVN26" s="52"/>
      <c r="EVO26" s="52"/>
      <c r="EVP26" s="52"/>
      <c r="EVQ26" s="52"/>
      <c r="EVR26" s="52"/>
      <c r="EVS26" s="52"/>
      <c r="EVT26" s="52"/>
      <c r="EVU26" s="52"/>
      <c r="EVV26" s="52"/>
      <c r="EVW26" s="52"/>
      <c r="EVX26" s="52"/>
      <c r="EVY26" s="52"/>
      <c r="EVZ26" s="52"/>
      <c r="EWA26" s="52"/>
      <c r="EWB26" s="52"/>
      <c r="EWC26" s="52"/>
      <c r="EWD26" s="52"/>
      <c r="EWE26" s="52"/>
      <c r="EWF26" s="52"/>
      <c r="EWG26" s="52"/>
      <c r="EWH26" s="52"/>
      <c r="EWI26" s="52"/>
      <c r="EWJ26" s="52"/>
      <c r="EWK26" s="52"/>
      <c r="EWL26" s="52"/>
      <c r="EWM26" s="52"/>
      <c r="EWN26" s="52"/>
      <c r="EWO26" s="52"/>
      <c r="EWP26" s="52"/>
      <c r="EWQ26" s="52"/>
      <c r="EWR26" s="52"/>
      <c r="EWS26" s="52"/>
      <c r="EWT26" s="52"/>
      <c r="EWU26" s="52"/>
      <c r="EWV26" s="52"/>
      <c r="EWW26" s="52"/>
      <c r="EWX26" s="52"/>
      <c r="EWY26" s="52"/>
      <c r="EWZ26" s="52"/>
      <c r="EXA26" s="52"/>
      <c r="EXB26" s="52"/>
      <c r="EXC26" s="52"/>
      <c r="EXD26" s="52"/>
      <c r="EXE26" s="52"/>
      <c r="EXF26" s="52"/>
      <c r="EXG26" s="52"/>
      <c r="EXH26" s="52"/>
      <c r="EXI26" s="52"/>
      <c r="EXJ26" s="52"/>
      <c r="EXK26" s="52"/>
      <c r="EXL26" s="52"/>
      <c r="EXM26" s="52"/>
      <c r="EXN26" s="52"/>
      <c r="EXO26" s="52"/>
      <c r="EXP26" s="52"/>
      <c r="EXQ26" s="52"/>
      <c r="EXR26" s="52"/>
      <c r="EXS26" s="52"/>
      <c r="EXT26" s="52"/>
      <c r="EXU26" s="52"/>
      <c r="EXV26" s="52"/>
      <c r="EXW26" s="52"/>
      <c r="EXX26" s="52"/>
      <c r="EXY26" s="52"/>
      <c r="EXZ26" s="52"/>
      <c r="EYA26" s="52"/>
      <c r="EYB26" s="52"/>
      <c r="EYC26" s="52"/>
      <c r="EYD26" s="52"/>
      <c r="EYE26" s="52"/>
      <c r="EYF26" s="52"/>
      <c r="EYG26" s="52"/>
      <c r="EYH26" s="52"/>
      <c r="EYI26" s="52"/>
      <c r="EYJ26" s="52"/>
      <c r="EYK26" s="52"/>
      <c r="EYL26" s="52"/>
      <c r="EYM26" s="52"/>
      <c r="EYN26" s="52"/>
      <c r="EYO26" s="52"/>
      <c r="EYP26" s="52"/>
      <c r="EYQ26" s="52"/>
      <c r="EYR26" s="52"/>
      <c r="EYS26" s="52"/>
      <c r="EYT26" s="52"/>
      <c r="EYU26" s="52"/>
      <c r="EYV26" s="52"/>
      <c r="EYW26" s="52"/>
      <c r="EYX26" s="52"/>
      <c r="EYY26" s="52"/>
      <c r="EYZ26" s="52"/>
      <c r="EZA26" s="52"/>
      <c r="EZB26" s="52"/>
      <c r="EZC26" s="52"/>
      <c r="EZD26" s="52"/>
      <c r="EZE26" s="52"/>
      <c r="EZF26" s="52"/>
      <c r="EZG26" s="52"/>
      <c r="EZH26" s="52"/>
      <c r="EZI26" s="52"/>
      <c r="EZJ26" s="52"/>
      <c r="EZK26" s="52"/>
      <c r="EZL26" s="52"/>
      <c r="EZM26" s="52"/>
      <c r="EZN26" s="52"/>
      <c r="EZO26" s="52"/>
      <c r="EZP26" s="52"/>
      <c r="EZQ26" s="52"/>
      <c r="EZR26" s="52"/>
      <c r="EZS26" s="52"/>
      <c r="EZT26" s="52"/>
      <c r="EZU26" s="52"/>
      <c r="EZV26" s="52"/>
      <c r="EZW26" s="52"/>
      <c r="EZX26" s="52"/>
      <c r="EZY26" s="52"/>
      <c r="EZZ26" s="52"/>
      <c r="FAA26" s="52"/>
      <c r="FAB26" s="52"/>
      <c r="FAC26" s="52"/>
      <c r="FAD26" s="52"/>
      <c r="FAE26" s="52"/>
      <c r="FAF26" s="52"/>
      <c r="FAG26" s="52"/>
      <c r="FAH26" s="52"/>
      <c r="FAI26" s="52"/>
      <c r="FAJ26" s="52"/>
      <c r="FAK26" s="52"/>
      <c r="FAL26" s="52"/>
      <c r="FAM26" s="52"/>
      <c r="FAN26" s="52"/>
      <c r="FAO26" s="52"/>
      <c r="FAP26" s="52"/>
      <c r="FAQ26" s="52"/>
      <c r="FAR26" s="52"/>
      <c r="FAS26" s="52"/>
      <c r="FAT26" s="52"/>
      <c r="FAU26" s="52"/>
      <c r="FAV26" s="52"/>
      <c r="FAW26" s="52"/>
      <c r="FAX26" s="52"/>
      <c r="FAY26" s="52"/>
      <c r="FAZ26" s="52"/>
      <c r="FBA26" s="52"/>
      <c r="FBB26" s="52"/>
      <c r="FBC26" s="52"/>
      <c r="FBD26" s="52"/>
      <c r="FBE26" s="52"/>
      <c r="FBF26" s="52"/>
      <c r="FBG26" s="52"/>
      <c r="FBH26" s="52"/>
      <c r="FBI26" s="52"/>
      <c r="FBJ26" s="52"/>
      <c r="FBK26" s="52"/>
      <c r="FBL26" s="52"/>
      <c r="FBM26" s="52"/>
      <c r="FBN26" s="52"/>
      <c r="FBO26" s="52"/>
      <c r="FBP26" s="52"/>
      <c r="FBQ26" s="52"/>
      <c r="FBR26" s="52"/>
      <c r="FBS26" s="52"/>
      <c r="FBT26" s="52"/>
      <c r="FBU26" s="52"/>
      <c r="FBV26" s="52"/>
      <c r="FBW26" s="52"/>
      <c r="FBX26" s="52"/>
      <c r="FBY26" s="52"/>
      <c r="FBZ26" s="52"/>
      <c r="FCA26" s="52"/>
      <c r="FCB26" s="52"/>
      <c r="FCC26" s="52"/>
      <c r="FCD26" s="52"/>
      <c r="FCE26" s="52"/>
      <c r="FCF26" s="52"/>
      <c r="FCG26" s="52"/>
      <c r="FCH26" s="52"/>
      <c r="FCI26" s="52"/>
      <c r="FCJ26" s="52"/>
      <c r="FCK26" s="52"/>
      <c r="FCL26" s="52"/>
      <c r="FCM26" s="52"/>
      <c r="FCN26" s="52"/>
      <c r="FCO26" s="52"/>
      <c r="FCP26" s="52"/>
      <c r="FCQ26" s="52"/>
      <c r="FCR26" s="52"/>
      <c r="FCS26" s="52"/>
      <c r="FCT26" s="52"/>
      <c r="FCU26" s="52"/>
      <c r="FCV26" s="52"/>
      <c r="FCW26" s="52"/>
      <c r="FCX26" s="52"/>
      <c r="FCY26" s="52"/>
      <c r="FCZ26" s="52"/>
      <c r="FDA26" s="52"/>
      <c r="FDB26" s="52"/>
      <c r="FDC26" s="52"/>
      <c r="FDD26" s="52"/>
      <c r="FDE26" s="52"/>
      <c r="FDF26" s="52"/>
      <c r="FDG26" s="52"/>
      <c r="FDH26" s="52"/>
      <c r="FDI26" s="52"/>
      <c r="FDJ26" s="52"/>
      <c r="FDK26" s="52"/>
      <c r="FDL26" s="52"/>
      <c r="FDM26" s="52"/>
      <c r="FDN26" s="52"/>
      <c r="FDO26" s="52"/>
      <c r="FDP26" s="52"/>
      <c r="FDQ26" s="52"/>
      <c r="FDR26" s="52"/>
      <c r="FDS26" s="52"/>
      <c r="FDT26" s="52"/>
      <c r="FDU26" s="52"/>
      <c r="FDV26" s="52"/>
      <c r="FDW26" s="52"/>
      <c r="FDX26" s="52"/>
      <c r="FDY26" s="52"/>
      <c r="FDZ26" s="52"/>
      <c r="FEA26" s="52"/>
      <c r="FEB26" s="52"/>
      <c r="FEC26" s="52"/>
      <c r="FED26" s="52"/>
      <c r="FEE26" s="52"/>
      <c r="FEF26" s="52"/>
      <c r="FEG26" s="52"/>
      <c r="FEH26" s="52"/>
      <c r="FEI26" s="52"/>
      <c r="FEJ26" s="52"/>
      <c r="FEK26" s="52"/>
      <c r="FEL26" s="52"/>
      <c r="FEM26" s="52"/>
      <c r="FEN26" s="52"/>
      <c r="FEO26" s="52"/>
      <c r="FEP26" s="52"/>
      <c r="FEQ26" s="52"/>
      <c r="FER26" s="52"/>
      <c r="FES26" s="52"/>
      <c r="FET26" s="52"/>
      <c r="FEU26" s="52"/>
      <c r="FEV26" s="52"/>
      <c r="FEW26" s="52"/>
      <c r="FEX26" s="52"/>
      <c r="FEY26" s="52"/>
      <c r="FEZ26" s="52"/>
      <c r="FFA26" s="52"/>
      <c r="FFB26" s="52"/>
      <c r="FFC26" s="52"/>
      <c r="FFD26" s="52"/>
      <c r="FFE26" s="52"/>
      <c r="FFF26" s="52"/>
      <c r="FFG26" s="52"/>
      <c r="FFH26" s="52"/>
      <c r="FFI26" s="52"/>
      <c r="FFJ26" s="52"/>
      <c r="FFK26" s="52"/>
      <c r="FFL26" s="52"/>
      <c r="FFM26" s="52"/>
      <c r="FFN26" s="52"/>
      <c r="FFO26" s="52"/>
      <c r="FFP26" s="52"/>
      <c r="FFQ26" s="52"/>
      <c r="FFR26" s="52"/>
      <c r="FFS26" s="52"/>
      <c r="FFT26" s="52"/>
      <c r="FFU26" s="52"/>
      <c r="FFV26" s="52"/>
      <c r="FFW26" s="52"/>
      <c r="FFX26" s="52"/>
      <c r="FFY26" s="52"/>
      <c r="FFZ26" s="52"/>
      <c r="FGA26" s="52"/>
      <c r="FGB26" s="52"/>
      <c r="FGC26" s="52"/>
      <c r="FGD26" s="52"/>
      <c r="FGE26" s="52"/>
      <c r="FGF26" s="52"/>
      <c r="FGG26" s="52"/>
      <c r="FGH26" s="52"/>
      <c r="FGI26" s="52"/>
      <c r="FGJ26" s="52"/>
      <c r="FGK26" s="52"/>
      <c r="FGL26" s="52"/>
      <c r="FGM26" s="52"/>
      <c r="FGN26" s="52"/>
      <c r="FGO26" s="52"/>
      <c r="FGP26" s="52"/>
      <c r="FGQ26" s="52"/>
      <c r="FGR26" s="52"/>
      <c r="FGS26" s="52"/>
      <c r="FGT26" s="52"/>
      <c r="FGU26" s="52"/>
      <c r="FGV26" s="52"/>
      <c r="FGW26" s="52"/>
      <c r="FGX26" s="52"/>
      <c r="FGY26" s="52"/>
      <c r="FGZ26" s="52"/>
      <c r="FHA26" s="52"/>
      <c r="FHB26" s="52"/>
      <c r="FHC26" s="52"/>
      <c r="FHD26" s="52"/>
      <c r="FHE26" s="52"/>
      <c r="FHF26" s="52"/>
      <c r="FHG26" s="52"/>
      <c r="FHH26" s="52"/>
      <c r="FHI26" s="52"/>
      <c r="FHJ26" s="52"/>
      <c r="FHK26" s="52"/>
      <c r="FHL26" s="52"/>
      <c r="FHM26" s="52"/>
      <c r="FHN26" s="52"/>
      <c r="FHO26" s="52"/>
      <c r="FHP26" s="52"/>
      <c r="FHQ26" s="52"/>
      <c r="FHR26" s="52"/>
      <c r="FHS26" s="52"/>
      <c r="FHT26" s="52"/>
      <c r="FHU26" s="52"/>
      <c r="FHV26" s="52"/>
      <c r="FHW26" s="52"/>
      <c r="FHX26" s="52"/>
      <c r="FHY26" s="52"/>
      <c r="FHZ26" s="52"/>
      <c r="FIA26" s="52"/>
      <c r="FIB26" s="52"/>
      <c r="FIC26" s="52"/>
      <c r="FID26" s="52"/>
      <c r="FIE26" s="52"/>
      <c r="FIF26" s="52"/>
      <c r="FIG26" s="52"/>
      <c r="FIH26" s="52"/>
      <c r="FII26" s="52"/>
      <c r="FIJ26" s="52"/>
      <c r="FIK26" s="52"/>
      <c r="FIL26" s="52"/>
      <c r="FIM26" s="52"/>
      <c r="FIN26" s="52"/>
      <c r="FIO26" s="52"/>
      <c r="FIP26" s="52"/>
      <c r="FIQ26" s="52"/>
      <c r="FIR26" s="52"/>
      <c r="FIS26" s="52"/>
      <c r="FIT26" s="52"/>
      <c r="FIU26" s="52"/>
      <c r="FIV26" s="52"/>
      <c r="FIW26" s="52"/>
      <c r="FIX26" s="52"/>
      <c r="FIY26" s="52"/>
      <c r="FIZ26" s="52"/>
      <c r="FJA26" s="52"/>
      <c r="FJB26" s="52"/>
      <c r="FJC26" s="52"/>
      <c r="FJD26" s="52"/>
      <c r="FJE26" s="52"/>
      <c r="FJF26" s="52"/>
      <c r="FJG26" s="52"/>
      <c r="FJH26" s="52"/>
      <c r="FJI26" s="52"/>
      <c r="FJJ26" s="52"/>
      <c r="FJK26" s="52"/>
      <c r="FJL26" s="52"/>
      <c r="FJM26" s="52"/>
      <c r="FJN26" s="52"/>
      <c r="FJO26" s="52"/>
      <c r="FJP26" s="52"/>
      <c r="FJQ26" s="52"/>
      <c r="FJR26" s="52"/>
      <c r="FJS26" s="52"/>
      <c r="FJT26" s="52"/>
      <c r="FJU26" s="52"/>
      <c r="FJV26" s="52"/>
      <c r="FJW26" s="52"/>
      <c r="FJX26" s="52"/>
      <c r="FJY26" s="52"/>
      <c r="FJZ26" s="52"/>
      <c r="FKA26" s="52"/>
      <c r="FKB26" s="52"/>
      <c r="FKC26" s="52"/>
      <c r="FKD26" s="52"/>
      <c r="FKE26" s="52"/>
      <c r="FKF26" s="52"/>
      <c r="FKG26" s="52"/>
      <c r="FKH26" s="52"/>
      <c r="FKI26" s="52"/>
      <c r="FKJ26" s="52"/>
      <c r="FKK26" s="52"/>
      <c r="FKL26" s="52"/>
      <c r="FKM26" s="52"/>
      <c r="FKN26" s="52"/>
      <c r="FKO26" s="52"/>
      <c r="FKP26" s="52"/>
      <c r="FKQ26" s="52"/>
      <c r="FKR26" s="52"/>
      <c r="FKS26" s="52"/>
      <c r="FKT26" s="52"/>
      <c r="FKU26" s="52"/>
      <c r="FKV26" s="52"/>
      <c r="FKW26" s="52"/>
      <c r="FKX26" s="52"/>
      <c r="FKY26" s="52"/>
      <c r="FKZ26" s="52"/>
      <c r="FLA26" s="52"/>
      <c r="FLB26" s="52"/>
      <c r="FLC26" s="52"/>
      <c r="FLD26" s="52"/>
      <c r="FLE26" s="52"/>
      <c r="FLF26" s="52"/>
      <c r="FLG26" s="52"/>
      <c r="FLH26" s="52"/>
      <c r="FLI26" s="52"/>
      <c r="FLJ26" s="52"/>
      <c r="FLK26" s="52"/>
      <c r="FLL26" s="52"/>
      <c r="FLM26" s="52"/>
      <c r="FLN26" s="52"/>
      <c r="FLO26" s="52"/>
      <c r="FLP26" s="52"/>
      <c r="FLQ26" s="52"/>
      <c r="FLR26" s="52"/>
      <c r="FLS26" s="52"/>
      <c r="FLT26" s="52"/>
      <c r="FLU26" s="52"/>
      <c r="FLV26" s="52"/>
      <c r="FLW26" s="52"/>
      <c r="FLX26" s="52"/>
      <c r="FLY26" s="52"/>
      <c r="FLZ26" s="52"/>
      <c r="FMA26" s="52"/>
      <c r="FMB26" s="52"/>
      <c r="FMC26" s="52"/>
      <c r="FMD26" s="52"/>
      <c r="FME26" s="52"/>
      <c r="FMF26" s="52"/>
      <c r="FMG26" s="52"/>
      <c r="FMH26" s="52"/>
      <c r="FMI26" s="52"/>
      <c r="FMJ26" s="52"/>
      <c r="FMK26" s="52"/>
      <c r="FML26" s="52"/>
      <c r="FMM26" s="52"/>
      <c r="FMN26" s="52"/>
      <c r="FMO26" s="52"/>
      <c r="FMP26" s="52"/>
      <c r="FMQ26" s="52"/>
      <c r="FMR26" s="52"/>
      <c r="FMS26" s="52"/>
      <c r="FMT26" s="52"/>
      <c r="FMU26" s="52"/>
      <c r="FMV26" s="52"/>
      <c r="FMW26" s="52"/>
      <c r="FMX26" s="52"/>
      <c r="FMY26" s="52"/>
      <c r="FMZ26" s="52"/>
      <c r="FNA26" s="52"/>
      <c r="FNB26" s="52"/>
      <c r="FNC26" s="52"/>
      <c r="FND26" s="52"/>
      <c r="FNE26" s="52"/>
      <c r="FNF26" s="52"/>
      <c r="FNG26" s="52"/>
      <c r="FNH26" s="52"/>
      <c r="FNI26" s="52"/>
      <c r="FNJ26" s="52"/>
      <c r="FNK26" s="52"/>
      <c r="FNL26" s="52"/>
      <c r="FNM26" s="52"/>
      <c r="FNN26" s="52"/>
      <c r="FNO26" s="52"/>
      <c r="FNP26" s="52"/>
      <c r="FNQ26" s="52"/>
      <c r="FNR26" s="52"/>
      <c r="FNS26" s="52"/>
      <c r="FNT26" s="52"/>
      <c r="FNU26" s="52"/>
      <c r="FNV26" s="52"/>
      <c r="FNW26" s="52"/>
      <c r="FNX26" s="52"/>
      <c r="FNY26" s="52"/>
      <c r="FNZ26" s="52"/>
      <c r="FOA26" s="52"/>
      <c r="FOB26" s="52"/>
      <c r="FOC26" s="52"/>
      <c r="FOD26" s="52"/>
      <c r="FOE26" s="52"/>
      <c r="FOF26" s="52"/>
      <c r="FOG26" s="52"/>
      <c r="FOH26" s="52"/>
      <c r="FOI26" s="52"/>
      <c r="FOJ26" s="52"/>
      <c r="FOK26" s="52"/>
      <c r="FOL26" s="52"/>
      <c r="FOM26" s="52"/>
      <c r="FON26" s="52"/>
      <c r="FOO26" s="52"/>
      <c r="FOP26" s="52"/>
      <c r="FOQ26" s="52"/>
      <c r="FOR26" s="52"/>
      <c r="FOS26" s="52"/>
      <c r="FOT26" s="52"/>
      <c r="FOU26" s="52"/>
      <c r="FOV26" s="52"/>
      <c r="FOW26" s="52"/>
      <c r="FOX26" s="52"/>
      <c r="FOY26" s="52"/>
      <c r="FOZ26" s="52"/>
      <c r="FPA26" s="52"/>
      <c r="FPB26" s="52"/>
      <c r="FPC26" s="52"/>
      <c r="FPD26" s="52"/>
      <c r="FPE26" s="52"/>
      <c r="FPF26" s="52"/>
      <c r="FPG26" s="52"/>
      <c r="FPH26" s="52"/>
      <c r="FPI26" s="52"/>
      <c r="FPJ26" s="52"/>
      <c r="FPK26" s="52"/>
      <c r="FPL26" s="52"/>
      <c r="FPM26" s="52"/>
      <c r="FPN26" s="52"/>
      <c r="FPO26" s="52"/>
      <c r="FPP26" s="52"/>
      <c r="FPQ26" s="52"/>
      <c r="FPR26" s="52"/>
      <c r="FPS26" s="52"/>
      <c r="FPT26" s="52"/>
      <c r="FPU26" s="52"/>
      <c r="FPV26" s="52"/>
      <c r="FPW26" s="52"/>
      <c r="FPX26" s="52"/>
      <c r="FPY26" s="52"/>
      <c r="FPZ26" s="52"/>
      <c r="FQA26" s="52"/>
      <c r="FQB26" s="52"/>
      <c r="FQC26" s="52"/>
      <c r="FQD26" s="52"/>
      <c r="FQE26" s="52"/>
      <c r="FQF26" s="52"/>
      <c r="FQG26" s="52"/>
      <c r="FQH26" s="52"/>
      <c r="FQI26" s="52"/>
      <c r="FQJ26" s="52"/>
      <c r="FQK26" s="52"/>
      <c r="FQL26" s="52"/>
      <c r="FQM26" s="52"/>
      <c r="FQN26" s="52"/>
      <c r="FQO26" s="52"/>
      <c r="FQP26" s="52"/>
      <c r="FQQ26" s="52"/>
      <c r="FQR26" s="52"/>
      <c r="FQS26" s="52"/>
      <c r="FQT26" s="52"/>
      <c r="FQU26" s="52"/>
      <c r="FQV26" s="52"/>
      <c r="FQW26" s="52"/>
      <c r="FQX26" s="52"/>
      <c r="FQY26" s="52"/>
      <c r="FQZ26" s="52"/>
      <c r="FRA26" s="52"/>
      <c r="FRB26" s="52"/>
      <c r="FRC26" s="52"/>
      <c r="FRD26" s="52"/>
      <c r="FRE26" s="52"/>
      <c r="FRF26" s="52"/>
      <c r="FRG26" s="52"/>
      <c r="FRH26" s="52"/>
      <c r="FRI26" s="52"/>
      <c r="FRJ26" s="52"/>
      <c r="FRK26" s="52"/>
      <c r="FRL26" s="52"/>
      <c r="FRM26" s="52"/>
      <c r="FRN26" s="52"/>
      <c r="FRO26" s="52"/>
      <c r="FRP26" s="52"/>
      <c r="FRQ26" s="52"/>
      <c r="FRR26" s="52"/>
      <c r="FRS26" s="52"/>
      <c r="FRT26" s="52"/>
      <c r="FRU26" s="52"/>
      <c r="FRV26" s="52"/>
      <c r="FRW26" s="52"/>
      <c r="FRX26" s="52"/>
      <c r="FRY26" s="52"/>
      <c r="FRZ26" s="52"/>
      <c r="FSA26" s="52"/>
      <c r="FSB26" s="52"/>
      <c r="FSC26" s="52"/>
      <c r="FSD26" s="52"/>
      <c r="FSE26" s="52"/>
      <c r="FSF26" s="52"/>
      <c r="FSG26" s="52"/>
      <c r="FSH26" s="52"/>
      <c r="FSI26" s="52"/>
      <c r="FSJ26" s="52"/>
      <c r="FSK26" s="52"/>
      <c r="FSL26" s="52"/>
      <c r="FSM26" s="52"/>
      <c r="FSN26" s="52"/>
      <c r="FSO26" s="52"/>
      <c r="FSP26" s="52"/>
      <c r="FSQ26" s="52"/>
      <c r="FSR26" s="52"/>
      <c r="FSS26" s="52"/>
      <c r="FST26" s="52"/>
      <c r="FSU26" s="52"/>
      <c r="FSV26" s="52"/>
      <c r="FSW26" s="52"/>
      <c r="FSX26" s="52"/>
      <c r="FSY26" s="52"/>
      <c r="FSZ26" s="52"/>
      <c r="FTA26" s="52"/>
      <c r="FTB26" s="52"/>
      <c r="FTC26" s="52"/>
      <c r="FTD26" s="52"/>
      <c r="FTE26" s="52"/>
      <c r="FTF26" s="52"/>
      <c r="FTG26" s="52"/>
      <c r="FTH26" s="52"/>
      <c r="FTI26" s="52"/>
      <c r="FTJ26" s="52"/>
      <c r="FTK26" s="52"/>
      <c r="FTL26" s="52"/>
      <c r="FTM26" s="52"/>
      <c r="FTN26" s="52"/>
      <c r="FTO26" s="52"/>
      <c r="FTP26" s="52"/>
      <c r="FTQ26" s="52"/>
      <c r="FTR26" s="52"/>
      <c r="FTS26" s="52"/>
      <c r="FTT26" s="52"/>
      <c r="FTU26" s="52"/>
      <c r="FTV26" s="52"/>
      <c r="FTW26" s="52"/>
      <c r="FTX26" s="52"/>
      <c r="FTY26" s="52"/>
      <c r="FTZ26" s="52"/>
      <c r="FUA26" s="52"/>
      <c r="FUB26" s="52"/>
      <c r="FUC26" s="52"/>
      <c r="FUD26" s="52"/>
      <c r="FUE26" s="52"/>
      <c r="FUF26" s="52"/>
      <c r="FUG26" s="52"/>
      <c r="FUH26" s="52"/>
      <c r="FUI26" s="52"/>
      <c r="FUJ26" s="52"/>
      <c r="FUK26" s="52"/>
      <c r="FUL26" s="52"/>
      <c r="FUM26" s="52"/>
      <c r="FUN26" s="52"/>
      <c r="FUO26" s="52"/>
      <c r="FUP26" s="52"/>
      <c r="FUQ26" s="52"/>
      <c r="FUR26" s="52"/>
      <c r="FUS26" s="52"/>
      <c r="FUT26" s="52"/>
      <c r="FUU26" s="52"/>
      <c r="FUV26" s="52"/>
      <c r="FUW26" s="52"/>
      <c r="FUX26" s="52"/>
      <c r="FUY26" s="52"/>
      <c r="FUZ26" s="52"/>
      <c r="FVA26" s="52"/>
      <c r="FVB26" s="52"/>
      <c r="FVC26" s="52"/>
      <c r="FVD26" s="52"/>
      <c r="FVE26" s="52"/>
      <c r="FVF26" s="52"/>
      <c r="FVG26" s="52"/>
      <c r="FVH26" s="52"/>
      <c r="FVI26" s="52"/>
      <c r="FVJ26" s="52"/>
      <c r="FVK26" s="52"/>
      <c r="FVL26" s="52"/>
      <c r="FVM26" s="52"/>
      <c r="FVN26" s="52"/>
      <c r="FVO26" s="52"/>
      <c r="FVP26" s="52"/>
      <c r="FVQ26" s="52"/>
      <c r="FVR26" s="52"/>
      <c r="FVS26" s="52"/>
      <c r="FVT26" s="52"/>
      <c r="FVU26" s="52"/>
      <c r="FVV26" s="52"/>
      <c r="FVW26" s="52"/>
      <c r="FVX26" s="52"/>
      <c r="FVY26" s="52"/>
      <c r="FVZ26" s="52"/>
      <c r="FWA26" s="52"/>
      <c r="FWB26" s="52"/>
      <c r="FWC26" s="52"/>
      <c r="FWD26" s="52"/>
      <c r="FWE26" s="52"/>
      <c r="FWF26" s="52"/>
      <c r="FWG26" s="52"/>
      <c r="FWH26" s="52"/>
      <c r="FWI26" s="52"/>
      <c r="FWJ26" s="52"/>
      <c r="FWK26" s="52"/>
      <c r="FWL26" s="52"/>
      <c r="FWM26" s="52"/>
      <c r="FWN26" s="52"/>
      <c r="FWO26" s="52"/>
      <c r="FWP26" s="52"/>
      <c r="FWQ26" s="52"/>
      <c r="FWR26" s="52"/>
      <c r="FWS26" s="52"/>
      <c r="FWT26" s="52"/>
      <c r="FWU26" s="52"/>
      <c r="FWV26" s="52"/>
      <c r="FWW26" s="52"/>
      <c r="FWX26" s="52"/>
      <c r="FWY26" s="52"/>
      <c r="FWZ26" s="52"/>
      <c r="FXA26" s="52"/>
      <c r="FXB26" s="52"/>
      <c r="FXC26" s="52"/>
      <c r="FXD26" s="52"/>
      <c r="FXE26" s="52"/>
      <c r="FXF26" s="52"/>
      <c r="FXG26" s="52"/>
      <c r="FXH26" s="52"/>
      <c r="FXI26" s="52"/>
      <c r="FXJ26" s="52"/>
      <c r="FXK26" s="52"/>
      <c r="FXL26" s="52"/>
      <c r="FXM26" s="52"/>
      <c r="FXN26" s="52"/>
      <c r="FXO26" s="52"/>
      <c r="FXP26" s="52"/>
      <c r="FXQ26" s="52"/>
      <c r="FXR26" s="52"/>
      <c r="FXS26" s="52"/>
      <c r="FXT26" s="52"/>
      <c r="FXU26" s="52"/>
      <c r="FXV26" s="52"/>
      <c r="FXW26" s="52"/>
      <c r="FXX26" s="52"/>
      <c r="FXY26" s="52"/>
      <c r="FXZ26" s="52"/>
      <c r="FYA26" s="52"/>
      <c r="FYB26" s="52"/>
      <c r="FYC26" s="52"/>
      <c r="FYD26" s="52"/>
      <c r="FYE26" s="52"/>
      <c r="FYF26" s="52"/>
      <c r="FYG26" s="52"/>
      <c r="FYH26" s="52"/>
      <c r="FYI26" s="52"/>
      <c r="FYJ26" s="52"/>
      <c r="FYK26" s="52"/>
      <c r="FYL26" s="52"/>
      <c r="FYM26" s="52"/>
      <c r="FYN26" s="52"/>
      <c r="FYO26" s="52"/>
      <c r="FYP26" s="52"/>
      <c r="FYQ26" s="52"/>
      <c r="FYR26" s="52"/>
      <c r="FYS26" s="52"/>
      <c r="FYT26" s="52"/>
      <c r="FYU26" s="52"/>
      <c r="FYV26" s="52"/>
      <c r="FYW26" s="52"/>
      <c r="FYX26" s="52"/>
      <c r="FYY26" s="52"/>
      <c r="FYZ26" s="52"/>
      <c r="FZA26" s="52"/>
      <c r="FZB26" s="52"/>
      <c r="FZC26" s="52"/>
      <c r="FZD26" s="52"/>
      <c r="FZE26" s="52"/>
      <c r="FZF26" s="52"/>
      <c r="FZG26" s="52"/>
      <c r="FZH26" s="52"/>
      <c r="FZI26" s="52"/>
      <c r="FZJ26" s="52"/>
      <c r="FZK26" s="52"/>
      <c r="FZL26" s="52"/>
      <c r="FZM26" s="52"/>
      <c r="FZN26" s="52"/>
      <c r="FZO26" s="52"/>
      <c r="FZP26" s="52"/>
      <c r="FZQ26" s="52"/>
      <c r="FZR26" s="52"/>
      <c r="FZS26" s="52"/>
      <c r="FZT26" s="52"/>
      <c r="FZU26" s="52"/>
      <c r="FZV26" s="52"/>
      <c r="FZW26" s="52"/>
      <c r="FZX26" s="52"/>
      <c r="FZY26" s="52"/>
      <c r="FZZ26" s="52"/>
      <c r="GAA26" s="52"/>
      <c r="GAB26" s="52"/>
      <c r="GAC26" s="52"/>
      <c r="GAD26" s="52"/>
      <c r="GAE26" s="52"/>
      <c r="GAF26" s="52"/>
      <c r="GAG26" s="52"/>
      <c r="GAH26" s="52"/>
      <c r="GAI26" s="52"/>
      <c r="GAJ26" s="52"/>
      <c r="GAK26" s="52"/>
      <c r="GAL26" s="52"/>
      <c r="GAM26" s="52"/>
      <c r="GAN26" s="52"/>
      <c r="GAO26" s="52"/>
      <c r="GAP26" s="52"/>
      <c r="GAQ26" s="52"/>
      <c r="GAR26" s="52"/>
      <c r="GAS26" s="52"/>
      <c r="GAT26" s="52"/>
      <c r="GAU26" s="52"/>
      <c r="GAV26" s="52"/>
      <c r="GAW26" s="52"/>
      <c r="GAX26" s="52"/>
      <c r="GAY26" s="52"/>
      <c r="GAZ26" s="52"/>
      <c r="GBA26" s="52"/>
      <c r="GBB26" s="52"/>
      <c r="GBC26" s="52"/>
      <c r="GBD26" s="52"/>
      <c r="GBE26" s="52"/>
      <c r="GBF26" s="52"/>
      <c r="GBG26" s="52"/>
      <c r="GBH26" s="52"/>
      <c r="GBI26" s="52"/>
      <c r="GBJ26" s="52"/>
      <c r="GBK26" s="52"/>
      <c r="GBL26" s="52"/>
      <c r="GBM26" s="52"/>
      <c r="GBN26" s="52"/>
      <c r="GBO26" s="52"/>
      <c r="GBP26" s="52"/>
      <c r="GBQ26" s="52"/>
      <c r="GBR26" s="52"/>
      <c r="GBS26" s="52"/>
      <c r="GBT26" s="52"/>
      <c r="GBU26" s="52"/>
      <c r="GBV26" s="52"/>
      <c r="GBW26" s="52"/>
      <c r="GBX26" s="52"/>
      <c r="GBY26" s="52"/>
      <c r="GBZ26" s="52"/>
      <c r="GCA26" s="52"/>
      <c r="GCB26" s="52"/>
      <c r="GCC26" s="52"/>
      <c r="GCD26" s="52"/>
      <c r="GCE26" s="52"/>
      <c r="GCF26" s="52"/>
      <c r="GCG26" s="52"/>
      <c r="GCH26" s="52"/>
      <c r="GCI26" s="52"/>
      <c r="GCJ26" s="52"/>
      <c r="GCK26" s="52"/>
      <c r="GCL26" s="52"/>
      <c r="GCM26" s="52"/>
      <c r="GCN26" s="52"/>
      <c r="GCO26" s="52"/>
      <c r="GCP26" s="52"/>
      <c r="GCQ26" s="52"/>
      <c r="GCR26" s="52"/>
      <c r="GCS26" s="52"/>
      <c r="GCT26" s="52"/>
      <c r="GCU26" s="52"/>
      <c r="GCV26" s="52"/>
      <c r="GCW26" s="52"/>
      <c r="GCX26" s="52"/>
      <c r="GCY26" s="52"/>
      <c r="GCZ26" s="52"/>
      <c r="GDA26" s="52"/>
      <c r="GDB26" s="52"/>
      <c r="GDC26" s="52"/>
      <c r="GDD26" s="52"/>
      <c r="GDE26" s="52"/>
      <c r="GDF26" s="52"/>
      <c r="GDG26" s="52"/>
      <c r="GDH26" s="52"/>
      <c r="GDI26" s="52"/>
      <c r="GDJ26" s="52"/>
      <c r="GDK26" s="52"/>
      <c r="GDL26" s="52"/>
      <c r="GDM26" s="52"/>
      <c r="GDN26" s="52"/>
      <c r="GDO26" s="52"/>
      <c r="GDP26" s="52"/>
      <c r="GDQ26" s="52"/>
      <c r="GDR26" s="52"/>
      <c r="GDS26" s="52"/>
      <c r="GDT26" s="52"/>
      <c r="GDU26" s="52"/>
      <c r="GDV26" s="52"/>
      <c r="GDW26" s="52"/>
      <c r="GDX26" s="52"/>
      <c r="GDY26" s="52"/>
      <c r="GDZ26" s="52"/>
      <c r="GEA26" s="52"/>
      <c r="GEB26" s="52"/>
      <c r="GEC26" s="52"/>
      <c r="GED26" s="52"/>
      <c r="GEE26" s="52"/>
      <c r="GEF26" s="52"/>
      <c r="GEG26" s="52"/>
      <c r="GEH26" s="52"/>
      <c r="GEI26" s="52"/>
      <c r="GEJ26" s="52"/>
      <c r="GEK26" s="52"/>
      <c r="GEL26" s="52"/>
      <c r="GEM26" s="52"/>
      <c r="GEN26" s="52"/>
      <c r="GEO26" s="52"/>
      <c r="GEP26" s="52"/>
      <c r="GEQ26" s="52"/>
      <c r="GER26" s="52"/>
      <c r="GES26" s="52"/>
      <c r="GET26" s="52"/>
      <c r="GEU26" s="52"/>
      <c r="GEV26" s="52"/>
      <c r="GEW26" s="52"/>
      <c r="GEX26" s="52"/>
      <c r="GEY26" s="52"/>
      <c r="GEZ26" s="52"/>
      <c r="GFA26" s="52"/>
      <c r="GFB26" s="52"/>
      <c r="GFC26" s="52"/>
      <c r="GFD26" s="52"/>
      <c r="GFE26" s="52"/>
      <c r="GFF26" s="52"/>
      <c r="GFG26" s="52"/>
      <c r="GFH26" s="52"/>
      <c r="GFI26" s="52"/>
      <c r="GFJ26" s="52"/>
      <c r="GFK26" s="52"/>
      <c r="GFL26" s="52"/>
      <c r="GFM26" s="52"/>
      <c r="GFN26" s="52"/>
      <c r="GFO26" s="52"/>
      <c r="GFP26" s="52"/>
      <c r="GFQ26" s="52"/>
      <c r="GFR26" s="52"/>
      <c r="GFS26" s="52"/>
      <c r="GFT26" s="52"/>
      <c r="GFU26" s="52"/>
      <c r="GFV26" s="52"/>
      <c r="GFW26" s="52"/>
      <c r="GFX26" s="52"/>
      <c r="GFY26" s="52"/>
      <c r="GFZ26" s="52"/>
      <c r="GGA26" s="52"/>
      <c r="GGB26" s="52"/>
      <c r="GGC26" s="52"/>
      <c r="GGD26" s="52"/>
      <c r="GGE26" s="52"/>
      <c r="GGF26" s="52"/>
      <c r="GGG26" s="52"/>
      <c r="GGH26" s="52"/>
      <c r="GGI26" s="52"/>
      <c r="GGJ26" s="52"/>
      <c r="GGK26" s="52"/>
      <c r="GGL26" s="52"/>
      <c r="GGM26" s="52"/>
      <c r="GGN26" s="52"/>
      <c r="GGO26" s="52"/>
      <c r="GGP26" s="52"/>
      <c r="GGQ26" s="52"/>
      <c r="GGR26" s="52"/>
      <c r="GGS26" s="52"/>
      <c r="GGT26" s="52"/>
      <c r="GGU26" s="52"/>
      <c r="GGV26" s="52"/>
      <c r="GGW26" s="52"/>
      <c r="GGX26" s="52"/>
      <c r="GGY26" s="52"/>
      <c r="GGZ26" s="52"/>
      <c r="GHA26" s="52"/>
      <c r="GHB26" s="52"/>
      <c r="GHC26" s="52"/>
      <c r="GHD26" s="52"/>
      <c r="GHE26" s="52"/>
      <c r="GHF26" s="52"/>
      <c r="GHG26" s="52"/>
      <c r="GHH26" s="52"/>
      <c r="GHI26" s="52"/>
      <c r="GHJ26" s="52"/>
      <c r="GHK26" s="52"/>
      <c r="GHL26" s="52"/>
      <c r="GHM26" s="52"/>
      <c r="GHN26" s="52"/>
      <c r="GHO26" s="52"/>
      <c r="GHP26" s="52"/>
      <c r="GHQ26" s="52"/>
      <c r="GHR26" s="52"/>
      <c r="GHS26" s="52"/>
      <c r="GHT26" s="52"/>
      <c r="GHU26" s="52"/>
      <c r="GHV26" s="52"/>
      <c r="GHW26" s="52"/>
      <c r="GHX26" s="52"/>
      <c r="GHY26" s="52"/>
      <c r="GHZ26" s="52"/>
      <c r="GIA26" s="52"/>
      <c r="GIB26" s="52"/>
      <c r="GIC26" s="52"/>
      <c r="GID26" s="52"/>
      <c r="GIE26" s="52"/>
      <c r="GIF26" s="52"/>
      <c r="GIG26" s="52"/>
      <c r="GIH26" s="52"/>
      <c r="GII26" s="52"/>
      <c r="GIJ26" s="52"/>
      <c r="GIK26" s="52"/>
      <c r="GIL26" s="52"/>
      <c r="GIM26" s="52"/>
      <c r="GIN26" s="52"/>
      <c r="GIO26" s="52"/>
      <c r="GIP26" s="52"/>
      <c r="GIQ26" s="52"/>
      <c r="GIR26" s="52"/>
      <c r="GIS26" s="52"/>
      <c r="GIT26" s="52"/>
      <c r="GIU26" s="52"/>
      <c r="GIV26" s="52"/>
      <c r="GIW26" s="52"/>
      <c r="GIX26" s="52"/>
      <c r="GIY26" s="52"/>
      <c r="GIZ26" s="52"/>
      <c r="GJA26" s="52"/>
      <c r="GJB26" s="52"/>
      <c r="GJC26" s="52"/>
      <c r="GJD26" s="52"/>
      <c r="GJE26" s="52"/>
      <c r="GJF26" s="52"/>
      <c r="GJG26" s="52"/>
      <c r="GJH26" s="52"/>
      <c r="GJI26" s="52"/>
      <c r="GJJ26" s="52"/>
      <c r="GJK26" s="52"/>
      <c r="GJL26" s="52"/>
      <c r="GJM26" s="52"/>
      <c r="GJN26" s="52"/>
      <c r="GJO26" s="52"/>
      <c r="GJP26" s="52"/>
      <c r="GJQ26" s="52"/>
      <c r="GJR26" s="52"/>
      <c r="GJS26" s="52"/>
      <c r="GJT26" s="52"/>
      <c r="GJU26" s="52"/>
      <c r="GJV26" s="52"/>
      <c r="GJW26" s="52"/>
      <c r="GJX26" s="52"/>
      <c r="GJY26" s="52"/>
      <c r="GJZ26" s="52"/>
      <c r="GKA26" s="52"/>
      <c r="GKB26" s="52"/>
      <c r="GKC26" s="52"/>
      <c r="GKD26" s="52"/>
      <c r="GKE26" s="52"/>
      <c r="GKF26" s="52"/>
      <c r="GKG26" s="52"/>
      <c r="GKH26" s="52"/>
      <c r="GKI26" s="52"/>
      <c r="GKJ26" s="52"/>
      <c r="GKK26" s="52"/>
      <c r="GKL26" s="52"/>
      <c r="GKM26" s="52"/>
      <c r="GKN26" s="52"/>
      <c r="GKO26" s="52"/>
      <c r="GKP26" s="52"/>
      <c r="GKQ26" s="52"/>
      <c r="GKR26" s="52"/>
      <c r="GKS26" s="52"/>
      <c r="GKT26" s="52"/>
      <c r="GKU26" s="52"/>
      <c r="GKV26" s="52"/>
      <c r="GKW26" s="52"/>
      <c r="GKX26" s="52"/>
      <c r="GKY26" s="52"/>
      <c r="GKZ26" s="52"/>
      <c r="GLA26" s="52"/>
      <c r="GLB26" s="52"/>
      <c r="GLC26" s="52"/>
      <c r="GLD26" s="52"/>
      <c r="GLE26" s="52"/>
      <c r="GLF26" s="52"/>
      <c r="GLG26" s="52"/>
      <c r="GLH26" s="52"/>
      <c r="GLI26" s="52"/>
      <c r="GLJ26" s="52"/>
      <c r="GLK26" s="52"/>
      <c r="GLL26" s="52"/>
      <c r="GLM26" s="52"/>
      <c r="GLN26" s="52"/>
      <c r="GLO26" s="52"/>
      <c r="GLP26" s="52"/>
      <c r="GLQ26" s="52"/>
      <c r="GLR26" s="52"/>
      <c r="GLS26" s="52"/>
      <c r="GLT26" s="52"/>
      <c r="GLU26" s="52"/>
      <c r="GLV26" s="52"/>
      <c r="GLW26" s="52"/>
      <c r="GLX26" s="52"/>
      <c r="GLY26" s="52"/>
      <c r="GLZ26" s="52"/>
      <c r="GMA26" s="52"/>
      <c r="GMB26" s="52"/>
      <c r="GMC26" s="52"/>
      <c r="GMD26" s="52"/>
      <c r="GME26" s="52"/>
      <c r="GMF26" s="52"/>
      <c r="GMG26" s="52"/>
      <c r="GMH26" s="52"/>
      <c r="GMI26" s="52"/>
      <c r="GMJ26" s="52"/>
      <c r="GMK26" s="52"/>
      <c r="GML26" s="52"/>
      <c r="GMM26" s="52"/>
      <c r="GMN26" s="52"/>
      <c r="GMO26" s="52"/>
      <c r="GMP26" s="52"/>
      <c r="GMQ26" s="52"/>
      <c r="GMR26" s="52"/>
      <c r="GMS26" s="52"/>
      <c r="GMT26" s="52"/>
      <c r="GMU26" s="52"/>
      <c r="GMV26" s="52"/>
      <c r="GMW26" s="52"/>
      <c r="GMX26" s="52"/>
      <c r="GMY26" s="52"/>
      <c r="GMZ26" s="52"/>
      <c r="GNA26" s="52"/>
      <c r="GNB26" s="52"/>
      <c r="GNC26" s="52"/>
      <c r="GND26" s="52"/>
      <c r="GNE26" s="52"/>
      <c r="GNF26" s="52"/>
      <c r="GNG26" s="52"/>
      <c r="GNH26" s="52"/>
      <c r="GNI26" s="52"/>
      <c r="GNJ26" s="52"/>
      <c r="GNK26" s="52"/>
      <c r="GNL26" s="52"/>
      <c r="GNM26" s="52"/>
      <c r="GNN26" s="52"/>
      <c r="GNO26" s="52"/>
      <c r="GNP26" s="52"/>
      <c r="GNQ26" s="52"/>
      <c r="GNR26" s="52"/>
      <c r="GNS26" s="52"/>
      <c r="GNT26" s="52"/>
      <c r="GNU26" s="52"/>
      <c r="GNV26" s="52"/>
      <c r="GNW26" s="52"/>
      <c r="GNX26" s="52"/>
      <c r="GNY26" s="52"/>
      <c r="GNZ26" s="52"/>
      <c r="GOA26" s="52"/>
      <c r="GOB26" s="52"/>
      <c r="GOC26" s="52"/>
      <c r="GOD26" s="52"/>
      <c r="GOE26" s="52"/>
      <c r="GOF26" s="52"/>
      <c r="GOG26" s="52"/>
      <c r="GOH26" s="52"/>
      <c r="GOI26" s="52"/>
      <c r="GOJ26" s="52"/>
      <c r="GOK26" s="52"/>
      <c r="GOL26" s="52"/>
      <c r="GOM26" s="52"/>
      <c r="GON26" s="52"/>
      <c r="GOO26" s="52"/>
      <c r="GOP26" s="52"/>
      <c r="GOQ26" s="52"/>
      <c r="GOR26" s="52"/>
      <c r="GOS26" s="52"/>
      <c r="GOT26" s="52"/>
      <c r="GOU26" s="52"/>
      <c r="GOV26" s="52"/>
      <c r="GOW26" s="52"/>
      <c r="GOX26" s="52"/>
      <c r="GOY26" s="52"/>
      <c r="GOZ26" s="52"/>
      <c r="GPA26" s="52"/>
      <c r="GPB26" s="52"/>
      <c r="GPC26" s="52"/>
      <c r="GPD26" s="52"/>
      <c r="GPE26" s="52"/>
      <c r="GPF26" s="52"/>
      <c r="GPG26" s="52"/>
      <c r="GPH26" s="52"/>
      <c r="GPI26" s="52"/>
      <c r="GPJ26" s="52"/>
      <c r="GPK26" s="52"/>
      <c r="GPL26" s="52"/>
      <c r="GPM26" s="52"/>
      <c r="GPN26" s="52"/>
      <c r="GPO26" s="52"/>
      <c r="GPP26" s="52"/>
      <c r="GPQ26" s="52"/>
      <c r="GPR26" s="52"/>
      <c r="GPS26" s="52"/>
      <c r="GPT26" s="52"/>
      <c r="GPU26" s="52"/>
      <c r="GPV26" s="52"/>
      <c r="GPW26" s="52"/>
      <c r="GPX26" s="52"/>
      <c r="GPY26" s="52"/>
      <c r="GPZ26" s="52"/>
      <c r="GQA26" s="52"/>
      <c r="GQB26" s="52"/>
      <c r="GQC26" s="52"/>
      <c r="GQD26" s="52"/>
      <c r="GQE26" s="52"/>
      <c r="GQF26" s="52"/>
      <c r="GQG26" s="52"/>
      <c r="GQH26" s="52"/>
      <c r="GQI26" s="52"/>
      <c r="GQJ26" s="52"/>
      <c r="GQK26" s="52"/>
      <c r="GQL26" s="52"/>
      <c r="GQM26" s="52"/>
      <c r="GQN26" s="52"/>
      <c r="GQO26" s="52"/>
      <c r="GQP26" s="52"/>
      <c r="GQQ26" s="52"/>
      <c r="GQR26" s="52"/>
      <c r="GQS26" s="52"/>
      <c r="GQT26" s="52"/>
      <c r="GQU26" s="52"/>
      <c r="GQV26" s="52"/>
      <c r="GQW26" s="52"/>
      <c r="GQX26" s="52"/>
      <c r="GQY26" s="52"/>
      <c r="GQZ26" s="52"/>
      <c r="GRA26" s="52"/>
      <c r="GRB26" s="52"/>
      <c r="GRC26" s="52"/>
      <c r="GRD26" s="52"/>
      <c r="GRE26" s="52"/>
      <c r="GRF26" s="52"/>
      <c r="GRG26" s="52"/>
      <c r="GRH26" s="52"/>
      <c r="GRI26" s="52"/>
      <c r="GRJ26" s="52"/>
      <c r="GRK26" s="52"/>
      <c r="GRL26" s="52"/>
      <c r="GRM26" s="52"/>
      <c r="GRN26" s="52"/>
      <c r="GRO26" s="52"/>
      <c r="GRP26" s="52"/>
      <c r="GRQ26" s="52"/>
      <c r="GRR26" s="52"/>
      <c r="GRS26" s="52"/>
      <c r="GRT26" s="52"/>
      <c r="GRU26" s="52"/>
      <c r="GRV26" s="52"/>
      <c r="GRW26" s="52"/>
      <c r="GRX26" s="52"/>
      <c r="GRY26" s="52"/>
      <c r="GRZ26" s="52"/>
      <c r="GSA26" s="52"/>
      <c r="GSB26" s="52"/>
      <c r="GSC26" s="52"/>
      <c r="GSD26" s="52"/>
      <c r="GSE26" s="52"/>
      <c r="GSF26" s="52"/>
      <c r="GSG26" s="52"/>
      <c r="GSH26" s="52"/>
      <c r="GSI26" s="52"/>
      <c r="GSJ26" s="52"/>
      <c r="GSK26" s="52"/>
      <c r="GSL26" s="52"/>
      <c r="GSM26" s="52"/>
      <c r="GSN26" s="52"/>
      <c r="GSO26" s="52"/>
      <c r="GSP26" s="52"/>
      <c r="GSQ26" s="52"/>
      <c r="GSR26" s="52"/>
      <c r="GSS26" s="52"/>
      <c r="GST26" s="52"/>
      <c r="GSU26" s="52"/>
      <c r="GSV26" s="52"/>
      <c r="GSW26" s="52"/>
      <c r="GSX26" s="52"/>
      <c r="GSY26" s="52"/>
      <c r="GSZ26" s="52"/>
      <c r="GTA26" s="52"/>
      <c r="GTB26" s="52"/>
      <c r="GTC26" s="52"/>
      <c r="GTD26" s="52"/>
      <c r="GTE26" s="52"/>
      <c r="GTF26" s="52"/>
      <c r="GTG26" s="52"/>
      <c r="GTH26" s="52"/>
      <c r="GTI26" s="52"/>
      <c r="GTJ26" s="52"/>
      <c r="GTK26" s="52"/>
      <c r="GTL26" s="52"/>
      <c r="GTM26" s="52"/>
      <c r="GTN26" s="52"/>
      <c r="GTO26" s="52"/>
      <c r="GTP26" s="52"/>
      <c r="GTQ26" s="52"/>
      <c r="GTR26" s="52"/>
      <c r="GTS26" s="52"/>
      <c r="GTT26" s="52"/>
      <c r="GTU26" s="52"/>
      <c r="GTV26" s="52"/>
      <c r="GTW26" s="52"/>
      <c r="GTX26" s="52"/>
      <c r="GTY26" s="52"/>
      <c r="GTZ26" s="52"/>
      <c r="GUA26" s="52"/>
      <c r="GUB26" s="52"/>
      <c r="GUC26" s="52"/>
      <c r="GUD26" s="52"/>
      <c r="GUE26" s="52"/>
      <c r="GUF26" s="52"/>
      <c r="GUG26" s="52"/>
      <c r="GUH26" s="52"/>
      <c r="GUI26" s="52"/>
      <c r="GUJ26" s="52"/>
      <c r="GUK26" s="52"/>
      <c r="GUL26" s="52"/>
      <c r="GUM26" s="52"/>
      <c r="GUN26" s="52"/>
      <c r="GUO26" s="52"/>
      <c r="GUP26" s="52"/>
      <c r="GUQ26" s="52"/>
      <c r="GUR26" s="52"/>
      <c r="GUS26" s="52"/>
      <c r="GUT26" s="52"/>
      <c r="GUU26" s="52"/>
      <c r="GUV26" s="52"/>
      <c r="GUW26" s="52"/>
      <c r="GUX26" s="52"/>
      <c r="GUY26" s="52"/>
      <c r="GUZ26" s="52"/>
      <c r="GVA26" s="52"/>
      <c r="GVB26" s="52"/>
      <c r="GVC26" s="52"/>
      <c r="GVD26" s="52"/>
      <c r="GVE26" s="52"/>
      <c r="GVF26" s="52"/>
      <c r="GVG26" s="52"/>
      <c r="GVH26" s="52"/>
      <c r="GVI26" s="52"/>
      <c r="GVJ26" s="52"/>
      <c r="GVK26" s="52"/>
      <c r="GVL26" s="52"/>
      <c r="GVM26" s="52"/>
      <c r="GVN26" s="52"/>
      <c r="GVO26" s="52"/>
      <c r="GVP26" s="52"/>
      <c r="GVQ26" s="52"/>
      <c r="GVR26" s="52"/>
      <c r="GVS26" s="52"/>
      <c r="GVT26" s="52"/>
      <c r="GVU26" s="52"/>
      <c r="GVV26" s="52"/>
      <c r="GVW26" s="52"/>
      <c r="GVX26" s="52"/>
      <c r="GVY26" s="52"/>
      <c r="GVZ26" s="52"/>
      <c r="GWA26" s="52"/>
      <c r="GWB26" s="52"/>
      <c r="GWC26" s="52"/>
      <c r="GWD26" s="52"/>
      <c r="GWE26" s="52"/>
      <c r="GWF26" s="52"/>
      <c r="GWG26" s="52"/>
      <c r="GWH26" s="52"/>
      <c r="GWI26" s="52"/>
      <c r="GWJ26" s="52"/>
      <c r="GWK26" s="52"/>
      <c r="GWL26" s="52"/>
      <c r="GWM26" s="52"/>
      <c r="GWN26" s="52"/>
      <c r="GWO26" s="52"/>
      <c r="GWP26" s="52"/>
      <c r="GWQ26" s="52"/>
      <c r="GWR26" s="52"/>
      <c r="GWS26" s="52"/>
      <c r="GWT26" s="52"/>
      <c r="GWU26" s="52"/>
      <c r="GWV26" s="52"/>
      <c r="GWW26" s="52"/>
      <c r="GWX26" s="52"/>
      <c r="GWY26" s="52"/>
      <c r="GWZ26" s="52"/>
      <c r="GXA26" s="52"/>
      <c r="GXB26" s="52"/>
      <c r="GXC26" s="52"/>
      <c r="GXD26" s="52"/>
      <c r="GXE26" s="52"/>
      <c r="GXF26" s="52"/>
      <c r="GXG26" s="52"/>
      <c r="GXH26" s="52"/>
      <c r="GXI26" s="52"/>
      <c r="GXJ26" s="52"/>
      <c r="GXK26" s="52"/>
      <c r="GXL26" s="52"/>
      <c r="GXM26" s="52"/>
      <c r="GXN26" s="52"/>
      <c r="GXO26" s="52"/>
      <c r="GXP26" s="52"/>
      <c r="GXQ26" s="52"/>
      <c r="GXR26" s="52"/>
      <c r="GXS26" s="52"/>
      <c r="GXT26" s="52"/>
      <c r="GXU26" s="52"/>
      <c r="GXV26" s="52"/>
      <c r="GXW26" s="52"/>
      <c r="GXX26" s="52"/>
      <c r="GXY26" s="52"/>
      <c r="GXZ26" s="52"/>
      <c r="GYA26" s="52"/>
      <c r="GYB26" s="52"/>
      <c r="GYC26" s="52"/>
      <c r="GYD26" s="52"/>
      <c r="GYE26" s="52"/>
      <c r="GYF26" s="52"/>
      <c r="GYG26" s="52"/>
      <c r="GYH26" s="52"/>
      <c r="GYI26" s="52"/>
      <c r="GYJ26" s="52"/>
      <c r="GYK26" s="52"/>
      <c r="GYL26" s="52"/>
      <c r="GYM26" s="52"/>
      <c r="GYN26" s="52"/>
      <c r="GYO26" s="52"/>
      <c r="GYP26" s="52"/>
      <c r="GYQ26" s="52"/>
      <c r="GYR26" s="52"/>
      <c r="GYS26" s="52"/>
      <c r="GYT26" s="52"/>
      <c r="GYU26" s="52"/>
      <c r="GYV26" s="52"/>
      <c r="GYW26" s="52"/>
      <c r="GYX26" s="52"/>
      <c r="GYY26" s="52"/>
      <c r="GYZ26" s="52"/>
      <c r="GZA26" s="52"/>
      <c r="GZB26" s="52"/>
      <c r="GZC26" s="52"/>
      <c r="GZD26" s="52"/>
      <c r="GZE26" s="52"/>
      <c r="GZF26" s="52"/>
      <c r="GZG26" s="52"/>
      <c r="GZH26" s="52"/>
      <c r="GZI26" s="52"/>
      <c r="GZJ26" s="52"/>
      <c r="GZK26" s="52"/>
      <c r="GZL26" s="52"/>
      <c r="GZM26" s="52"/>
      <c r="GZN26" s="52"/>
      <c r="GZO26" s="52"/>
      <c r="GZP26" s="52"/>
      <c r="GZQ26" s="52"/>
      <c r="GZR26" s="52"/>
      <c r="GZS26" s="52"/>
      <c r="GZT26" s="52"/>
      <c r="GZU26" s="52"/>
      <c r="GZV26" s="52"/>
      <c r="GZW26" s="52"/>
      <c r="GZX26" s="52"/>
      <c r="GZY26" s="52"/>
      <c r="GZZ26" s="52"/>
      <c r="HAA26" s="52"/>
      <c r="HAB26" s="52"/>
      <c r="HAC26" s="52"/>
      <c r="HAD26" s="52"/>
      <c r="HAE26" s="52"/>
      <c r="HAF26" s="52"/>
      <c r="HAG26" s="52"/>
      <c r="HAH26" s="52"/>
      <c r="HAI26" s="52"/>
      <c r="HAJ26" s="52"/>
      <c r="HAK26" s="52"/>
      <c r="HAL26" s="52"/>
      <c r="HAM26" s="52"/>
      <c r="HAN26" s="52"/>
      <c r="HAO26" s="52"/>
      <c r="HAP26" s="52"/>
      <c r="HAQ26" s="52"/>
      <c r="HAR26" s="52"/>
      <c r="HAS26" s="52"/>
      <c r="HAT26" s="52"/>
      <c r="HAU26" s="52"/>
      <c r="HAV26" s="52"/>
      <c r="HAW26" s="52"/>
      <c r="HAX26" s="52"/>
      <c r="HAY26" s="52"/>
      <c r="HAZ26" s="52"/>
      <c r="HBA26" s="52"/>
      <c r="HBB26" s="52"/>
      <c r="HBC26" s="52"/>
      <c r="HBD26" s="52"/>
      <c r="HBE26" s="52"/>
      <c r="HBF26" s="52"/>
      <c r="HBG26" s="52"/>
      <c r="HBH26" s="52"/>
      <c r="HBI26" s="52"/>
      <c r="HBJ26" s="52"/>
      <c r="HBK26" s="52"/>
      <c r="HBL26" s="52"/>
      <c r="HBM26" s="52"/>
      <c r="HBN26" s="52"/>
      <c r="HBO26" s="52"/>
      <c r="HBP26" s="52"/>
      <c r="HBQ26" s="52"/>
      <c r="HBR26" s="52"/>
      <c r="HBS26" s="52"/>
      <c r="HBT26" s="52"/>
      <c r="HBU26" s="52"/>
      <c r="HBV26" s="52"/>
      <c r="HBW26" s="52"/>
      <c r="HBX26" s="52"/>
      <c r="HBY26" s="52"/>
      <c r="HBZ26" s="52"/>
      <c r="HCA26" s="52"/>
      <c r="HCB26" s="52"/>
      <c r="HCC26" s="52"/>
      <c r="HCD26" s="52"/>
      <c r="HCE26" s="52"/>
      <c r="HCF26" s="52"/>
      <c r="HCG26" s="52"/>
      <c r="HCH26" s="52"/>
      <c r="HCI26" s="52"/>
      <c r="HCJ26" s="52"/>
      <c r="HCK26" s="52"/>
      <c r="HCL26" s="52"/>
      <c r="HCM26" s="52"/>
      <c r="HCN26" s="52"/>
      <c r="HCO26" s="52"/>
      <c r="HCP26" s="52"/>
      <c r="HCQ26" s="52"/>
      <c r="HCR26" s="52"/>
      <c r="HCS26" s="52"/>
      <c r="HCT26" s="52"/>
      <c r="HCU26" s="52"/>
      <c r="HCV26" s="52"/>
      <c r="HCW26" s="52"/>
      <c r="HCX26" s="52"/>
      <c r="HCY26" s="52"/>
      <c r="HCZ26" s="52"/>
      <c r="HDA26" s="52"/>
      <c r="HDB26" s="52"/>
      <c r="HDC26" s="52"/>
      <c r="HDD26" s="52"/>
      <c r="HDE26" s="52"/>
      <c r="HDF26" s="52"/>
      <c r="HDG26" s="52"/>
      <c r="HDH26" s="52"/>
      <c r="HDI26" s="52"/>
      <c r="HDJ26" s="52"/>
      <c r="HDK26" s="52"/>
      <c r="HDL26" s="52"/>
      <c r="HDM26" s="52"/>
      <c r="HDN26" s="52"/>
      <c r="HDO26" s="52"/>
      <c r="HDP26" s="52"/>
      <c r="HDQ26" s="52"/>
      <c r="HDR26" s="52"/>
      <c r="HDS26" s="52"/>
      <c r="HDT26" s="52"/>
      <c r="HDU26" s="52"/>
      <c r="HDV26" s="52"/>
      <c r="HDW26" s="52"/>
      <c r="HDX26" s="52"/>
      <c r="HDY26" s="52"/>
      <c r="HDZ26" s="52"/>
      <c r="HEA26" s="52"/>
      <c r="HEB26" s="52"/>
      <c r="HEC26" s="52"/>
      <c r="HED26" s="52"/>
      <c r="HEE26" s="52"/>
      <c r="HEF26" s="52"/>
      <c r="HEG26" s="52"/>
      <c r="HEH26" s="52"/>
      <c r="HEI26" s="52"/>
      <c r="HEJ26" s="52"/>
      <c r="HEK26" s="52"/>
      <c r="HEL26" s="52"/>
      <c r="HEM26" s="52"/>
      <c r="HEN26" s="52"/>
      <c r="HEO26" s="52"/>
      <c r="HEP26" s="52"/>
      <c r="HEQ26" s="52"/>
      <c r="HER26" s="52"/>
      <c r="HES26" s="52"/>
      <c r="HET26" s="52"/>
      <c r="HEU26" s="52"/>
      <c r="HEV26" s="52"/>
      <c r="HEW26" s="52"/>
      <c r="HEX26" s="52"/>
      <c r="HEY26" s="52"/>
      <c r="HEZ26" s="52"/>
      <c r="HFA26" s="52"/>
      <c r="HFB26" s="52"/>
      <c r="HFC26" s="52"/>
      <c r="HFD26" s="52"/>
      <c r="HFE26" s="52"/>
      <c r="HFF26" s="52"/>
      <c r="HFG26" s="52"/>
      <c r="HFH26" s="52"/>
      <c r="HFI26" s="52"/>
      <c r="HFJ26" s="52"/>
      <c r="HFK26" s="52"/>
      <c r="HFL26" s="52"/>
      <c r="HFM26" s="52"/>
      <c r="HFN26" s="52"/>
      <c r="HFO26" s="52"/>
      <c r="HFP26" s="52"/>
      <c r="HFQ26" s="52"/>
      <c r="HFR26" s="52"/>
      <c r="HFS26" s="52"/>
      <c r="HFT26" s="52"/>
      <c r="HFU26" s="52"/>
      <c r="HFV26" s="52"/>
      <c r="HFW26" s="52"/>
      <c r="HFX26" s="52"/>
      <c r="HFY26" s="52"/>
      <c r="HFZ26" s="52"/>
      <c r="HGA26" s="52"/>
      <c r="HGB26" s="52"/>
      <c r="HGC26" s="52"/>
      <c r="HGD26" s="52"/>
      <c r="HGE26" s="52"/>
      <c r="HGF26" s="52"/>
      <c r="HGG26" s="52"/>
      <c r="HGH26" s="52"/>
      <c r="HGI26" s="52"/>
      <c r="HGJ26" s="52"/>
      <c r="HGK26" s="52"/>
      <c r="HGL26" s="52"/>
      <c r="HGM26" s="52"/>
      <c r="HGN26" s="52"/>
      <c r="HGO26" s="52"/>
      <c r="HGP26" s="52"/>
      <c r="HGQ26" s="52"/>
      <c r="HGR26" s="52"/>
      <c r="HGS26" s="52"/>
      <c r="HGT26" s="52"/>
      <c r="HGU26" s="52"/>
      <c r="HGV26" s="52"/>
      <c r="HGW26" s="52"/>
      <c r="HGX26" s="52"/>
      <c r="HGY26" s="52"/>
      <c r="HGZ26" s="52"/>
      <c r="HHA26" s="52"/>
      <c r="HHB26" s="52"/>
      <c r="HHC26" s="52"/>
      <c r="HHD26" s="52"/>
      <c r="HHE26" s="52"/>
      <c r="HHF26" s="52"/>
      <c r="HHG26" s="52"/>
      <c r="HHH26" s="52"/>
      <c r="HHI26" s="52"/>
      <c r="HHJ26" s="52"/>
      <c r="HHK26" s="52"/>
      <c r="HHL26" s="52"/>
      <c r="HHM26" s="52"/>
      <c r="HHN26" s="52"/>
      <c r="HHO26" s="52"/>
      <c r="HHP26" s="52"/>
      <c r="HHQ26" s="52"/>
      <c r="HHR26" s="52"/>
      <c r="HHS26" s="52"/>
      <c r="HHT26" s="52"/>
      <c r="HHU26" s="52"/>
      <c r="HHV26" s="52"/>
      <c r="HHW26" s="52"/>
      <c r="HHX26" s="52"/>
      <c r="HHY26" s="52"/>
      <c r="HHZ26" s="52"/>
      <c r="HIA26" s="52"/>
      <c r="HIB26" s="52"/>
      <c r="HIC26" s="52"/>
      <c r="HID26" s="52"/>
      <c r="HIE26" s="52"/>
      <c r="HIF26" s="52"/>
      <c r="HIG26" s="52"/>
      <c r="HIH26" s="52"/>
      <c r="HII26" s="52"/>
      <c r="HIJ26" s="52"/>
      <c r="HIK26" s="52"/>
      <c r="HIL26" s="52"/>
      <c r="HIM26" s="52"/>
      <c r="HIN26" s="52"/>
      <c r="HIO26" s="52"/>
      <c r="HIP26" s="52"/>
      <c r="HIQ26" s="52"/>
      <c r="HIR26" s="52"/>
      <c r="HIS26" s="52"/>
      <c r="HIT26" s="52"/>
      <c r="HIU26" s="52"/>
      <c r="HIV26" s="52"/>
      <c r="HIW26" s="52"/>
      <c r="HIX26" s="52"/>
      <c r="HIY26" s="52"/>
      <c r="HIZ26" s="52"/>
      <c r="HJA26" s="52"/>
      <c r="HJB26" s="52"/>
      <c r="HJC26" s="52"/>
      <c r="HJD26" s="52"/>
      <c r="HJE26" s="52"/>
      <c r="HJF26" s="52"/>
      <c r="HJG26" s="52"/>
      <c r="HJH26" s="52"/>
      <c r="HJI26" s="52"/>
      <c r="HJJ26" s="52"/>
      <c r="HJK26" s="52"/>
      <c r="HJL26" s="52"/>
      <c r="HJM26" s="52"/>
      <c r="HJN26" s="52"/>
      <c r="HJO26" s="52"/>
      <c r="HJP26" s="52"/>
      <c r="HJQ26" s="52"/>
      <c r="HJR26" s="52"/>
      <c r="HJS26" s="52"/>
      <c r="HJT26" s="52"/>
      <c r="HJU26" s="52"/>
      <c r="HJV26" s="52"/>
      <c r="HJW26" s="52"/>
      <c r="HJX26" s="52"/>
      <c r="HJY26" s="52"/>
      <c r="HJZ26" s="52"/>
      <c r="HKA26" s="52"/>
      <c r="HKB26" s="52"/>
      <c r="HKC26" s="52"/>
      <c r="HKD26" s="52"/>
      <c r="HKE26" s="52"/>
      <c r="HKF26" s="52"/>
      <c r="HKG26" s="52"/>
      <c r="HKH26" s="52"/>
      <c r="HKI26" s="52"/>
      <c r="HKJ26" s="52"/>
      <c r="HKK26" s="52"/>
      <c r="HKL26" s="52"/>
      <c r="HKM26" s="52"/>
      <c r="HKN26" s="52"/>
      <c r="HKO26" s="52"/>
      <c r="HKP26" s="52"/>
      <c r="HKQ26" s="52"/>
      <c r="HKR26" s="52"/>
      <c r="HKS26" s="52"/>
      <c r="HKT26" s="52"/>
      <c r="HKU26" s="52"/>
      <c r="HKV26" s="52"/>
      <c r="HKW26" s="52"/>
      <c r="HKX26" s="52"/>
      <c r="HKY26" s="52"/>
      <c r="HKZ26" s="52"/>
      <c r="HLA26" s="52"/>
      <c r="HLB26" s="52"/>
      <c r="HLC26" s="52"/>
      <c r="HLD26" s="52"/>
      <c r="HLE26" s="52"/>
      <c r="HLF26" s="52"/>
      <c r="HLG26" s="52"/>
      <c r="HLH26" s="52"/>
      <c r="HLI26" s="52"/>
      <c r="HLJ26" s="52"/>
      <c r="HLK26" s="52"/>
      <c r="HLL26" s="52"/>
      <c r="HLM26" s="52"/>
      <c r="HLN26" s="52"/>
      <c r="HLO26" s="52"/>
      <c r="HLP26" s="52"/>
      <c r="HLQ26" s="52"/>
      <c r="HLR26" s="52"/>
      <c r="HLS26" s="52"/>
      <c r="HLT26" s="52"/>
      <c r="HLU26" s="52"/>
      <c r="HLV26" s="52"/>
      <c r="HLW26" s="52"/>
      <c r="HLX26" s="52"/>
      <c r="HLY26" s="52"/>
      <c r="HLZ26" s="52"/>
      <c r="HMA26" s="52"/>
      <c r="HMB26" s="52"/>
      <c r="HMC26" s="52"/>
      <c r="HMD26" s="52"/>
      <c r="HME26" s="52"/>
      <c r="HMF26" s="52"/>
      <c r="HMG26" s="52"/>
      <c r="HMH26" s="52"/>
      <c r="HMI26" s="52"/>
      <c r="HMJ26" s="52"/>
      <c r="HMK26" s="52"/>
      <c r="HML26" s="52"/>
      <c r="HMM26" s="52"/>
      <c r="HMN26" s="52"/>
      <c r="HMO26" s="52"/>
      <c r="HMP26" s="52"/>
      <c r="HMQ26" s="52"/>
      <c r="HMR26" s="52"/>
      <c r="HMS26" s="52"/>
      <c r="HMT26" s="52"/>
      <c r="HMU26" s="52"/>
      <c r="HMV26" s="52"/>
      <c r="HMW26" s="52"/>
      <c r="HMX26" s="52"/>
      <c r="HMY26" s="52"/>
      <c r="HMZ26" s="52"/>
      <c r="HNA26" s="52"/>
      <c r="HNB26" s="52"/>
      <c r="HNC26" s="52"/>
      <c r="HND26" s="52"/>
      <c r="HNE26" s="52"/>
      <c r="HNF26" s="52"/>
      <c r="HNG26" s="52"/>
      <c r="HNH26" s="52"/>
      <c r="HNI26" s="52"/>
      <c r="HNJ26" s="52"/>
      <c r="HNK26" s="52"/>
      <c r="HNL26" s="52"/>
      <c r="HNM26" s="52"/>
      <c r="HNN26" s="52"/>
      <c r="HNO26" s="52"/>
      <c r="HNP26" s="52"/>
      <c r="HNQ26" s="52"/>
      <c r="HNR26" s="52"/>
      <c r="HNS26" s="52"/>
      <c r="HNT26" s="52"/>
      <c r="HNU26" s="52"/>
      <c r="HNV26" s="52"/>
      <c r="HNW26" s="52"/>
      <c r="HNX26" s="52"/>
      <c r="HNY26" s="52"/>
      <c r="HNZ26" s="52"/>
      <c r="HOA26" s="52"/>
      <c r="HOB26" s="52"/>
      <c r="HOC26" s="52"/>
      <c r="HOD26" s="52"/>
      <c r="HOE26" s="52"/>
      <c r="HOF26" s="52"/>
      <c r="HOG26" s="52"/>
      <c r="HOH26" s="52"/>
      <c r="HOI26" s="52"/>
      <c r="HOJ26" s="52"/>
      <c r="HOK26" s="52"/>
      <c r="HOL26" s="52"/>
      <c r="HOM26" s="52"/>
      <c r="HON26" s="52"/>
      <c r="HOO26" s="52"/>
      <c r="HOP26" s="52"/>
      <c r="HOQ26" s="52"/>
      <c r="HOR26" s="52"/>
      <c r="HOS26" s="52"/>
      <c r="HOT26" s="52"/>
      <c r="HOU26" s="52"/>
      <c r="HOV26" s="52"/>
      <c r="HOW26" s="52"/>
      <c r="HOX26" s="52"/>
      <c r="HOY26" s="52"/>
      <c r="HOZ26" s="52"/>
      <c r="HPA26" s="52"/>
      <c r="HPB26" s="52"/>
      <c r="HPC26" s="52"/>
      <c r="HPD26" s="52"/>
      <c r="HPE26" s="52"/>
      <c r="HPF26" s="52"/>
      <c r="HPG26" s="52"/>
      <c r="HPH26" s="52"/>
      <c r="HPI26" s="52"/>
      <c r="HPJ26" s="52"/>
      <c r="HPK26" s="52"/>
      <c r="HPL26" s="52"/>
      <c r="HPM26" s="52"/>
      <c r="HPN26" s="52"/>
      <c r="HPO26" s="52"/>
      <c r="HPP26" s="52"/>
      <c r="HPQ26" s="52"/>
      <c r="HPR26" s="52"/>
      <c r="HPS26" s="52"/>
      <c r="HPT26" s="52"/>
      <c r="HPU26" s="52"/>
      <c r="HPV26" s="52"/>
      <c r="HPW26" s="52"/>
      <c r="HPX26" s="52"/>
      <c r="HPY26" s="52"/>
      <c r="HPZ26" s="52"/>
      <c r="HQA26" s="52"/>
      <c r="HQB26" s="52"/>
      <c r="HQC26" s="52"/>
      <c r="HQD26" s="52"/>
      <c r="HQE26" s="52"/>
      <c r="HQF26" s="52"/>
      <c r="HQG26" s="52"/>
      <c r="HQH26" s="52"/>
      <c r="HQI26" s="52"/>
      <c r="HQJ26" s="52"/>
      <c r="HQK26" s="52"/>
      <c r="HQL26" s="52"/>
      <c r="HQM26" s="52"/>
      <c r="HQN26" s="52"/>
      <c r="HQO26" s="52"/>
      <c r="HQP26" s="52"/>
      <c r="HQQ26" s="52"/>
      <c r="HQR26" s="52"/>
      <c r="HQS26" s="52"/>
      <c r="HQT26" s="52"/>
      <c r="HQU26" s="52"/>
      <c r="HQV26" s="52"/>
      <c r="HQW26" s="52"/>
      <c r="HQX26" s="52"/>
      <c r="HQY26" s="52"/>
      <c r="HQZ26" s="52"/>
      <c r="HRA26" s="52"/>
      <c r="HRB26" s="52"/>
      <c r="HRC26" s="52"/>
      <c r="HRD26" s="52"/>
      <c r="HRE26" s="52"/>
      <c r="HRF26" s="52"/>
      <c r="HRG26" s="52"/>
      <c r="HRH26" s="52"/>
      <c r="HRI26" s="52"/>
      <c r="HRJ26" s="52"/>
      <c r="HRK26" s="52"/>
      <c r="HRL26" s="52"/>
      <c r="HRM26" s="52"/>
      <c r="HRN26" s="52"/>
      <c r="HRO26" s="52"/>
      <c r="HRP26" s="52"/>
      <c r="HRQ26" s="52"/>
      <c r="HRR26" s="52"/>
      <c r="HRS26" s="52"/>
      <c r="HRT26" s="52"/>
      <c r="HRU26" s="52"/>
      <c r="HRV26" s="52"/>
      <c r="HRW26" s="52"/>
      <c r="HRX26" s="52"/>
      <c r="HRY26" s="52"/>
      <c r="HRZ26" s="52"/>
      <c r="HSA26" s="52"/>
      <c r="HSB26" s="52"/>
      <c r="HSC26" s="52"/>
      <c r="HSD26" s="52"/>
      <c r="HSE26" s="52"/>
      <c r="HSF26" s="52"/>
      <c r="HSG26" s="52"/>
      <c r="HSH26" s="52"/>
      <c r="HSI26" s="52"/>
      <c r="HSJ26" s="52"/>
      <c r="HSK26" s="52"/>
      <c r="HSL26" s="52"/>
      <c r="HSM26" s="52"/>
      <c r="HSN26" s="52"/>
      <c r="HSO26" s="52"/>
      <c r="HSP26" s="52"/>
      <c r="HSQ26" s="52"/>
      <c r="HSR26" s="52"/>
      <c r="HSS26" s="52"/>
      <c r="HST26" s="52"/>
      <c r="HSU26" s="52"/>
      <c r="HSV26" s="52"/>
      <c r="HSW26" s="52"/>
      <c r="HSX26" s="52"/>
      <c r="HSY26" s="52"/>
      <c r="HSZ26" s="52"/>
      <c r="HTA26" s="52"/>
      <c r="HTB26" s="52"/>
      <c r="HTC26" s="52"/>
      <c r="HTD26" s="52"/>
      <c r="HTE26" s="52"/>
      <c r="HTF26" s="52"/>
      <c r="HTG26" s="52"/>
      <c r="HTH26" s="52"/>
      <c r="HTI26" s="52"/>
      <c r="HTJ26" s="52"/>
      <c r="HTK26" s="52"/>
      <c r="HTL26" s="52"/>
      <c r="HTM26" s="52"/>
      <c r="HTN26" s="52"/>
      <c r="HTO26" s="52"/>
      <c r="HTP26" s="52"/>
      <c r="HTQ26" s="52"/>
      <c r="HTR26" s="52"/>
      <c r="HTS26" s="52"/>
      <c r="HTT26" s="52"/>
      <c r="HTU26" s="52"/>
      <c r="HTV26" s="52"/>
      <c r="HTW26" s="52"/>
      <c r="HTX26" s="52"/>
      <c r="HTY26" s="52"/>
      <c r="HTZ26" s="52"/>
      <c r="HUA26" s="52"/>
      <c r="HUB26" s="52"/>
      <c r="HUC26" s="52"/>
      <c r="HUD26" s="52"/>
      <c r="HUE26" s="52"/>
      <c r="HUF26" s="52"/>
      <c r="HUG26" s="52"/>
      <c r="HUH26" s="52"/>
      <c r="HUI26" s="52"/>
      <c r="HUJ26" s="52"/>
      <c r="HUK26" s="52"/>
      <c r="HUL26" s="52"/>
      <c r="HUM26" s="52"/>
      <c r="HUN26" s="52"/>
      <c r="HUO26" s="52"/>
      <c r="HUP26" s="52"/>
      <c r="HUQ26" s="52"/>
      <c r="HUR26" s="52"/>
      <c r="HUS26" s="52"/>
      <c r="HUT26" s="52"/>
      <c r="HUU26" s="52"/>
      <c r="HUV26" s="52"/>
      <c r="HUW26" s="52"/>
      <c r="HUX26" s="52"/>
      <c r="HUY26" s="52"/>
      <c r="HUZ26" s="52"/>
      <c r="HVA26" s="52"/>
      <c r="HVB26" s="52"/>
      <c r="HVC26" s="52"/>
      <c r="HVD26" s="52"/>
      <c r="HVE26" s="52"/>
      <c r="HVF26" s="52"/>
      <c r="HVG26" s="52"/>
      <c r="HVH26" s="52"/>
      <c r="HVI26" s="52"/>
      <c r="HVJ26" s="52"/>
      <c r="HVK26" s="52"/>
      <c r="HVL26" s="52"/>
      <c r="HVM26" s="52"/>
      <c r="HVN26" s="52"/>
      <c r="HVO26" s="52"/>
      <c r="HVP26" s="52"/>
      <c r="HVQ26" s="52"/>
      <c r="HVR26" s="52"/>
      <c r="HVS26" s="52"/>
      <c r="HVT26" s="52"/>
      <c r="HVU26" s="52"/>
      <c r="HVV26" s="52"/>
      <c r="HVW26" s="52"/>
      <c r="HVX26" s="52"/>
      <c r="HVY26" s="52"/>
      <c r="HVZ26" s="52"/>
      <c r="HWA26" s="52"/>
      <c r="HWB26" s="52"/>
      <c r="HWC26" s="52"/>
      <c r="HWD26" s="52"/>
      <c r="HWE26" s="52"/>
      <c r="HWF26" s="52"/>
      <c r="HWG26" s="52"/>
      <c r="HWH26" s="52"/>
      <c r="HWI26" s="52"/>
      <c r="HWJ26" s="52"/>
      <c r="HWK26" s="52"/>
      <c r="HWL26" s="52"/>
      <c r="HWM26" s="52"/>
      <c r="HWN26" s="52"/>
      <c r="HWO26" s="52"/>
      <c r="HWP26" s="52"/>
      <c r="HWQ26" s="52"/>
      <c r="HWR26" s="52"/>
      <c r="HWS26" s="52"/>
      <c r="HWT26" s="52"/>
      <c r="HWU26" s="52"/>
      <c r="HWV26" s="52"/>
      <c r="HWW26" s="52"/>
      <c r="HWX26" s="52"/>
      <c r="HWY26" s="52"/>
      <c r="HWZ26" s="52"/>
      <c r="HXA26" s="52"/>
      <c r="HXB26" s="52"/>
      <c r="HXC26" s="52"/>
      <c r="HXD26" s="52"/>
      <c r="HXE26" s="52"/>
      <c r="HXF26" s="52"/>
      <c r="HXG26" s="52"/>
      <c r="HXH26" s="52"/>
      <c r="HXI26" s="52"/>
      <c r="HXJ26" s="52"/>
      <c r="HXK26" s="52"/>
      <c r="HXL26" s="52"/>
      <c r="HXM26" s="52"/>
      <c r="HXN26" s="52"/>
      <c r="HXO26" s="52"/>
      <c r="HXP26" s="52"/>
      <c r="HXQ26" s="52"/>
      <c r="HXR26" s="52"/>
      <c r="HXS26" s="52"/>
      <c r="HXT26" s="52"/>
      <c r="HXU26" s="52"/>
      <c r="HXV26" s="52"/>
      <c r="HXW26" s="52"/>
      <c r="HXX26" s="52"/>
      <c r="HXY26" s="52"/>
      <c r="HXZ26" s="52"/>
      <c r="HYA26" s="52"/>
      <c r="HYB26" s="52"/>
      <c r="HYC26" s="52"/>
      <c r="HYD26" s="52"/>
      <c r="HYE26" s="52"/>
      <c r="HYF26" s="52"/>
      <c r="HYG26" s="52"/>
      <c r="HYH26" s="52"/>
      <c r="HYI26" s="52"/>
      <c r="HYJ26" s="52"/>
      <c r="HYK26" s="52"/>
      <c r="HYL26" s="52"/>
      <c r="HYM26" s="52"/>
      <c r="HYN26" s="52"/>
      <c r="HYO26" s="52"/>
      <c r="HYP26" s="52"/>
      <c r="HYQ26" s="52"/>
      <c r="HYR26" s="52"/>
      <c r="HYS26" s="52"/>
      <c r="HYT26" s="52"/>
      <c r="HYU26" s="52"/>
      <c r="HYV26" s="52"/>
      <c r="HYW26" s="52"/>
      <c r="HYX26" s="52"/>
      <c r="HYY26" s="52"/>
      <c r="HYZ26" s="52"/>
      <c r="HZA26" s="52"/>
      <c r="HZB26" s="52"/>
      <c r="HZC26" s="52"/>
      <c r="HZD26" s="52"/>
      <c r="HZE26" s="52"/>
      <c r="HZF26" s="52"/>
      <c r="HZG26" s="52"/>
      <c r="HZH26" s="52"/>
      <c r="HZI26" s="52"/>
      <c r="HZJ26" s="52"/>
      <c r="HZK26" s="52"/>
      <c r="HZL26" s="52"/>
      <c r="HZM26" s="52"/>
      <c r="HZN26" s="52"/>
      <c r="HZO26" s="52"/>
      <c r="HZP26" s="52"/>
      <c r="HZQ26" s="52"/>
      <c r="HZR26" s="52"/>
      <c r="HZS26" s="52"/>
      <c r="HZT26" s="52"/>
      <c r="HZU26" s="52"/>
      <c r="HZV26" s="52"/>
      <c r="HZW26" s="52"/>
      <c r="HZX26" s="52"/>
      <c r="HZY26" s="52"/>
      <c r="HZZ26" s="52"/>
      <c r="IAA26" s="52"/>
      <c r="IAB26" s="52"/>
      <c r="IAC26" s="52"/>
      <c r="IAD26" s="52"/>
      <c r="IAE26" s="52"/>
      <c r="IAF26" s="52"/>
      <c r="IAG26" s="52"/>
      <c r="IAH26" s="52"/>
      <c r="IAI26" s="52"/>
      <c r="IAJ26" s="52"/>
      <c r="IAK26" s="52"/>
      <c r="IAL26" s="52"/>
      <c r="IAM26" s="52"/>
      <c r="IAN26" s="52"/>
      <c r="IAO26" s="52"/>
      <c r="IAP26" s="52"/>
      <c r="IAQ26" s="52"/>
      <c r="IAR26" s="52"/>
      <c r="IAS26" s="52"/>
      <c r="IAT26" s="52"/>
      <c r="IAU26" s="52"/>
      <c r="IAV26" s="52"/>
      <c r="IAW26" s="52"/>
      <c r="IAX26" s="52"/>
      <c r="IAY26" s="52"/>
      <c r="IAZ26" s="52"/>
      <c r="IBA26" s="52"/>
      <c r="IBB26" s="52"/>
      <c r="IBC26" s="52"/>
      <c r="IBD26" s="52"/>
      <c r="IBE26" s="52"/>
      <c r="IBF26" s="52"/>
      <c r="IBG26" s="52"/>
      <c r="IBH26" s="52"/>
      <c r="IBI26" s="52"/>
      <c r="IBJ26" s="52"/>
      <c r="IBK26" s="52"/>
      <c r="IBL26" s="52"/>
      <c r="IBM26" s="52"/>
      <c r="IBN26" s="52"/>
      <c r="IBO26" s="52"/>
      <c r="IBP26" s="52"/>
      <c r="IBQ26" s="52"/>
      <c r="IBR26" s="52"/>
      <c r="IBS26" s="52"/>
      <c r="IBT26" s="52"/>
      <c r="IBU26" s="52"/>
      <c r="IBV26" s="52"/>
      <c r="IBW26" s="52"/>
      <c r="IBX26" s="52"/>
      <c r="IBY26" s="52"/>
      <c r="IBZ26" s="52"/>
      <c r="ICA26" s="52"/>
      <c r="ICB26" s="52"/>
      <c r="ICC26" s="52"/>
      <c r="ICD26" s="52"/>
      <c r="ICE26" s="52"/>
      <c r="ICF26" s="52"/>
      <c r="ICG26" s="52"/>
      <c r="ICH26" s="52"/>
      <c r="ICI26" s="52"/>
      <c r="ICJ26" s="52"/>
      <c r="ICK26" s="52"/>
      <c r="ICL26" s="52"/>
      <c r="ICM26" s="52"/>
      <c r="ICN26" s="52"/>
      <c r="ICO26" s="52"/>
      <c r="ICP26" s="52"/>
      <c r="ICQ26" s="52"/>
      <c r="ICR26" s="52"/>
      <c r="ICS26" s="52"/>
      <c r="ICT26" s="52"/>
      <c r="ICU26" s="52"/>
      <c r="ICV26" s="52"/>
      <c r="ICW26" s="52"/>
      <c r="ICX26" s="52"/>
      <c r="ICY26" s="52"/>
      <c r="ICZ26" s="52"/>
      <c r="IDA26" s="52"/>
      <c r="IDB26" s="52"/>
      <c r="IDC26" s="52"/>
      <c r="IDD26" s="52"/>
      <c r="IDE26" s="52"/>
      <c r="IDF26" s="52"/>
      <c r="IDG26" s="52"/>
      <c r="IDH26" s="52"/>
      <c r="IDI26" s="52"/>
      <c r="IDJ26" s="52"/>
      <c r="IDK26" s="52"/>
      <c r="IDL26" s="52"/>
      <c r="IDM26" s="52"/>
      <c r="IDN26" s="52"/>
      <c r="IDO26" s="52"/>
      <c r="IDP26" s="52"/>
      <c r="IDQ26" s="52"/>
      <c r="IDR26" s="52"/>
      <c r="IDS26" s="52"/>
      <c r="IDT26" s="52"/>
      <c r="IDU26" s="52"/>
      <c r="IDV26" s="52"/>
      <c r="IDW26" s="52"/>
      <c r="IDX26" s="52"/>
      <c r="IDY26" s="52"/>
      <c r="IDZ26" s="52"/>
      <c r="IEA26" s="52"/>
      <c r="IEB26" s="52"/>
      <c r="IEC26" s="52"/>
      <c r="IED26" s="52"/>
      <c r="IEE26" s="52"/>
      <c r="IEF26" s="52"/>
      <c r="IEG26" s="52"/>
      <c r="IEH26" s="52"/>
      <c r="IEI26" s="52"/>
      <c r="IEJ26" s="52"/>
      <c r="IEK26" s="52"/>
      <c r="IEL26" s="52"/>
      <c r="IEM26" s="52"/>
      <c r="IEN26" s="52"/>
      <c r="IEO26" s="52"/>
      <c r="IEP26" s="52"/>
      <c r="IEQ26" s="52"/>
      <c r="IER26" s="52"/>
      <c r="IES26" s="52"/>
      <c r="IET26" s="52"/>
      <c r="IEU26" s="52"/>
      <c r="IEV26" s="52"/>
      <c r="IEW26" s="52"/>
      <c r="IEX26" s="52"/>
      <c r="IEY26" s="52"/>
      <c r="IEZ26" s="52"/>
      <c r="IFA26" s="52"/>
      <c r="IFB26" s="52"/>
      <c r="IFC26" s="52"/>
      <c r="IFD26" s="52"/>
      <c r="IFE26" s="52"/>
      <c r="IFF26" s="52"/>
      <c r="IFG26" s="52"/>
      <c r="IFH26" s="52"/>
      <c r="IFI26" s="52"/>
      <c r="IFJ26" s="52"/>
      <c r="IFK26" s="52"/>
      <c r="IFL26" s="52"/>
      <c r="IFM26" s="52"/>
      <c r="IFN26" s="52"/>
      <c r="IFO26" s="52"/>
      <c r="IFP26" s="52"/>
      <c r="IFQ26" s="52"/>
      <c r="IFR26" s="52"/>
      <c r="IFS26" s="52"/>
      <c r="IFT26" s="52"/>
      <c r="IFU26" s="52"/>
      <c r="IFV26" s="52"/>
      <c r="IFW26" s="52"/>
      <c r="IFX26" s="52"/>
      <c r="IFY26" s="52"/>
      <c r="IFZ26" s="52"/>
      <c r="IGA26" s="52"/>
      <c r="IGB26" s="52"/>
      <c r="IGC26" s="52"/>
      <c r="IGD26" s="52"/>
      <c r="IGE26" s="52"/>
      <c r="IGF26" s="52"/>
      <c r="IGG26" s="52"/>
      <c r="IGH26" s="52"/>
      <c r="IGI26" s="52"/>
      <c r="IGJ26" s="52"/>
      <c r="IGK26" s="52"/>
      <c r="IGL26" s="52"/>
      <c r="IGM26" s="52"/>
      <c r="IGN26" s="52"/>
      <c r="IGO26" s="52"/>
      <c r="IGP26" s="52"/>
      <c r="IGQ26" s="52"/>
      <c r="IGR26" s="52"/>
      <c r="IGS26" s="52"/>
      <c r="IGT26" s="52"/>
      <c r="IGU26" s="52"/>
      <c r="IGV26" s="52"/>
      <c r="IGW26" s="52"/>
      <c r="IGX26" s="52"/>
      <c r="IGY26" s="52"/>
      <c r="IGZ26" s="52"/>
      <c r="IHA26" s="52"/>
      <c r="IHB26" s="52"/>
      <c r="IHC26" s="52"/>
      <c r="IHD26" s="52"/>
      <c r="IHE26" s="52"/>
      <c r="IHF26" s="52"/>
      <c r="IHG26" s="52"/>
      <c r="IHH26" s="52"/>
      <c r="IHI26" s="52"/>
      <c r="IHJ26" s="52"/>
      <c r="IHK26" s="52"/>
      <c r="IHL26" s="52"/>
      <c r="IHM26" s="52"/>
      <c r="IHN26" s="52"/>
      <c r="IHO26" s="52"/>
      <c r="IHP26" s="52"/>
      <c r="IHQ26" s="52"/>
      <c r="IHR26" s="52"/>
      <c r="IHS26" s="52"/>
      <c r="IHT26" s="52"/>
      <c r="IHU26" s="52"/>
      <c r="IHV26" s="52"/>
      <c r="IHW26" s="52"/>
      <c r="IHX26" s="52"/>
      <c r="IHY26" s="52"/>
      <c r="IHZ26" s="52"/>
      <c r="IIA26" s="52"/>
      <c r="IIB26" s="52"/>
      <c r="IIC26" s="52"/>
      <c r="IID26" s="52"/>
      <c r="IIE26" s="52"/>
      <c r="IIF26" s="52"/>
      <c r="IIG26" s="52"/>
      <c r="IIH26" s="52"/>
      <c r="III26" s="52"/>
      <c r="IIJ26" s="52"/>
      <c r="IIK26" s="52"/>
      <c r="IIL26" s="52"/>
      <c r="IIM26" s="52"/>
      <c r="IIN26" s="52"/>
      <c r="IIO26" s="52"/>
      <c r="IIP26" s="52"/>
      <c r="IIQ26" s="52"/>
      <c r="IIR26" s="52"/>
      <c r="IIS26" s="52"/>
      <c r="IIT26" s="52"/>
      <c r="IIU26" s="52"/>
      <c r="IIV26" s="52"/>
      <c r="IIW26" s="52"/>
      <c r="IIX26" s="52"/>
      <c r="IIY26" s="52"/>
      <c r="IIZ26" s="52"/>
      <c r="IJA26" s="52"/>
      <c r="IJB26" s="52"/>
      <c r="IJC26" s="52"/>
      <c r="IJD26" s="52"/>
      <c r="IJE26" s="52"/>
      <c r="IJF26" s="52"/>
      <c r="IJG26" s="52"/>
      <c r="IJH26" s="52"/>
      <c r="IJI26" s="52"/>
      <c r="IJJ26" s="52"/>
      <c r="IJK26" s="52"/>
      <c r="IJL26" s="52"/>
      <c r="IJM26" s="52"/>
      <c r="IJN26" s="52"/>
      <c r="IJO26" s="52"/>
      <c r="IJP26" s="52"/>
      <c r="IJQ26" s="52"/>
      <c r="IJR26" s="52"/>
      <c r="IJS26" s="52"/>
      <c r="IJT26" s="52"/>
      <c r="IJU26" s="52"/>
      <c r="IJV26" s="52"/>
      <c r="IJW26" s="52"/>
      <c r="IJX26" s="52"/>
      <c r="IJY26" s="52"/>
      <c r="IJZ26" s="52"/>
      <c r="IKA26" s="52"/>
      <c r="IKB26" s="52"/>
      <c r="IKC26" s="52"/>
      <c r="IKD26" s="52"/>
      <c r="IKE26" s="52"/>
      <c r="IKF26" s="52"/>
      <c r="IKG26" s="52"/>
      <c r="IKH26" s="52"/>
      <c r="IKI26" s="52"/>
      <c r="IKJ26" s="52"/>
      <c r="IKK26" s="52"/>
      <c r="IKL26" s="52"/>
      <c r="IKM26" s="52"/>
      <c r="IKN26" s="52"/>
      <c r="IKO26" s="52"/>
      <c r="IKP26" s="52"/>
      <c r="IKQ26" s="52"/>
      <c r="IKR26" s="52"/>
      <c r="IKS26" s="52"/>
      <c r="IKT26" s="52"/>
      <c r="IKU26" s="52"/>
      <c r="IKV26" s="52"/>
      <c r="IKW26" s="52"/>
      <c r="IKX26" s="52"/>
      <c r="IKY26" s="52"/>
      <c r="IKZ26" s="52"/>
      <c r="ILA26" s="52"/>
      <c r="ILB26" s="52"/>
      <c r="ILC26" s="52"/>
      <c r="ILD26" s="52"/>
      <c r="ILE26" s="52"/>
      <c r="ILF26" s="52"/>
      <c r="ILG26" s="52"/>
      <c r="ILH26" s="52"/>
      <c r="ILI26" s="52"/>
      <c r="ILJ26" s="52"/>
      <c r="ILK26" s="52"/>
      <c r="ILL26" s="52"/>
      <c r="ILM26" s="52"/>
      <c r="ILN26" s="52"/>
      <c r="ILO26" s="52"/>
      <c r="ILP26" s="52"/>
      <c r="ILQ26" s="52"/>
      <c r="ILR26" s="52"/>
      <c r="ILS26" s="52"/>
      <c r="ILT26" s="52"/>
      <c r="ILU26" s="52"/>
      <c r="ILV26" s="52"/>
      <c r="ILW26" s="52"/>
      <c r="ILX26" s="52"/>
      <c r="ILY26" s="52"/>
      <c r="ILZ26" s="52"/>
      <c r="IMA26" s="52"/>
      <c r="IMB26" s="52"/>
      <c r="IMC26" s="52"/>
      <c r="IMD26" s="52"/>
      <c r="IME26" s="52"/>
      <c r="IMF26" s="52"/>
      <c r="IMG26" s="52"/>
      <c r="IMH26" s="52"/>
      <c r="IMI26" s="52"/>
      <c r="IMJ26" s="52"/>
      <c r="IMK26" s="52"/>
      <c r="IML26" s="52"/>
      <c r="IMM26" s="52"/>
      <c r="IMN26" s="52"/>
      <c r="IMO26" s="52"/>
      <c r="IMP26" s="52"/>
      <c r="IMQ26" s="52"/>
      <c r="IMR26" s="52"/>
      <c r="IMS26" s="52"/>
      <c r="IMT26" s="52"/>
      <c r="IMU26" s="52"/>
      <c r="IMV26" s="52"/>
      <c r="IMW26" s="52"/>
      <c r="IMX26" s="52"/>
      <c r="IMY26" s="52"/>
      <c r="IMZ26" s="52"/>
      <c r="INA26" s="52"/>
      <c r="INB26" s="52"/>
      <c r="INC26" s="52"/>
      <c r="IND26" s="52"/>
      <c r="INE26" s="52"/>
      <c r="INF26" s="52"/>
      <c r="ING26" s="52"/>
      <c r="INH26" s="52"/>
      <c r="INI26" s="52"/>
      <c r="INJ26" s="52"/>
      <c r="INK26" s="52"/>
      <c r="INL26" s="52"/>
      <c r="INM26" s="52"/>
      <c r="INN26" s="52"/>
      <c r="INO26" s="52"/>
      <c r="INP26" s="52"/>
      <c r="INQ26" s="52"/>
      <c r="INR26" s="52"/>
      <c r="INS26" s="52"/>
      <c r="INT26" s="52"/>
      <c r="INU26" s="52"/>
      <c r="INV26" s="52"/>
      <c r="INW26" s="52"/>
      <c r="INX26" s="52"/>
      <c r="INY26" s="52"/>
      <c r="INZ26" s="52"/>
      <c r="IOA26" s="52"/>
      <c r="IOB26" s="52"/>
      <c r="IOC26" s="52"/>
      <c r="IOD26" s="52"/>
      <c r="IOE26" s="52"/>
      <c r="IOF26" s="52"/>
      <c r="IOG26" s="52"/>
      <c r="IOH26" s="52"/>
      <c r="IOI26" s="52"/>
      <c r="IOJ26" s="52"/>
      <c r="IOK26" s="52"/>
      <c r="IOL26" s="52"/>
      <c r="IOM26" s="52"/>
      <c r="ION26" s="52"/>
      <c r="IOO26" s="52"/>
      <c r="IOP26" s="52"/>
      <c r="IOQ26" s="52"/>
      <c r="IOR26" s="52"/>
      <c r="IOS26" s="52"/>
      <c r="IOT26" s="52"/>
      <c r="IOU26" s="52"/>
      <c r="IOV26" s="52"/>
      <c r="IOW26" s="52"/>
      <c r="IOX26" s="52"/>
      <c r="IOY26" s="52"/>
      <c r="IOZ26" s="52"/>
      <c r="IPA26" s="52"/>
      <c r="IPB26" s="52"/>
      <c r="IPC26" s="52"/>
      <c r="IPD26" s="52"/>
      <c r="IPE26" s="52"/>
      <c r="IPF26" s="52"/>
      <c r="IPG26" s="52"/>
      <c r="IPH26" s="52"/>
      <c r="IPI26" s="52"/>
      <c r="IPJ26" s="52"/>
      <c r="IPK26" s="52"/>
      <c r="IPL26" s="52"/>
      <c r="IPM26" s="52"/>
      <c r="IPN26" s="52"/>
      <c r="IPO26" s="52"/>
      <c r="IPP26" s="52"/>
      <c r="IPQ26" s="52"/>
      <c r="IPR26" s="52"/>
      <c r="IPS26" s="52"/>
      <c r="IPT26" s="52"/>
      <c r="IPU26" s="52"/>
      <c r="IPV26" s="52"/>
      <c r="IPW26" s="52"/>
      <c r="IPX26" s="52"/>
      <c r="IPY26" s="52"/>
      <c r="IPZ26" s="52"/>
      <c r="IQA26" s="52"/>
      <c r="IQB26" s="52"/>
      <c r="IQC26" s="52"/>
      <c r="IQD26" s="52"/>
      <c r="IQE26" s="52"/>
      <c r="IQF26" s="52"/>
      <c r="IQG26" s="52"/>
      <c r="IQH26" s="52"/>
      <c r="IQI26" s="52"/>
      <c r="IQJ26" s="52"/>
      <c r="IQK26" s="52"/>
      <c r="IQL26" s="52"/>
      <c r="IQM26" s="52"/>
      <c r="IQN26" s="52"/>
      <c r="IQO26" s="52"/>
      <c r="IQP26" s="52"/>
      <c r="IQQ26" s="52"/>
      <c r="IQR26" s="52"/>
      <c r="IQS26" s="52"/>
      <c r="IQT26" s="52"/>
      <c r="IQU26" s="52"/>
      <c r="IQV26" s="52"/>
      <c r="IQW26" s="52"/>
      <c r="IQX26" s="52"/>
      <c r="IQY26" s="52"/>
      <c r="IQZ26" s="52"/>
      <c r="IRA26" s="52"/>
      <c r="IRB26" s="52"/>
      <c r="IRC26" s="52"/>
      <c r="IRD26" s="52"/>
      <c r="IRE26" s="52"/>
      <c r="IRF26" s="52"/>
      <c r="IRG26" s="52"/>
      <c r="IRH26" s="52"/>
      <c r="IRI26" s="52"/>
      <c r="IRJ26" s="52"/>
      <c r="IRK26" s="52"/>
      <c r="IRL26" s="52"/>
      <c r="IRM26" s="52"/>
      <c r="IRN26" s="52"/>
      <c r="IRO26" s="52"/>
      <c r="IRP26" s="52"/>
      <c r="IRQ26" s="52"/>
      <c r="IRR26" s="52"/>
      <c r="IRS26" s="52"/>
      <c r="IRT26" s="52"/>
      <c r="IRU26" s="52"/>
      <c r="IRV26" s="52"/>
      <c r="IRW26" s="52"/>
      <c r="IRX26" s="52"/>
      <c r="IRY26" s="52"/>
      <c r="IRZ26" s="52"/>
      <c r="ISA26" s="52"/>
      <c r="ISB26" s="52"/>
      <c r="ISC26" s="52"/>
      <c r="ISD26" s="52"/>
      <c r="ISE26" s="52"/>
      <c r="ISF26" s="52"/>
      <c r="ISG26" s="52"/>
      <c r="ISH26" s="52"/>
      <c r="ISI26" s="52"/>
      <c r="ISJ26" s="52"/>
      <c r="ISK26" s="52"/>
      <c r="ISL26" s="52"/>
      <c r="ISM26" s="52"/>
      <c r="ISN26" s="52"/>
      <c r="ISO26" s="52"/>
      <c r="ISP26" s="52"/>
      <c r="ISQ26" s="52"/>
      <c r="ISR26" s="52"/>
      <c r="ISS26" s="52"/>
      <c r="IST26" s="52"/>
      <c r="ISU26" s="52"/>
      <c r="ISV26" s="52"/>
      <c r="ISW26" s="52"/>
      <c r="ISX26" s="52"/>
      <c r="ISY26" s="52"/>
      <c r="ISZ26" s="52"/>
      <c r="ITA26" s="52"/>
      <c r="ITB26" s="52"/>
      <c r="ITC26" s="52"/>
      <c r="ITD26" s="52"/>
      <c r="ITE26" s="52"/>
      <c r="ITF26" s="52"/>
      <c r="ITG26" s="52"/>
      <c r="ITH26" s="52"/>
      <c r="ITI26" s="52"/>
      <c r="ITJ26" s="52"/>
      <c r="ITK26" s="52"/>
      <c r="ITL26" s="52"/>
      <c r="ITM26" s="52"/>
      <c r="ITN26" s="52"/>
      <c r="ITO26" s="52"/>
      <c r="ITP26" s="52"/>
      <c r="ITQ26" s="52"/>
      <c r="ITR26" s="52"/>
      <c r="ITS26" s="52"/>
      <c r="ITT26" s="52"/>
      <c r="ITU26" s="52"/>
      <c r="ITV26" s="52"/>
      <c r="ITW26" s="52"/>
      <c r="ITX26" s="52"/>
      <c r="ITY26" s="52"/>
      <c r="ITZ26" s="52"/>
      <c r="IUA26" s="52"/>
      <c r="IUB26" s="52"/>
      <c r="IUC26" s="52"/>
      <c r="IUD26" s="52"/>
      <c r="IUE26" s="52"/>
      <c r="IUF26" s="52"/>
      <c r="IUG26" s="52"/>
      <c r="IUH26" s="52"/>
      <c r="IUI26" s="52"/>
      <c r="IUJ26" s="52"/>
      <c r="IUK26" s="52"/>
      <c r="IUL26" s="52"/>
      <c r="IUM26" s="52"/>
      <c r="IUN26" s="52"/>
      <c r="IUO26" s="52"/>
      <c r="IUP26" s="52"/>
      <c r="IUQ26" s="52"/>
      <c r="IUR26" s="52"/>
      <c r="IUS26" s="52"/>
      <c r="IUT26" s="52"/>
      <c r="IUU26" s="52"/>
      <c r="IUV26" s="52"/>
      <c r="IUW26" s="52"/>
      <c r="IUX26" s="52"/>
      <c r="IUY26" s="52"/>
      <c r="IUZ26" s="52"/>
      <c r="IVA26" s="52"/>
      <c r="IVB26" s="52"/>
      <c r="IVC26" s="52"/>
      <c r="IVD26" s="52"/>
      <c r="IVE26" s="52"/>
      <c r="IVF26" s="52"/>
      <c r="IVG26" s="52"/>
      <c r="IVH26" s="52"/>
      <c r="IVI26" s="52"/>
      <c r="IVJ26" s="52"/>
      <c r="IVK26" s="52"/>
      <c r="IVL26" s="52"/>
      <c r="IVM26" s="52"/>
      <c r="IVN26" s="52"/>
      <c r="IVO26" s="52"/>
      <c r="IVP26" s="52"/>
      <c r="IVQ26" s="52"/>
      <c r="IVR26" s="52"/>
      <c r="IVS26" s="52"/>
      <c r="IVT26" s="52"/>
      <c r="IVU26" s="52"/>
      <c r="IVV26" s="52"/>
      <c r="IVW26" s="52"/>
      <c r="IVX26" s="52"/>
      <c r="IVY26" s="52"/>
      <c r="IVZ26" s="52"/>
      <c r="IWA26" s="52"/>
      <c r="IWB26" s="52"/>
      <c r="IWC26" s="52"/>
      <c r="IWD26" s="52"/>
      <c r="IWE26" s="52"/>
      <c r="IWF26" s="52"/>
      <c r="IWG26" s="52"/>
      <c r="IWH26" s="52"/>
      <c r="IWI26" s="52"/>
      <c r="IWJ26" s="52"/>
      <c r="IWK26" s="52"/>
      <c r="IWL26" s="52"/>
      <c r="IWM26" s="52"/>
      <c r="IWN26" s="52"/>
      <c r="IWO26" s="52"/>
      <c r="IWP26" s="52"/>
      <c r="IWQ26" s="52"/>
      <c r="IWR26" s="52"/>
      <c r="IWS26" s="52"/>
      <c r="IWT26" s="52"/>
      <c r="IWU26" s="52"/>
      <c r="IWV26" s="52"/>
      <c r="IWW26" s="52"/>
      <c r="IWX26" s="52"/>
      <c r="IWY26" s="52"/>
      <c r="IWZ26" s="52"/>
      <c r="IXA26" s="52"/>
      <c r="IXB26" s="52"/>
      <c r="IXC26" s="52"/>
      <c r="IXD26" s="52"/>
      <c r="IXE26" s="52"/>
      <c r="IXF26" s="52"/>
      <c r="IXG26" s="52"/>
      <c r="IXH26" s="52"/>
      <c r="IXI26" s="52"/>
      <c r="IXJ26" s="52"/>
      <c r="IXK26" s="52"/>
      <c r="IXL26" s="52"/>
      <c r="IXM26" s="52"/>
      <c r="IXN26" s="52"/>
      <c r="IXO26" s="52"/>
      <c r="IXP26" s="52"/>
      <c r="IXQ26" s="52"/>
      <c r="IXR26" s="52"/>
      <c r="IXS26" s="52"/>
      <c r="IXT26" s="52"/>
      <c r="IXU26" s="52"/>
      <c r="IXV26" s="52"/>
      <c r="IXW26" s="52"/>
      <c r="IXX26" s="52"/>
      <c r="IXY26" s="52"/>
      <c r="IXZ26" s="52"/>
      <c r="IYA26" s="52"/>
      <c r="IYB26" s="52"/>
      <c r="IYC26" s="52"/>
      <c r="IYD26" s="52"/>
      <c r="IYE26" s="52"/>
      <c r="IYF26" s="52"/>
      <c r="IYG26" s="52"/>
      <c r="IYH26" s="52"/>
      <c r="IYI26" s="52"/>
      <c r="IYJ26" s="52"/>
      <c r="IYK26" s="52"/>
      <c r="IYL26" s="52"/>
      <c r="IYM26" s="52"/>
      <c r="IYN26" s="52"/>
      <c r="IYO26" s="52"/>
      <c r="IYP26" s="52"/>
      <c r="IYQ26" s="52"/>
      <c r="IYR26" s="52"/>
      <c r="IYS26" s="52"/>
      <c r="IYT26" s="52"/>
      <c r="IYU26" s="52"/>
      <c r="IYV26" s="52"/>
      <c r="IYW26" s="52"/>
      <c r="IYX26" s="52"/>
      <c r="IYY26" s="52"/>
      <c r="IYZ26" s="52"/>
      <c r="IZA26" s="52"/>
      <c r="IZB26" s="52"/>
      <c r="IZC26" s="52"/>
      <c r="IZD26" s="52"/>
      <c r="IZE26" s="52"/>
      <c r="IZF26" s="52"/>
      <c r="IZG26" s="52"/>
      <c r="IZH26" s="52"/>
      <c r="IZI26" s="52"/>
      <c r="IZJ26" s="52"/>
      <c r="IZK26" s="52"/>
      <c r="IZL26" s="52"/>
      <c r="IZM26" s="52"/>
      <c r="IZN26" s="52"/>
      <c r="IZO26" s="52"/>
      <c r="IZP26" s="52"/>
      <c r="IZQ26" s="52"/>
      <c r="IZR26" s="52"/>
      <c r="IZS26" s="52"/>
      <c r="IZT26" s="52"/>
      <c r="IZU26" s="52"/>
      <c r="IZV26" s="52"/>
      <c r="IZW26" s="52"/>
      <c r="IZX26" s="52"/>
      <c r="IZY26" s="52"/>
      <c r="IZZ26" s="52"/>
      <c r="JAA26" s="52"/>
      <c r="JAB26" s="52"/>
      <c r="JAC26" s="52"/>
      <c r="JAD26" s="52"/>
      <c r="JAE26" s="52"/>
      <c r="JAF26" s="52"/>
      <c r="JAG26" s="52"/>
      <c r="JAH26" s="52"/>
      <c r="JAI26" s="52"/>
      <c r="JAJ26" s="52"/>
      <c r="JAK26" s="52"/>
      <c r="JAL26" s="52"/>
      <c r="JAM26" s="52"/>
      <c r="JAN26" s="52"/>
      <c r="JAO26" s="52"/>
      <c r="JAP26" s="52"/>
      <c r="JAQ26" s="52"/>
      <c r="JAR26" s="52"/>
      <c r="JAS26" s="52"/>
      <c r="JAT26" s="52"/>
      <c r="JAU26" s="52"/>
      <c r="JAV26" s="52"/>
      <c r="JAW26" s="52"/>
      <c r="JAX26" s="52"/>
      <c r="JAY26" s="52"/>
      <c r="JAZ26" s="52"/>
      <c r="JBA26" s="52"/>
      <c r="JBB26" s="52"/>
      <c r="JBC26" s="52"/>
      <c r="JBD26" s="52"/>
      <c r="JBE26" s="52"/>
      <c r="JBF26" s="52"/>
      <c r="JBG26" s="52"/>
      <c r="JBH26" s="52"/>
      <c r="JBI26" s="52"/>
      <c r="JBJ26" s="52"/>
      <c r="JBK26" s="52"/>
      <c r="JBL26" s="52"/>
      <c r="JBM26" s="52"/>
      <c r="JBN26" s="52"/>
      <c r="JBO26" s="52"/>
      <c r="JBP26" s="52"/>
      <c r="JBQ26" s="52"/>
      <c r="JBR26" s="52"/>
      <c r="JBS26" s="52"/>
      <c r="JBT26" s="52"/>
      <c r="JBU26" s="52"/>
      <c r="JBV26" s="52"/>
      <c r="JBW26" s="52"/>
      <c r="JBX26" s="52"/>
      <c r="JBY26" s="52"/>
      <c r="JBZ26" s="52"/>
      <c r="JCA26" s="52"/>
      <c r="JCB26" s="52"/>
      <c r="JCC26" s="52"/>
      <c r="JCD26" s="52"/>
      <c r="JCE26" s="52"/>
      <c r="JCF26" s="52"/>
      <c r="JCG26" s="52"/>
      <c r="JCH26" s="52"/>
      <c r="JCI26" s="52"/>
      <c r="JCJ26" s="52"/>
      <c r="JCK26" s="52"/>
      <c r="JCL26" s="52"/>
      <c r="JCM26" s="52"/>
      <c r="JCN26" s="52"/>
      <c r="JCO26" s="52"/>
      <c r="JCP26" s="52"/>
      <c r="JCQ26" s="52"/>
      <c r="JCR26" s="52"/>
      <c r="JCS26" s="52"/>
      <c r="JCT26" s="52"/>
      <c r="JCU26" s="52"/>
      <c r="JCV26" s="52"/>
      <c r="JCW26" s="52"/>
      <c r="JCX26" s="52"/>
      <c r="JCY26" s="52"/>
      <c r="JCZ26" s="52"/>
      <c r="JDA26" s="52"/>
      <c r="JDB26" s="52"/>
      <c r="JDC26" s="52"/>
      <c r="JDD26" s="52"/>
      <c r="JDE26" s="52"/>
      <c r="JDF26" s="52"/>
      <c r="JDG26" s="52"/>
      <c r="JDH26" s="52"/>
      <c r="JDI26" s="52"/>
      <c r="JDJ26" s="52"/>
      <c r="JDK26" s="52"/>
      <c r="JDL26" s="52"/>
      <c r="JDM26" s="52"/>
      <c r="JDN26" s="52"/>
      <c r="JDO26" s="52"/>
      <c r="JDP26" s="52"/>
      <c r="JDQ26" s="52"/>
      <c r="JDR26" s="52"/>
      <c r="JDS26" s="52"/>
      <c r="JDT26" s="52"/>
      <c r="JDU26" s="52"/>
      <c r="JDV26" s="52"/>
      <c r="JDW26" s="52"/>
      <c r="JDX26" s="52"/>
      <c r="JDY26" s="52"/>
      <c r="JDZ26" s="52"/>
      <c r="JEA26" s="52"/>
      <c r="JEB26" s="52"/>
      <c r="JEC26" s="52"/>
      <c r="JED26" s="52"/>
      <c r="JEE26" s="52"/>
      <c r="JEF26" s="52"/>
      <c r="JEG26" s="52"/>
      <c r="JEH26" s="52"/>
      <c r="JEI26" s="52"/>
      <c r="JEJ26" s="52"/>
      <c r="JEK26" s="52"/>
      <c r="JEL26" s="52"/>
      <c r="JEM26" s="52"/>
      <c r="JEN26" s="52"/>
      <c r="JEO26" s="52"/>
      <c r="JEP26" s="52"/>
      <c r="JEQ26" s="52"/>
      <c r="JER26" s="52"/>
      <c r="JES26" s="52"/>
      <c r="JET26" s="52"/>
      <c r="JEU26" s="52"/>
      <c r="JEV26" s="52"/>
      <c r="JEW26" s="52"/>
      <c r="JEX26" s="52"/>
      <c r="JEY26" s="52"/>
      <c r="JEZ26" s="52"/>
      <c r="JFA26" s="52"/>
      <c r="JFB26" s="52"/>
      <c r="JFC26" s="52"/>
      <c r="JFD26" s="52"/>
      <c r="JFE26" s="52"/>
      <c r="JFF26" s="52"/>
      <c r="JFG26" s="52"/>
      <c r="JFH26" s="52"/>
      <c r="JFI26" s="52"/>
      <c r="JFJ26" s="52"/>
      <c r="JFK26" s="52"/>
      <c r="JFL26" s="52"/>
      <c r="JFM26" s="52"/>
      <c r="JFN26" s="52"/>
      <c r="JFO26" s="52"/>
      <c r="JFP26" s="52"/>
      <c r="JFQ26" s="52"/>
      <c r="JFR26" s="52"/>
      <c r="JFS26" s="52"/>
      <c r="JFT26" s="52"/>
      <c r="JFU26" s="52"/>
      <c r="JFV26" s="52"/>
      <c r="JFW26" s="52"/>
      <c r="JFX26" s="52"/>
      <c r="JFY26" s="52"/>
      <c r="JFZ26" s="52"/>
      <c r="JGA26" s="52"/>
      <c r="JGB26" s="52"/>
      <c r="JGC26" s="52"/>
      <c r="JGD26" s="52"/>
      <c r="JGE26" s="52"/>
      <c r="JGF26" s="52"/>
      <c r="JGG26" s="52"/>
      <c r="JGH26" s="52"/>
      <c r="JGI26" s="52"/>
      <c r="JGJ26" s="52"/>
      <c r="JGK26" s="52"/>
      <c r="JGL26" s="52"/>
      <c r="JGM26" s="52"/>
      <c r="JGN26" s="52"/>
      <c r="JGO26" s="52"/>
      <c r="JGP26" s="52"/>
      <c r="JGQ26" s="52"/>
      <c r="JGR26" s="52"/>
      <c r="JGS26" s="52"/>
      <c r="JGT26" s="52"/>
      <c r="JGU26" s="52"/>
      <c r="JGV26" s="52"/>
      <c r="JGW26" s="52"/>
      <c r="JGX26" s="52"/>
      <c r="JGY26" s="52"/>
      <c r="JGZ26" s="52"/>
      <c r="JHA26" s="52"/>
      <c r="JHB26" s="52"/>
      <c r="JHC26" s="52"/>
      <c r="JHD26" s="52"/>
      <c r="JHE26" s="52"/>
      <c r="JHF26" s="52"/>
      <c r="JHG26" s="52"/>
      <c r="JHH26" s="52"/>
      <c r="JHI26" s="52"/>
      <c r="JHJ26" s="52"/>
      <c r="JHK26" s="52"/>
      <c r="JHL26" s="52"/>
      <c r="JHM26" s="52"/>
      <c r="JHN26" s="52"/>
      <c r="JHO26" s="52"/>
      <c r="JHP26" s="52"/>
      <c r="JHQ26" s="52"/>
      <c r="JHR26" s="52"/>
      <c r="JHS26" s="52"/>
      <c r="JHT26" s="52"/>
      <c r="JHU26" s="52"/>
      <c r="JHV26" s="52"/>
      <c r="JHW26" s="52"/>
      <c r="JHX26" s="52"/>
      <c r="JHY26" s="52"/>
      <c r="JHZ26" s="52"/>
      <c r="JIA26" s="52"/>
      <c r="JIB26" s="52"/>
      <c r="JIC26" s="52"/>
      <c r="JID26" s="52"/>
      <c r="JIE26" s="52"/>
      <c r="JIF26" s="52"/>
      <c r="JIG26" s="52"/>
      <c r="JIH26" s="52"/>
      <c r="JII26" s="52"/>
      <c r="JIJ26" s="52"/>
      <c r="JIK26" s="52"/>
      <c r="JIL26" s="52"/>
      <c r="JIM26" s="52"/>
      <c r="JIN26" s="52"/>
      <c r="JIO26" s="52"/>
      <c r="JIP26" s="52"/>
      <c r="JIQ26" s="52"/>
      <c r="JIR26" s="52"/>
      <c r="JIS26" s="52"/>
      <c r="JIT26" s="52"/>
      <c r="JIU26" s="52"/>
      <c r="JIV26" s="52"/>
      <c r="JIW26" s="52"/>
      <c r="JIX26" s="52"/>
      <c r="JIY26" s="52"/>
      <c r="JIZ26" s="52"/>
      <c r="JJA26" s="52"/>
      <c r="JJB26" s="52"/>
      <c r="JJC26" s="52"/>
      <c r="JJD26" s="52"/>
      <c r="JJE26" s="52"/>
      <c r="JJF26" s="52"/>
      <c r="JJG26" s="52"/>
      <c r="JJH26" s="52"/>
      <c r="JJI26" s="52"/>
      <c r="JJJ26" s="52"/>
      <c r="JJK26" s="52"/>
      <c r="JJL26" s="52"/>
      <c r="JJM26" s="52"/>
      <c r="JJN26" s="52"/>
      <c r="JJO26" s="52"/>
      <c r="JJP26" s="52"/>
      <c r="JJQ26" s="52"/>
      <c r="JJR26" s="52"/>
      <c r="JJS26" s="52"/>
      <c r="JJT26" s="52"/>
      <c r="JJU26" s="52"/>
      <c r="JJV26" s="52"/>
      <c r="JJW26" s="52"/>
      <c r="JJX26" s="52"/>
      <c r="JJY26" s="52"/>
      <c r="JJZ26" s="52"/>
      <c r="JKA26" s="52"/>
      <c r="JKB26" s="52"/>
      <c r="JKC26" s="52"/>
      <c r="JKD26" s="52"/>
      <c r="JKE26" s="52"/>
      <c r="JKF26" s="52"/>
      <c r="JKG26" s="52"/>
      <c r="JKH26" s="52"/>
      <c r="JKI26" s="52"/>
      <c r="JKJ26" s="52"/>
      <c r="JKK26" s="52"/>
      <c r="JKL26" s="52"/>
      <c r="JKM26" s="52"/>
      <c r="JKN26" s="52"/>
      <c r="JKO26" s="52"/>
      <c r="JKP26" s="52"/>
      <c r="JKQ26" s="52"/>
      <c r="JKR26" s="52"/>
      <c r="JKS26" s="52"/>
      <c r="JKT26" s="52"/>
      <c r="JKU26" s="52"/>
      <c r="JKV26" s="52"/>
      <c r="JKW26" s="52"/>
      <c r="JKX26" s="52"/>
      <c r="JKY26" s="52"/>
      <c r="JKZ26" s="52"/>
      <c r="JLA26" s="52"/>
      <c r="JLB26" s="52"/>
      <c r="JLC26" s="52"/>
      <c r="JLD26" s="52"/>
      <c r="JLE26" s="52"/>
      <c r="JLF26" s="52"/>
      <c r="JLG26" s="52"/>
      <c r="JLH26" s="52"/>
      <c r="JLI26" s="52"/>
      <c r="JLJ26" s="52"/>
      <c r="JLK26" s="52"/>
      <c r="JLL26" s="52"/>
      <c r="JLM26" s="52"/>
      <c r="JLN26" s="52"/>
      <c r="JLO26" s="52"/>
      <c r="JLP26" s="52"/>
      <c r="JLQ26" s="52"/>
      <c r="JLR26" s="52"/>
      <c r="JLS26" s="52"/>
      <c r="JLT26" s="52"/>
      <c r="JLU26" s="52"/>
      <c r="JLV26" s="52"/>
      <c r="JLW26" s="52"/>
      <c r="JLX26" s="52"/>
      <c r="JLY26" s="52"/>
      <c r="JLZ26" s="52"/>
      <c r="JMA26" s="52"/>
      <c r="JMB26" s="52"/>
      <c r="JMC26" s="52"/>
      <c r="JMD26" s="52"/>
      <c r="JME26" s="52"/>
      <c r="JMF26" s="52"/>
      <c r="JMG26" s="52"/>
      <c r="JMH26" s="52"/>
      <c r="JMI26" s="52"/>
      <c r="JMJ26" s="52"/>
      <c r="JMK26" s="52"/>
      <c r="JML26" s="52"/>
      <c r="JMM26" s="52"/>
      <c r="JMN26" s="52"/>
      <c r="JMO26" s="52"/>
      <c r="JMP26" s="52"/>
      <c r="JMQ26" s="52"/>
      <c r="JMR26" s="52"/>
      <c r="JMS26" s="52"/>
      <c r="JMT26" s="52"/>
      <c r="JMU26" s="52"/>
      <c r="JMV26" s="52"/>
      <c r="JMW26" s="52"/>
      <c r="JMX26" s="52"/>
      <c r="JMY26" s="52"/>
      <c r="JMZ26" s="52"/>
      <c r="JNA26" s="52"/>
      <c r="JNB26" s="52"/>
      <c r="JNC26" s="52"/>
      <c r="JND26" s="52"/>
      <c r="JNE26" s="52"/>
      <c r="JNF26" s="52"/>
      <c r="JNG26" s="52"/>
      <c r="JNH26" s="52"/>
      <c r="JNI26" s="52"/>
      <c r="JNJ26" s="52"/>
      <c r="JNK26" s="52"/>
      <c r="JNL26" s="52"/>
      <c r="JNM26" s="52"/>
      <c r="JNN26" s="52"/>
      <c r="JNO26" s="52"/>
      <c r="JNP26" s="52"/>
      <c r="JNQ26" s="52"/>
      <c r="JNR26" s="52"/>
      <c r="JNS26" s="52"/>
      <c r="JNT26" s="52"/>
      <c r="JNU26" s="52"/>
      <c r="JNV26" s="52"/>
      <c r="JNW26" s="52"/>
      <c r="JNX26" s="52"/>
      <c r="JNY26" s="52"/>
      <c r="JNZ26" s="52"/>
      <c r="JOA26" s="52"/>
      <c r="JOB26" s="52"/>
      <c r="JOC26" s="52"/>
      <c r="JOD26" s="52"/>
      <c r="JOE26" s="52"/>
      <c r="JOF26" s="52"/>
      <c r="JOG26" s="52"/>
      <c r="JOH26" s="52"/>
      <c r="JOI26" s="52"/>
      <c r="JOJ26" s="52"/>
      <c r="JOK26" s="52"/>
      <c r="JOL26" s="52"/>
      <c r="JOM26" s="52"/>
      <c r="JON26" s="52"/>
      <c r="JOO26" s="52"/>
      <c r="JOP26" s="52"/>
      <c r="JOQ26" s="52"/>
      <c r="JOR26" s="52"/>
      <c r="JOS26" s="52"/>
      <c r="JOT26" s="52"/>
      <c r="JOU26" s="52"/>
      <c r="JOV26" s="52"/>
      <c r="JOW26" s="52"/>
      <c r="JOX26" s="52"/>
      <c r="JOY26" s="52"/>
      <c r="JOZ26" s="52"/>
      <c r="JPA26" s="52"/>
      <c r="JPB26" s="52"/>
      <c r="JPC26" s="52"/>
      <c r="JPD26" s="52"/>
      <c r="JPE26" s="52"/>
      <c r="JPF26" s="52"/>
      <c r="JPG26" s="52"/>
      <c r="JPH26" s="52"/>
      <c r="JPI26" s="52"/>
      <c r="JPJ26" s="52"/>
      <c r="JPK26" s="52"/>
      <c r="JPL26" s="52"/>
      <c r="JPM26" s="52"/>
      <c r="JPN26" s="52"/>
      <c r="JPO26" s="52"/>
      <c r="JPP26" s="52"/>
      <c r="JPQ26" s="52"/>
      <c r="JPR26" s="52"/>
      <c r="JPS26" s="52"/>
      <c r="JPT26" s="52"/>
      <c r="JPU26" s="52"/>
      <c r="JPV26" s="52"/>
      <c r="JPW26" s="52"/>
      <c r="JPX26" s="52"/>
      <c r="JPY26" s="52"/>
      <c r="JPZ26" s="52"/>
      <c r="JQA26" s="52"/>
      <c r="JQB26" s="52"/>
      <c r="JQC26" s="52"/>
      <c r="JQD26" s="52"/>
      <c r="JQE26" s="52"/>
      <c r="JQF26" s="52"/>
      <c r="JQG26" s="52"/>
      <c r="JQH26" s="52"/>
      <c r="JQI26" s="52"/>
      <c r="JQJ26" s="52"/>
      <c r="JQK26" s="52"/>
      <c r="JQL26" s="52"/>
      <c r="JQM26" s="52"/>
      <c r="JQN26" s="52"/>
      <c r="JQO26" s="52"/>
      <c r="JQP26" s="52"/>
      <c r="JQQ26" s="52"/>
      <c r="JQR26" s="52"/>
      <c r="JQS26" s="52"/>
      <c r="JQT26" s="52"/>
      <c r="JQU26" s="52"/>
      <c r="JQV26" s="52"/>
      <c r="JQW26" s="52"/>
      <c r="JQX26" s="52"/>
      <c r="JQY26" s="52"/>
      <c r="JQZ26" s="52"/>
      <c r="JRA26" s="52"/>
      <c r="JRB26" s="52"/>
      <c r="JRC26" s="52"/>
      <c r="JRD26" s="52"/>
      <c r="JRE26" s="52"/>
      <c r="JRF26" s="52"/>
      <c r="JRG26" s="52"/>
      <c r="JRH26" s="52"/>
      <c r="JRI26" s="52"/>
      <c r="JRJ26" s="52"/>
      <c r="JRK26" s="52"/>
      <c r="JRL26" s="52"/>
      <c r="JRM26" s="52"/>
      <c r="JRN26" s="52"/>
      <c r="JRO26" s="52"/>
      <c r="JRP26" s="52"/>
      <c r="JRQ26" s="52"/>
      <c r="JRR26" s="52"/>
      <c r="JRS26" s="52"/>
      <c r="JRT26" s="52"/>
      <c r="JRU26" s="52"/>
      <c r="JRV26" s="52"/>
      <c r="JRW26" s="52"/>
      <c r="JRX26" s="52"/>
      <c r="JRY26" s="52"/>
      <c r="JRZ26" s="52"/>
      <c r="JSA26" s="52"/>
      <c r="JSB26" s="52"/>
      <c r="JSC26" s="52"/>
      <c r="JSD26" s="52"/>
      <c r="JSE26" s="52"/>
      <c r="JSF26" s="52"/>
      <c r="JSG26" s="52"/>
      <c r="JSH26" s="52"/>
      <c r="JSI26" s="52"/>
      <c r="JSJ26" s="52"/>
      <c r="JSK26" s="52"/>
      <c r="JSL26" s="52"/>
      <c r="JSM26" s="52"/>
      <c r="JSN26" s="52"/>
      <c r="JSO26" s="52"/>
      <c r="JSP26" s="52"/>
      <c r="JSQ26" s="52"/>
      <c r="JSR26" s="52"/>
      <c r="JSS26" s="52"/>
      <c r="JST26" s="52"/>
      <c r="JSU26" s="52"/>
      <c r="JSV26" s="52"/>
      <c r="JSW26" s="52"/>
      <c r="JSX26" s="52"/>
      <c r="JSY26" s="52"/>
      <c r="JSZ26" s="52"/>
      <c r="JTA26" s="52"/>
      <c r="JTB26" s="52"/>
      <c r="JTC26" s="52"/>
      <c r="JTD26" s="52"/>
      <c r="JTE26" s="52"/>
      <c r="JTF26" s="52"/>
      <c r="JTG26" s="52"/>
      <c r="JTH26" s="52"/>
      <c r="JTI26" s="52"/>
      <c r="JTJ26" s="52"/>
      <c r="JTK26" s="52"/>
      <c r="JTL26" s="52"/>
      <c r="JTM26" s="52"/>
      <c r="JTN26" s="52"/>
      <c r="JTO26" s="52"/>
      <c r="JTP26" s="52"/>
      <c r="JTQ26" s="52"/>
      <c r="JTR26" s="52"/>
      <c r="JTS26" s="52"/>
      <c r="JTT26" s="52"/>
      <c r="JTU26" s="52"/>
      <c r="JTV26" s="52"/>
      <c r="JTW26" s="52"/>
      <c r="JTX26" s="52"/>
      <c r="JTY26" s="52"/>
      <c r="JTZ26" s="52"/>
      <c r="JUA26" s="52"/>
      <c r="JUB26" s="52"/>
      <c r="JUC26" s="52"/>
      <c r="JUD26" s="52"/>
      <c r="JUE26" s="52"/>
      <c r="JUF26" s="52"/>
      <c r="JUG26" s="52"/>
      <c r="JUH26" s="52"/>
      <c r="JUI26" s="52"/>
      <c r="JUJ26" s="52"/>
      <c r="JUK26" s="52"/>
      <c r="JUL26" s="52"/>
      <c r="JUM26" s="52"/>
      <c r="JUN26" s="52"/>
      <c r="JUO26" s="52"/>
      <c r="JUP26" s="52"/>
      <c r="JUQ26" s="52"/>
      <c r="JUR26" s="52"/>
      <c r="JUS26" s="52"/>
      <c r="JUT26" s="52"/>
      <c r="JUU26" s="52"/>
      <c r="JUV26" s="52"/>
      <c r="JUW26" s="52"/>
      <c r="JUX26" s="52"/>
      <c r="JUY26" s="52"/>
      <c r="JUZ26" s="52"/>
      <c r="JVA26" s="52"/>
      <c r="JVB26" s="52"/>
      <c r="JVC26" s="52"/>
      <c r="JVD26" s="52"/>
      <c r="JVE26" s="52"/>
      <c r="JVF26" s="52"/>
      <c r="JVG26" s="52"/>
      <c r="JVH26" s="52"/>
      <c r="JVI26" s="52"/>
      <c r="JVJ26" s="52"/>
      <c r="JVK26" s="52"/>
      <c r="JVL26" s="52"/>
      <c r="JVM26" s="52"/>
      <c r="JVN26" s="52"/>
      <c r="JVO26" s="52"/>
      <c r="JVP26" s="52"/>
      <c r="JVQ26" s="52"/>
      <c r="JVR26" s="52"/>
      <c r="JVS26" s="52"/>
      <c r="JVT26" s="52"/>
      <c r="JVU26" s="52"/>
      <c r="JVV26" s="52"/>
      <c r="JVW26" s="52"/>
      <c r="JVX26" s="52"/>
      <c r="JVY26" s="52"/>
      <c r="JVZ26" s="52"/>
      <c r="JWA26" s="52"/>
      <c r="JWB26" s="52"/>
      <c r="JWC26" s="52"/>
      <c r="JWD26" s="52"/>
      <c r="JWE26" s="52"/>
      <c r="JWF26" s="52"/>
      <c r="JWG26" s="52"/>
      <c r="JWH26" s="52"/>
      <c r="JWI26" s="52"/>
      <c r="JWJ26" s="52"/>
      <c r="JWK26" s="52"/>
      <c r="JWL26" s="52"/>
      <c r="JWM26" s="52"/>
      <c r="JWN26" s="52"/>
      <c r="JWO26" s="52"/>
      <c r="JWP26" s="52"/>
      <c r="JWQ26" s="52"/>
      <c r="JWR26" s="52"/>
      <c r="JWS26" s="52"/>
      <c r="JWT26" s="52"/>
      <c r="JWU26" s="52"/>
      <c r="JWV26" s="52"/>
      <c r="JWW26" s="52"/>
      <c r="JWX26" s="52"/>
      <c r="JWY26" s="52"/>
      <c r="JWZ26" s="52"/>
      <c r="JXA26" s="52"/>
      <c r="JXB26" s="52"/>
      <c r="JXC26" s="52"/>
      <c r="JXD26" s="52"/>
      <c r="JXE26" s="52"/>
      <c r="JXF26" s="52"/>
      <c r="JXG26" s="52"/>
      <c r="JXH26" s="52"/>
      <c r="JXI26" s="52"/>
      <c r="JXJ26" s="52"/>
      <c r="JXK26" s="52"/>
      <c r="JXL26" s="52"/>
      <c r="JXM26" s="52"/>
      <c r="JXN26" s="52"/>
      <c r="JXO26" s="52"/>
      <c r="JXP26" s="52"/>
      <c r="JXQ26" s="52"/>
      <c r="JXR26" s="52"/>
      <c r="JXS26" s="52"/>
      <c r="JXT26" s="52"/>
      <c r="JXU26" s="52"/>
      <c r="JXV26" s="52"/>
      <c r="JXW26" s="52"/>
      <c r="JXX26" s="52"/>
      <c r="JXY26" s="52"/>
      <c r="JXZ26" s="52"/>
      <c r="JYA26" s="52"/>
      <c r="JYB26" s="52"/>
      <c r="JYC26" s="52"/>
      <c r="JYD26" s="52"/>
      <c r="JYE26" s="52"/>
      <c r="JYF26" s="52"/>
      <c r="JYG26" s="52"/>
      <c r="JYH26" s="52"/>
      <c r="JYI26" s="52"/>
      <c r="JYJ26" s="52"/>
      <c r="JYK26" s="52"/>
      <c r="JYL26" s="52"/>
      <c r="JYM26" s="52"/>
      <c r="JYN26" s="52"/>
      <c r="JYO26" s="52"/>
      <c r="JYP26" s="52"/>
      <c r="JYQ26" s="52"/>
      <c r="JYR26" s="52"/>
      <c r="JYS26" s="52"/>
      <c r="JYT26" s="52"/>
      <c r="JYU26" s="52"/>
      <c r="JYV26" s="52"/>
      <c r="JYW26" s="52"/>
      <c r="JYX26" s="52"/>
      <c r="JYY26" s="52"/>
      <c r="JYZ26" s="52"/>
      <c r="JZA26" s="52"/>
      <c r="JZB26" s="52"/>
      <c r="JZC26" s="52"/>
      <c r="JZD26" s="52"/>
      <c r="JZE26" s="52"/>
      <c r="JZF26" s="52"/>
      <c r="JZG26" s="52"/>
      <c r="JZH26" s="52"/>
      <c r="JZI26" s="52"/>
      <c r="JZJ26" s="52"/>
      <c r="JZK26" s="52"/>
      <c r="JZL26" s="52"/>
      <c r="JZM26" s="52"/>
      <c r="JZN26" s="52"/>
      <c r="JZO26" s="52"/>
      <c r="JZP26" s="52"/>
      <c r="JZQ26" s="52"/>
      <c r="JZR26" s="52"/>
      <c r="JZS26" s="52"/>
      <c r="JZT26" s="52"/>
      <c r="JZU26" s="52"/>
      <c r="JZV26" s="52"/>
      <c r="JZW26" s="52"/>
      <c r="JZX26" s="52"/>
      <c r="JZY26" s="52"/>
      <c r="JZZ26" s="52"/>
      <c r="KAA26" s="52"/>
      <c r="KAB26" s="52"/>
      <c r="KAC26" s="52"/>
      <c r="KAD26" s="52"/>
      <c r="KAE26" s="52"/>
      <c r="KAF26" s="52"/>
      <c r="KAG26" s="52"/>
      <c r="KAH26" s="52"/>
      <c r="KAI26" s="52"/>
      <c r="KAJ26" s="52"/>
      <c r="KAK26" s="52"/>
      <c r="KAL26" s="52"/>
      <c r="KAM26" s="52"/>
      <c r="KAN26" s="52"/>
      <c r="KAO26" s="52"/>
      <c r="KAP26" s="52"/>
      <c r="KAQ26" s="52"/>
      <c r="KAR26" s="52"/>
      <c r="KAS26" s="52"/>
      <c r="KAT26" s="52"/>
      <c r="KAU26" s="52"/>
      <c r="KAV26" s="52"/>
      <c r="KAW26" s="52"/>
      <c r="KAX26" s="52"/>
      <c r="KAY26" s="52"/>
      <c r="KAZ26" s="52"/>
      <c r="KBA26" s="52"/>
      <c r="KBB26" s="52"/>
      <c r="KBC26" s="52"/>
      <c r="KBD26" s="52"/>
      <c r="KBE26" s="52"/>
      <c r="KBF26" s="52"/>
      <c r="KBG26" s="52"/>
      <c r="KBH26" s="52"/>
      <c r="KBI26" s="52"/>
      <c r="KBJ26" s="52"/>
      <c r="KBK26" s="52"/>
      <c r="KBL26" s="52"/>
      <c r="KBM26" s="52"/>
      <c r="KBN26" s="52"/>
      <c r="KBO26" s="52"/>
      <c r="KBP26" s="52"/>
      <c r="KBQ26" s="52"/>
      <c r="KBR26" s="52"/>
      <c r="KBS26" s="52"/>
      <c r="KBT26" s="52"/>
      <c r="KBU26" s="52"/>
      <c r="KBV26" s="52"/>
      <c r="KBW26" s="52"/>
      <c r="KBX26" s="52"/>
      <c r="KBY26" s="52"/>
      <c r="KBZ26" s="52"/>
      <c r="KCA26" s="52"/>
      <c r="KCB26" s="52"/>
      <c r="KCC26" s="52"/>
      <c r="KCD26" s="52"/>
      <c r="KCE26" s="52"/>
      <c r="KCF26" s="52"/>
      <c r="KCG26" s="52"/>
      <c r="KCH26" s="52"/>
      <c r="KCI26" s="52"/>
      <c r="KCJ26" s="52"/>
      <c r="KCK26" s="52"/>
      <c r="KCL26" s="52"/>
      <c r="KCM26" s="52"/>
      <c r="KCN26" s="52"/>
      <c r="KCO26" s="52"/>
      <c r="KCP26" s="52"/>
      <c r="KCQ26" s="52"/>
      <c r="KCR26" s="52"/>
      <c r="KCS26" s="52"/>
      <c r="KCT26" s="52"/>
      <c r="KCU26" s="52"/>
      <c r="KCV26" s="52"/>
      <c r="KCW26" s="52"/>
      <c r="KCX26" s="52"/>
      <c r="KCY26" s="52"/>
      <c r="KCZ26" s="52"/>
      <c r="KDA26" s="52"/>
      <c r="KDB26" s="52"/>
      <c r="KDC26" s="52"/>
      <c r="KDD26" s="52"/>
      <c r="KDE26" s="52"/>
      <c r="KDF26" s="52"/>
      <c r="KDG26" s="52"/>
      <c r="KDH26" s="52"/>
      <c r="KDI26" s="52"/>
      <c r="KDJ26" s="52"/>
      <c r="KDK26" s="52"/>
      <c r="KDL26" s="52"/>
      <c r="KDM26" s="52"/>
      <c r="KDN26" s="52"/>
      <c r="KDO26" s="52"/>
      <c r="KDP26" s="52"/>
      <c r="KDQ26" s="52"/>
      <c r="KDR26" s="52"/>
      <c r="KDS26" s="52"/>
      <c r="KDT26" s="52"/>
      <c r="KDU26" s="52"/>
      <c r="KDV26" s="52"/>
      <c r="KDW26" s="52"/>
      <c r="KDX26" s="52"/>
      <c r="KDY26" s="52"/>
      <c r="KDZ26" s="52"/>
      <c r="KEA26" s="52"/>
      <c r="KEB26" s="52"/>
      <c r="KEC26" s="52"/>
      <c r="KED26" s="52"/>
      <c r="KEE26" s="52"/>
      <c r="KEF26" s="52"/>
      <c r="KEG26" s="52"/>
      <c r="KEH26" s="52"/>
      <c r="KEI26" s="52"/>
      <c r="KEJ26" s="52"/>
      <c r="KEK26" s="52"/>
      <c r="KEL26" s="52"/>
      <c r="KEM26" s="52"/>
      <c r="KEN26" s="52"/>
      <c r="KEO26" s="52"/>
      <c r="KEP26" s="52"/>
      <c r="KEQ26" s="52"/>
      <c r="KER26" s="52"/>
      <c r="KES26" s="52"/>
      <c r="KET26" s="52"/>
      <c r="KEU26" s="52"/>
      <c r="KEV26" s="52"/>
      <c r="KEW26" s="52"/>
      <c r="KEX26" s="52"/>
      <c r="KEY26" s="52"/>
      <c r="KEZ26" s="52"/>
      <c r="KFA26" s="52"/>
      <c r="KFB26" s="52"/>
      <c r="KFC26" s="52"/>
      <c r="KFD26" s="52"/>
      <c r="KFE26" s="52"/>
      <c r="KFF26" s="52"/>
      <c r="KFG26" s="52"/>
      <c r="KFH26" s="52"/>
      <c r="KFI26" s="52"/>
      <c r="KFJ26" s="52"/>
      <c r="KFK26" s="52"/>
      <c r="KFL26" s="52"/>
      <c r="KFM26" s="52"/>
      <c r="KFN26" s="52"/>
      <c r="KFO26" s="52"/>
      <c r="KFP26" s="52"/>
      <c r="KFQ26" s="52"/>
      <c r="KFR26" s="52"/>
      <c r="KFS26" s="52"/>
      <c r="KFT26" s="52"/>
      <c r="KFU26" s="52"/>
      <c r="KFV26" s="52"/>
      <c r="KFW26" s="52"/>
      <c r="KFX26" s="52"/>
      <c r="KFY26" s="52"/>
      <c r="KFZ26" s="52"/>
      <c r="KGA26" s="52"/>
      <c r="KGB26" s="52"/>
      <c r="KGC26" s="52"/>
      <c r="KGD26" s="52"/>
      <c r="KGE26" s="52"/>
      <c r="KGF26" s="52"/>
      <c r="KGG26" s="52"/>
      <c r="KGH26" s="52"/>
      <c r="KGI26" s="52"/>
      <c r="KGJ26" s="52"/>
      <c r="KGK26" s="52"/>
      <c r="KGL26" s="52"/>
      <c r="KGM26" s="52"/>
      <c r="KGN26" s="52"/>
      <c r="KGO26" s="52"/>
      <c r="KGP26" s="52"/>
      <c r="KGQ26" s="52"/>
      <c r="KGR26" s="52"/>
      <c r="KGS26" s="52"/>
      <c r="KGT26" s="52"/>
      <c r="KGU26" s="52"/>
      <c r="KGV26" s="52"/>
      <c r="KGW26" s="52"/>
      <c r="KGX26" s="52"/>
      <c r="KGY26" s="52"/>
      <c r="KGZ26" s="52"/>
      <c r="KHA26" s="52"/>
      <c r="KHB26" s="52"/>
      <c r="KHC26" s="52"/>
      <c r="KHD26" s="52"/>
      <c r="KHE26" s="52"/>
      <c r="KHF26" s="52"/>
      <c r="KHG26" s="52"/>
      <c r="KHH26" s="52"/>
      <c r="KHI26" s="52"/>
      <c r="KHJ26" s="52"/>
      <c r="KHK26" s="52"/>
      <c r="KHL26" s="52"/>
      <c r="KHM26" s="52"/>
      <c r="KHN26" s="52"/>
      <c r="KHO26" s="52"/>
      <c r="KHP26" s="52"/>
      <c r="KHQ26" s="52"/>
      <c r="KHR26" s="52"/>
      <c r="KHS26" s="52"/>
      <c r="KHT26" s="52"/>
      <c r="KHU26" s="52"/>
      <c r="KHV26" s="52"/>
      <c r="KHW26" s="52"/>
      <c r="KHX26" s="52"/>
      <c r="KHY26" s="52"/>
      <c r="KHZ26" s="52"/>
      <c r="KIA26" s="52"/>
      <c r="KIB26" s="52"/>
      <c r="KIC26" s="52"/>
      <c r="KID26" s="52"/>
      <c r="KIE26" s="52"/>
      <c r="KIF26" s="52"/>
      <c r="KIG26" s="52"/>
      <c r="KIH26" s="52"/>
      <c r="KII26" s="52"/>
      <c r="KIJ26" s="52"/>
      <c r="KIK26" s="52"/>
      <c r="KIL26" s="52"/>
      <c r="KIM26" s="52"/>
      <c r="KIN26" s="52"/>
      <c r="KIO26" s="52"/>
      <c r="KIP26" s="52"/>
      <c r="KIQ26" s="52"/>
      <c r="KIR26" s="52"/>
      <c r="KIS26" s="52"/>
      <c r="KIT26" s="52"/>
      <c r="KIU26" s="52"/>
      <c r="KIV26" s="52"/>
      <c r="KIW26" s="52"/>
      <c r="KIX26" s="52"/>
      <c r="KIY26" s="52"/>
      <c r="KIZ26" s="52"/>
      <c r="KJA26" s="52"/>
      <c r="KJB26" s="52"/>
      <c r="KJC26" s="52"/>
      <c r="KJD26" s="52"/>
      <c r="KJE26" s="52"/>
      <c r="KJF26" s="52"/>
      <c r="KJG26" s="52"/>
      <c r="KJH26" s="52"/>
      <c r="KJI26" s="52"/>
      <c r="KJJ26" s="52"/>
      <c r="KJK26" s="52"/>
      <c r="KJL26" s="52"/>
      <c r="KJM26" s="52"/>
      <c r="KJN26" s="52"/>
      <c r="KJO26" s="52"/>
      <c r="KJP26" s="52"/>
      <c r="KJQ26" s="52"/>
      <c r="KJR26" s="52"/>
      <c r="KJS26" s="52"/>
      <c r="KJT26" s="52"/>
      <c r="KJU26" s="52"/>
      <c r="KJV26" s="52"/>
      <c r="KJW26" s="52"/>
      <c r="KJX26" s="52"/>
      <c r="KJY26" s="52"/>
      <c r="KJZ26" s="52"/>
      <c r="KKA26" s="52"/>
      <c r="KKB26" s="52"/>
      <c r="KKC26" s="52"/>
      <c r="KKD26" s="52"/>
      <c r="KKE26" s="52"/>
      <c r="KKF26" s="52"/>
      <c r="KKG26" s="52"/>
      <c r="KKH26" s="52"/>
      <c r="KKI26" s="52"/>
      <c r="KKJ26" s="52"/>
      <c r="KKK26" s="52"/>
      <c r="KKL26" s="52"/>
      <c r="KKM26" s="52"/>
      <c r="KKN26" s="52"/>
      <c r="KKO26" s="52"/>
      <c r="KKP26" s="52"/>
      <c r="KKQ26" s="52"/>
      <c r="KKR26" s="52"/>
      <c r="KKS26" s="52"/>
      <c r="KKT26" s="52"/>
      <c r="KKU26" s="52"/>
      <c r="KKV26" s="52"/>
      <c r="KKW26" s="52"/>
      <c r="KKX26" s="52"/>
      <c r="KKY26" s="52"/>
      <c r="KKZ26" s="52"/>
      <c r="KLA26" s="52"/>
      <c r="KLB26" s="52"/>
      <c r="KLC26" s="52"/>
      <c r="KLD26" s="52"/>
      <c r="KLE26" s="52"/>
      <c r="KLF26" s="52"/>
      <c r="KLG26" s="52"/>
      <c r="KLH26" s="52"/>
      <c r="KLI26" s="52"/>
      <c r="KLJ26" s="52"/>
      <c r="KLK26" s="52"/>
      <c r="KLL26" s="52"/>
      <c r="KLM26" s="52"/>
      <c r="KLN26" s="52"/>
      <c r="KLO26" s="52"/>
      <c r="KLP26" s="52"/>
      <c r="KLQ26" s="52"/>
      <c r="KLR26" s="52"/>
      <c r="KLS26" s="52"/>
      <c r="KLT26" s="52"/>
      <c r="KLU26" s="52"/>
      <c r="KLV26" s="52"/>
      <c r="KLW26" s="52"/>
      <c r="KLX26" s="52"/>
      <c r="KLY26" s="52"/>
      <c r="KLZ26" s="52"/>
      <c r="KMA26" s="52"/>
      <c r="KMB26" s="52"/>
      <c r="KMC26" s="52"/>
      <c r="KMD26" s="52"/>
      <c r="KME26" s="52"/>
      <c r="KMF26" s="52"/>
      <c r="KMG26" s="52"/>
      <c r="KMH26" s="52"/>
      <c r="KMI26" s="52"/>
      <c r="KMJ26" s="52"/>
      <c r="KMK26" s="52"/>
      <c r="KML26" s="52"/>
      <c r="KMM26" s="52"/>
      <c r="KMN26" s="52"/>
      <c r="KMO26" s="52"/>
      <c r="KMP26" s="52"/>
      <c r="KMQ26" s="52"/>
      <c r="KMR26" s="52"/>
      <c r="KMS26" s="52"/>
      <c r="KMT26" s="52"/>
      <c r="KMU26" s="52"/>
      <c r="KMV26" s="52"/>
      <c r="KMW26" s="52"/>
      <c r="KMX26" s="52"/>
      <c r="KMY26" s="52"/>
      <c r="KMZ26" s="52"/>
      <c r="KNA26" s="52"/>
      <c r="KNB26" s="52"/>
      <c r="KNC26" s="52"/>
      <c r="KND26" s="52"/>
      <c r="KNE26" s="52"/>
      <c r="KNF26" s="52"/>
      <c r="KNG26" s="52"/>
      <c r="KNH26" s="52"/>
      <c r="KNI26" s="52"/>
      <c r="KNJ26" s="52"/>
      <c r="KNK26" s="52"/>
      <c r="KNL26" s="52"/>
      <c r="KNM26" s="52"/>
      <c r="KNN26" s="52"/>
      <c r="KNO26" s="52"/>
      <c r="KNP26" s="52"/>
      <c r="KNQ26" s="52"/>
      <c r="KNR26" s="52"/>
      <c r="KNS26" s="52"/>
      <c r="KNT26" s="52"/>
      <c r="KNU26" s="52"/>
      <c r="KNV26" s="52"/>
      <c r="KNW26" s="52"/>
      <c r="KNX26" s="52"/>
      <c r="KNY26" s="52"/>
      <c r="KNZ26" s="52"/>
      <c r="KOA26" s="52"/>
      <c r="KOB26" s="52"/>
      <c r="KOC26" s="52"/>
      <c r="KOD26" s="52"/>
      <c r="KOE26" s="52"/>
      <c r="KOF26" s="52"/>
      <c r="KOG26" s="52"/>
      <c r="KOH26" s="52"/>
      <c r="KOI26" s="52"/>
      <c r="KOJ26" s="52"/>
      <c r="KOK26" s="52"/>
      <c r="KOL26" s="52"/>
      <c r="KOM26" s="52"/>
      <c r="KON26" s="52"/>
      <c r="KOO26" s="52"/>
      <c r="KOP26" s="52"/>
      <c r="KOQ26" s="52"/>
      <c r="KOR26" s="52"/>
      <c r="KOS26" s="52"/>
      <c r="KOT26" s="52"/>
      <c r="KOU26" s="52"/>
      <c r="KOV26" s="52"/>
      <c r="KOW26" s="52"/>
      <c r="KOX26" s="52"/>
      <c r="KOY26" s="52"/>
      <c r="KOZ26" s="52"/>
      <c r="KPA26" s="52"/>
      <c r="KPB26" s="52"/>
      <c r="KPC26" s="52"/>
      <c r="KPD26" s="52"/>
      <c r="KPE26" s="52"/>
      <c r="KPF26" s="52"/>
      <c r="KPG26" s="52"/>
      <c r="KPH26" s="52"/>
      <c r="KPI26" s="52"/>
      <c r="KPJ26" s="52"/>
      <c r="KPK26" s="52"/>
      <c r="KPL26" s="52"/>
      <c r="KPM26" s="52"/>
      <c r="KPN26" s="52"/>
      <c r="KPO26" s="52"/>
      <c r="KPP26" s="52"/>
      <c r="KPQ26" s="52"/>
      <c r="KPR26" s="52"/>
      <c r="KPS26" s="52"/>
      <c r="KPT26" s="52"/>
      <c r="KPU26" s="52"/>
      <c r="KPV26" s="52"/>
      <c r="KPW26" s="52"/>
      <c r="KPX26" s="52"/>
      <c r="KPY26" s="52"/>
      <c r="KPZ26" s="52"/>
      <c r="KQA26" s="52"/>
      <c r="KQB26" s="52"/>
      <c r="KQC26" s="52"/>
      <c r="KQD26" s="52"/>
      <c r="KQE26" s="52"/>
      <c r="KQF26" s="52"/>
      <c r="KQG26" s="52"/>
      <c r="KQH26" s="52"/>
      <c r="KQI26" s="52"/>
      <c r="KQJ26" s="52"/>
      <c r="KQK26" s="52"/>
      <c r="KQL26" s="52"/>
      <c r="KQM26" s="52"/>
      <c r="KQN26" s="52"/>
      <c r="KQO26" s="52"/>
      <c r="KQP26" s="52"/>
      <c r="KQQ26" s="52"/>
      <c r="KQR26" s="52"/>
      <c r="KQS26" s="52"/>
      <c r="KQT26" s="52"/>
      <c r="KQU26" s="52"/>
      <c r="KQV26" s="52"/>
      <c r="KQW26" s="52"/>
      <c r="KQX26" s="52"/>
      <c r="KQY26" s="52"/>
      <c r="KQZ26" s="52"/>
      <c r="KRA26" s="52"/>
      <c r="KRB26" s="52"/>
      <c r="KRC26" s="52"/>
      <c r="KRD26" s="52"/>
      <c r="KRE26" s="52"/>
      <c r="KRF26" s="52"/>
      <c r="KRG26" s="52"/>
      <c r="KRH26" s="52"/>
      <c r="KRI26" s="52"/>
      <c r="KRJ26" s="52"/>
      <c r="KRK26" s="52"/>
      <c r="KRL26" s="52"/>
      <c r="KRM26" s="52"/>
      <c r="KRN26" s="52"/>
      <c r="KRO26" s="52"/>
      <c r="KRP26" s="52"/>
      <c r="KRQ26" s="52"/>
      <c r="KRR26" s="52"/>
      <c r="KRS26" s="52"/>
      <c r="KRT26" s="52"/>
      <c r="KRU26" s="52"/>
      <c r="KRV26" s="52"/>
      <c r="KRW26" s="52"/>
      <c r="KRX26" s="52"/>
      <c r="KRY26" s="52"/>
      <c r="KRZ26" s="52"/>
      <c r="KSA26" s="52"/>
      <c r="KSB26" s="52"/>
      <c r="KSC26" s="52"/>
      <c r="KSD26" s="52"/>
      <c r="KSE26" s="52"/>
      <c r="KSF26" s="52"/>
      <c r="KSG26" s="52"/>
      <c r="KSH26" s="52"/>
      <c r="KSI26" s="52"/>
      <c r="KSJ26" s="52"/>
      <c r="KSK26" s="52"/>
      <c r="KSL26" s="52"/>
      <c r="KSM26" s="52"/>
      <c r="KSN26" s="52"/>
      <c r="KSO26" s="52"/>
      <c r="KSP26" s="52"/>
      <c r="KSQ26" s="52"/>
      <c r="KSR26" s="52"/>
      <c r="KSS26" s="52"/>
      <c r="KST26" s="52"/>
      <c r="KSU26" s="52"/>
      <c r="KSV26" s="52"/>
      <c r="KSW26" s="52"/>
      <c r="KSX26" s="52"/>
      <c r="KSY26" s="52"/>
      <c r="KSZ26" s="52"/>
      <c r="KTA26" s="52"/>
      <c r="KTB26" s="52"/>
      <c r="KTC26" s="52"/>
      <c r="KTD26" s="52"/>
      <c r="KTE26" s="52"/>
      <c r="KTF26" s="52"/>
      <c r="KTG26" s="52"/>
      <c r="KTH26" s="52"/>
      <c r="KTI26" s="52"/>
      <c r="KTJ26" s="52"/>
      <c r="KTK26" s="52"/>
      <c r="KTL26" s="52"/>
      <c r="KTM26" s="52"/>
      <c r="KTN26" s="52"/>
      <c r="KTO26" s="52"/>
      <c r="KTP26" s="52"/>
      <c r="KTQ26" s="52"/>
      <c r="KTR26" s="52"/>
      <c r="KTS26" s="52"/>
      <c r="KTT26" s="52"/>
      <c r="KTU26" s="52"/>
      <c r="KTV26" s="52"/>
      <c r="KTW26" s="52"/>
      <c r="KTX26" s="52"/>
      <c r="KTY26" s="52"/>
      <c r="KTZ26" s="52"/>
      <c r="KUA26" s="52"/>
      <c r="KUB26" s="52"/>
      <c r="KUC26" s="52"/>
      <c r="KUD26" s="52"/>
      <c r="KUE26" s="52"/>
      <c r="KUF26" s="52"/>
      <c r="KUG26" s="52"/>
      <c r="KUH26" s="52"/>
      <c r="KUI26" s="52"/>
      <c r="KUJ26" s="52"/>
      <c r="KUK26" s="52"/>
      <c r="KUL26" s="52"/>
      <c r="KUM26" s="52"/>
      <c r="KUN26" s="52"/>
      <c r="KUO26" s="52"/>
      <c r="KUP26" s="52"/>
      <c r="KUQ26" s="52"/>
      <c r="KUR26" s="52"/>
      <c r="KUS26" s="52"/>
      <c r="KUT26" s="52"/>
      <c r="KUU26" s="52"/>
      <c r="KUV26" s="52"/>
      <c r="KUW26" s="52"/>
      <c r="KUX26" s="52"/>
      <c r="KUY26" s="52"/>
      <c r="KUZ26" s="52"/>
      <c r="KVA26" s="52"/>
      <c r="KVB26" s="52"/>
      <c r="KVC26" s="52"/>
      <c r="KVD26" s="52"/>
      <c r="KVE26" s="52"/>
      <c r="KVF26" s="52"/>
      <c r="KVG26" s="52"/>
      <c r="KVH26" s="52"/>
      <c r="KVI26" s="52"/>
      <c r="KVJ26" s="52"/>
      <c r="KVK26" s="52"/>
      <c r="KVL26" s="52"/>
      <c r="KVM26" s="52"/>
      <c r="KVN26" s="52"/>
      <c r="KVO26" s="52"/>
      <c r="KVP26" s="52"/>
      <c r="KVQ26" s="52"/>
      <c r="KVR26" s="52"/>
      <c r="KVS26" s="52"/>
      <c r="KVT26" s="52"/>
      <c r="KVU26" s="52"/>
      <c r="KVV26" s="52"/>
      <c r="KVW26" s="52"/>
      <c r="KVX26" s="52"/>
      <c r="KVY26" s="52"/>
      <c r="KVZ26" s="52"/>
      <c r="KWA26" s="52"/>
      <c r="KWB26" s="52"/>
      <c r="KWC26" s="52"/>
      <c r="KWD26" s="52"/>
      <c r="KWE26" s="52"/>
      <c r="KWF26" s="52"/>
      <c r="KWG26" s="52"/>
      <c r="KWH26" s="52"/>
      <c r="KWI26" s="52"/>
      <c r="KWJ26" s="52"/>
      <c r="KWK26" s="52"/>
      <c r="KWL26" s="52"/>
      <c r="KWM26" s="52"/>
      <c r="KWN26" s="52"/>
      <c r="KWO26" s="52"/>
      <c r="KWP26" s="52"/>
      <c r="KWQ26" s="52"/>
      <c r="KWR26" s="52"/>
      <c r="KWS26" s="52"/>
      <c r="KWT26" s="52"/>
      <c r="KWU26" s="52"/>
      <c r="KWV26" s="52"/>
      <c r="KWW26" s="52"/>
      <c r="KWX26" s="52"/>
      <c r="KWY26" s="52"/>
      <c r="KWZ26" s="52"/>
      <c r="KXA26" s="52"/>
      <c r="KXB26" s="52"/>
      <c r="KXC26" s="52"/>
      <c r="KXD26" s="52"/>
      <c r="KXE26" s="52"/>
      <c r="KXF26" s="52"/>
      <c r="KXG26" s="52"/>
      <c r="KXH26" s="52"/>
      <c r="KXI26" s="52"/>
      <c r="KXJ26" s="52"/>
      <c r="KXK26" s="52"/>
      <c r="KXL26" s="52"/>
      <c r="KXM26" s="52"/>
      <c r="KXN26" s="52"/>
      <c r="KXO26" s="52"/>
      <c r="KXP26" s="52"/>
      <c r="KXQ26" s="52"/>
      <c r="KXR26" s="52"/>
      <c r="KXS26" s="52"/>
      <c r="KXT26" s="52"/>
      <c r="KXU26" s="52"/>
      <c r="KXV26" s="52"/>
      <c r="KXW26" s="52"/>
      <c r="KXX26" s="52"/>
      <c r="KXY26" s="52"/>
      <c r="KXZ26" s="52"/>
      <c r="KYA26" s="52"/>
      <c r="KYB26" s="52"/>
      <c r="KYC26" s="52"/>
      <c r="KYD26" s="52"/>
      <c r="KYE26" s="52"/>
      <c r="KYF26" s="52"/>
      <c r="KYG26" s="52"/>
      <c r="KYH26" s="52"/>
      <c r="KYI26" s="52"/>
      <c r="KYJ26" s="52"/>
      <c r="KYK26" s="52"/>
      <c r="KYL26" s="52"/>
      <c r="KYM26" s="52"/>
      <c r="KYN26" s="52"/>
      <c r="KYO26" s="52"/>
      <c r="KYP26" s="52"/>
      <c r="KYQ26" s="52"/>
      <c r="KYR26" s="52"/>
      <c r="KYS26" s="52"/>
      <c r="KYT26" s="52"/>
      <c r="KYU26" s="52"/>
      <c r="KYV26" s="52"/>
      <c r="KYW26" s="52"/>
      <c r="KYX26" s="52"/>
      <c r="KYY26" s="52"/>
      <c r="KYZ26" s="52"/>
      <c r="KZA26" s="52"/>
      <c r="KZB26" s="52"/>
      <c r="KZC26" s="52"/>
      <c r="KZD26" s="52"/>
      <c r="KZE26" s="52"/>
      <c r="KZF26" s="52"/>
      <c r="KZG26" s="52"/>
      <c r="KZH26" s="52"/>
      <c r="KZI26" s="52"/>
      <c r="KZJ26" s="52"/>
      <c r="KZK26" s="52"/>
      <c r="KZL26" s="52"/>
      <c r="KZM26" s="52"/>
      <c r="KZN26" s="52"/>
      <c r="KZO26" s="52"/>
      <c r="KZP26" s="52"/>
      <c r="KZQ26" s="52"/>
      <c r="KZR26" s="52"/>
      <c r="KZS26" s="52"/>
      <c r="KZT26" s="52"/>
      <c r="KZU26" s="52"/>
      <c r="KZV26" s="52"/>
      <c r="KZW26" s="52"/>
      <c r="KZX26" s="52"/>
      <c r="KZY26" s="52"/>
      <c r="KZZ26" s="52"/>
      <c r="LAA26" s="52"/>
      <c r="LAB26" s="52"/>
      <c r="LAC26" s="52"/>
      <c r="LAD26" s="52"/>
      <c r="LAE26" s="52"/>
      <c r="LAF26" s="52"/>
      <c r="LAG26" s="52"/>
      <c r="LAH26" s="52"/>
      <c r="LAI26" s="52"/>
      <c r="LAJ26" s="52"/>
      <c r="LAK26" s="52"/>
      <c r="LAL26" s="52"/>
      <c r="LAM26" s="52"/>
      <c r="LAN26" s="52"/>
      <c r="LAO26" s="52"/>
      <c r="LAP26" s="52"/>
      <c r="LAQ26" s="52"/>
      <c r="LAR26" s="52"/>
      <c r="LAS26" s="52"/>
      <c r="LAT26" s="52"/>
      <c r="LAU26" s="52"/>
      <c r="LAV26" s="52"/>
      <c r="LAW26" s="52"/>
      <c r="LAX26" s="52"/>
      <c r="LAY26" s="52"/>
      <c r="LAZ26" s="52"/>
      <c r="LBA26" s="52"/>
      <c r="LBB26" s="52"/>
      <c r="LBC26" s="52"/>
      <c r="LBD26" s="52"/>
      <c r="LBE26" s="52"/>
      <c r="LBF26" s="52"/>
      <c r="LBG26" s="52"/>
      <c r="LBH26" s="52"/>
      <c r="LBI26" s="52"/>
      <c r="LBJ26" s="52"/>
      <c r="LBK26" s="52"/>
      <c r="LBL26" s="52"/>
      <c r="LBM26" s="52"/>
      <c r="LBN26" s="52"/>
      <c r="LBO26" s="52"/>
      <c r="LBP26" s="52"/>
      <c r="LBQ26" s="52"/>
      <c r="LBR26" s="52"/>
      <c r="LBS26" s="52"/>
      <c r="LBT26" s="52"/>
      <c r="LBU26" s="52"/>
      <c r="LBV26" s="52"/>
      <c r="LBW26" s="52"/>
      <c r="LBX26" s="52"/>
      <c r="LBY26" s="52"/>
      <c r="LBZ26" s="52"/>
      <c r="LCA26" s="52"/>
      <c r="LCB26" s="52"/>
      <c r="LCC26" s="52"/>
      <c r="LCD26" s="52"/>
      <c r="LCE26" s="52"/>
      <c r="LCF26" s="52"/>
      <c r="LCG26" s="52"/>
      <c r="LCH26" s="52"/>
      <c r="LCI26" s="52"/>
      <c r="LCJ26" s="52"/>
      <c r="LCK26" s="52"/>
      <c r="LCL26" s="52"/>
      <c r="LCM26" s="52"/>
      <c r="LCN26" s="52"/>
      <c r="LCO26" s="52"/>
      <c r="LCP26" s="52"/>
      <c r="LCQ26" s="52"/>
      <c r="LCR26" s="52"/>
      <c r="LCS26" s="52"/>
      <c r="LCT26" s="52"/>
      <c r="LCU26" s="52"/>
      <c r="LCV26" s="52"/>
      <c r="LCW26" s="52"/>
      <c r="LCX26" s="52"/>
      <c r="LCY26" s="52"/>
      <c r="LCZ26" s="52"/>
      <c r="LDA26" s="52"/>
      <c r="LDB26" s="52"/>
      <c r="LDC26" s="52"/>
      <c r="LDD26" s="52"/>
      <c r="LDE26" s="52"/>
      <c r="LDF26" s="52"/>
      <c r="LDG26" s="52"/>
      <c r="LDH26" s="52"/>
      <c r="LDI26" s="52"/>
      <c r="LDJ26" s="52"/>
      <c r="LDK26" s="52"/>
      <c r="LDL26" s="52"/>
      <c r="LDM26" s="52"/>
      <c r="LDN26" s="52"/>
      <c r="LDO26" s="52"/>
      <c r="LDP26" s="52"/>
      <c r="LDQ26" s="52"/>
      <c r="LDR26" s="52"/>
      <c r="LDS26" s="52"/>
      <c r="LDT26" s="52"/>
      <c r="LDU26" s="52"/>
      <c r="LDV26" s="52"/>
      <c r="LDW26" s="52"/>
      <c r="LDX26" s="52"/>
      <c r="LDY26" s="52"/>
      <c r="LDZ26" s="52"/>
      <c r="LEA26" s="52"/>
      <c r="LEB26" s="52"/>
      <c r="LEC26" s="52"/>
      <c r="LED26" s="52"/>
      <c r="LEE26" s="52"/>
      <c r="LEF26" s="52"/>
      <c r="LEG26" s="52"/>
      <c r="LEH26" s="52"/>
      <c r="LEI26" s="52"/>
      <c r="LEJ26" s="52"/>
      <c r="LEK26" s="52"/>
      <c r="LEL26" s="52"/>
      <c r="LEM26" s="52"/>
      <c r="LEN26" s="52"/>
      <c r="LEO26" s="52"/>
      <c r="LEP26" s="52"/>
      <c r="LEQ26" s="52"/>
      <c r="LER26" s="52"/>
      <c r="LES26" s="52"/>
      <c r="LET26" s="52"/>
      <c r="LEU26" s="52"/>
      <c r="LEV26" s="52"/>
      <c r="LEW26" s="52"/>
      <c r="LEX26" s="52"/>
      <c r="LEY26" s="52"/>
      <c r="LEZ26" s="52"/>
      <c r="LFA26" s="52"/>
      <c r="LFB26" s="52"/>
      <c r="LFC26" s="52"/>
      <c r="LFD26" s="52"/>
      <c r="LFE26" s="52"/>
      <c r="LFF26" s="52"/>
      <c r="LFG26" s="52"/>
      <c r="LFH26" s="52"/>
      <c r="LFI26" s="52"/>
      <c r="LFJ26" s="52"/>
      <c r="LFK26" s="52"/>
      <c r="LFL26" s="52"/>
      <c r="LFM26" s="52"/>
      <c r="LFN26" s="52"/>
      <c r="LFO26" s="52"/>
      <c r="LFP26" s="52"/>
      <c r="LFQ26" s="52"/>
      <c r="LFR26" s="52"/>
      <c r="LFS26" s="52"/>
      <c r="LFT26" s="52"/>
      <c r="LFU26" s="52"/>
      <c r="LFV26" s="52"/>
      <c r="LFW26" s="52"/>
      <c r="LFX26" s="52"/>
      <c r="LFY26" s="52"/>
      <c r="LFZ26" s="52"/>
      <c r="LGA26" s="52"/>
      <c r="LGB26" s="52"/>
      <c r="LGC26" s="52"/>
      <c r="LGD26" s="52"/>
      <c r="LGE26" s="52"/>
      <c r="LGF26" s="52"/>
      <c r="LGG26" s="52"/>
      <c r="LGH26" s="52"/>
      <c r="LGI26" s="52"/>
      <c r="LGJ26" s="52"/>
      <c r="LGK26" s="52"/>
      <c r="LGL26" s="52"/>
      <c r="LGM26" s="52"/>
      <c r="LGN26" s="52"/>
      <c r="LGO26" s="52"/>
      <c r="LGP26" s="52"/>
      <c r="LGQ26" s="52"/>
      <c r="LGR26" s="52"/>
      <c r="LGS26" s="52"/>
      <c r="LGT26" s="52"/>
      <c r="LGU26" s="52"/>
      <c r="LGV26" s="52"/>
      <c r="LGW26" s="52"/>
      <c r="LGX26" s="52"/>
      <c r="LGY26" s="52"/>
      <c r="LGZ26" s="52"/>
      <c r="LHA26" s="52"/>
      <c r="LHB26" s="52"/>
      <c r="LHC26" s="52"/>
      <c r="LHD26" s="52"/>
      <c r="LHE26" s="52"/>
      <c r="LHF26" s="52"/>
      <c r="LHG26" s="52"/>
      <c r="LHH26" s="52"/>
      <c r="LHI26" s="52"/>
      <c r="LHJ26" s="52"/>
      <c r="LHK26" s="52"/>
      <c r="LHL26" s="52"/>
      <c r="LHM26" s="52"/>
      <c r="LHN26" s="52"/>
      <c r="LHO26" s="52"/>
      <c r="LHP26" s="52"/>
      <c r="LHQ26" s="52"/>
      <c r="LHR26" s="52"/>
      <c r="LHS26" s="52"/>
      <c r="LHT26" s="52"/>
      <c r="LHU26" s="52"/>
      <c r="LHV26" s="52"/>
      <c r="LHW26" s="52"/>
      <c r="LHX26" s="52"/>
      <c r="LHY26" s="52"/>
      <c r="LHZ26" s="52"/>
      <c r="LIA26" s="52"/>
      <c r="LIB26" s="52"/>
      <c r="LIC26" s="52"/>
      <c r="LID26" s="52"/>
      <c r="LIE26" s="52"/>
      <c r="LIF26" s="52"/>
      <c r="LIG26" s="52"/>
      <c r="LIH26" s="52"/>
      <c r="LII26" s="52"/>
      <c r="LIJ26" s="52"/>
      <c r="LIK26" s="52"/>
      <c r="LIL26" s="52"/>
      <c r="LIM26" s="52"/>
      <c r="LIN26" s="52"/>
      <c r="LIO26" s="52"/>
      <c r="LIP26" s="52"/>
      <c r="LIQ26" s="52"/>
      <c r="LIR26" s="52"/>
      <c r="LIS26" s="52"/>
      <c r="LIT26" s="52"/>
      <c r="LIU26" s="52"/>
      <c r="LIV26" s="52"/>
      <c r="LIW26" s="52"/>
      <c r="LIX26" s="52"/>
      <c r="LIY26" s="52"/>
      <c r="LIZ26" s="52"/>
      <c r="LJA26" s="52"/>
      <c r="LJB26" s="52"/>
      <c r="LJC26" s="52"/>
      <c r="LJD26" s="52"/>
      <c r="LJE26" s="52"/>
      <c r="LJF26" s="52"/>
      <c r="LJG26" s="52"/>
      <c r="LJH26" s="52"/>
      <c r="LJI26" s="52"/>
      <c r="LJJ26" s="52"/>
      <c r="LJK26" s="52"/>
      <c r="LJL26" s="52"/>
      <c r="LJM26" s="52"/>
      <c r="LJN26" s="52"/>
      <c r="LJO26" s="52"/>
      <c r="LJP26" s="52"/>
      <c r="LJQ26" s="52"/>
      <c r="LJR26" s="52"/>
      <c r="LJS26" s="52"/>
      <c r="LJT26" s="52"/>
      <c r="LJU26" s="52"/>
      <c r="LJV26" s="52"/>
      <c r="LJW26" s="52"/>
      <c r="LJX26" s="52"/>
      <c r="LJY26" s="52"/>
      <c r="LJZ26" s="52"/>
      <c r="LKA26" s="52"/>
      <c r="LKB26" s="52"/>
      <c r="LKC26" s="52"/>
      <c r="LKD26" s="52"/>
      <c r="LKE26" s="52"/>
      <c r="LKF26" s="52"/>
      <c r="LKG26" s="52"/>
      <c r="LKH26" s="52"/>
      <c r="LKI26" s="52"/>
      <c r="LKJ26" s="52"/>
      <c r="LKK26" s="52"/>
      <c r="LKL26" s="52"/>
      <c r="LKM26" s="52"/>
      <c r="LKN26" s="52"/>
      <c r="LKO26" s="52"/>
      <c r="LKP26" s="52"/>
      <c r="LKQ26" s="52"/>
      <c r="LKR26" s="52"/>
      <c r="LKS26" s="52"/>
      <c r="LKT26" s="52"/>
      <c r="LKU26" s="52"/>
      <c r="LKV26" s="52"/>
      <c r="LKW26" s="52"/>
      <c r="LKX26" s="52"/>
      <c r="LKY26" s="52"/>
      <c r="LKZ26" s="52"/>
      <c r="LLA26" s="52"/>
      <c r="LLB26" s="52"/>
      <c r="LLC26" s="52"/>
      <c r="LLD26" s="52"/>
      <c r="LLE26" s="52"/>
      <c r="LLF26" s="52"/>
      <c r="LLG26" s="52"/>
      <c r="LLH26" s="52"/>
      <c r="LLI26" s="52"/>
      <c r="LLJ26" s="52"/>
      <c r="LLK26" s="52"/>
      <c r="LLL26" s="52"/>
      <c r="LLM26" s="52"/>
      <c r="LLN26" s="52"/>
      <c r="LLO26" s="52"/>
      <c r="LLP26" s="52"/>
      <c r="LLQ26" s="52"/>
      <c r="LLR26" s="52"/>
      <c r="LLS26" s="52"/>
      <c r="LLT26" s="52"/>
      <c r="LLU26" s="52"/>
      <c r="LLV26" s="52"/>
      <c r="LLW26" s="52"/>
      <c r="LLX26" s="52"/>
      <c r="LLY26" s="52"/>
      <c r="LLZ26" s="52"/>
      <c r="LMA26" s="52"/>
      <c r="LMB26" s="52"/>
      <c r="LMC26" s="52"/>
      <c r="LMD26" s="52"/>
      <c r="LME26" s="52"/>
      <c r="LMF26" s="52"/>
      <c r="LMG26" s="52"/>
      <c r="LMH26" s="52"/>
      <c r="LMI26" s="52"/>
      <c r="LMJ26" s="52"/>
      <c r="LMK26" s="52"/>
      <c r="LML26" s="52"/>
      <c r="LMM26" s="52"/>
      <c r="LMN26" s="52"/>
      <c r="LMO26" s="52"/>
      <c r="LMP26" s="52"/>
      <c r="LMQ26" s="52"/>
      <c r="LMR26" s="52"/>
      <c r="LMS26" s="52"/>
      <c r="LMT26" s="52"/>
      <c r="LMU26" s="52"/>
      <c r="LMV26" s="52"/>
      <c r="LMW26" s="52"/>
      <c r="LMX26" s="52"/>
      <c r="LMY26" s="52"/>
      <c r="LMZ26" s="52"/>
      <c r="LNA26" s="52"/>
      <c r="LNB26" s="52"/>
      <c r="LNC26" s="52"/>
      <c r="LND26" s="52"/>
      <c r="LNE26" s="52"/>
      <c r="LNF26" s="52"/>
      <c r="LNG26" s="52"/>
      <c r="LNH26" s="52"/>
      <c r="LNI26" s="52"/>
      <c r="LNJ26" s="52"/>
      <c r="LNK26" s="52"/>
      <c r="LNL26" s="52"/>
      <c r="LNM26" s="52"/>
      <c r="LNN26" s="52"/>
      <c r="LNO26" s="52"/>
      <c r="LNP26" s="52"/>
      <c r="LNQ26" s="52"/>
      <c r="LNR26" s="52"/>
      <c r="LNS26" s="52"/>
      <c r="LNT26" s="52"/>
      <c r="LNU26" s="52"/>
      <c r="LNV26" s="52"/>
      <c r="LNW26" s="52"/>
      <c r="LNX26" s="52"/>
      <c r="LNY26" s="52"/>
      <c r="LNZ26" s="52"/>
      <c r="LOA26" s="52"/>
      <c r="LOB26" s="52"/>
      <c r="LOC26" s="52"/>
      <c r="LOD26" s="52"/>
      <c r="LOE26" s="52"/>
      <c r="LOF26" s="52"/>
      <c r="LOG26" s="52"/>
      <c r="LOH26" s="52"/>
      <c r="LOI26" s="52"/>
      <c r="LOJ26" s="52"/>
      <c r="LOK26" s="52"/>
      <c r="LOL26" s="52"/>
      <c r="LOM26" s="52"/>
      <c r="LON26" s="52"/>
      <c r="LOO26" s="52"/>
      <c r="LOP26" s="52"/>
      <c r="LOQ26" s="52"/>
      <c r="LOR26" s="52"/>
      <c r="LOS26" s="52"/>
      <c r="LOT26" s="52"/>
      <c r="LOU26" s="52"/>
      <c r="LOV26" s="52"/>
      <c r="LOW26" s="52"/>
      <c r="LOX26" s="52"/>
      <c r="LOY26" s="52"/>
      <c r="LOZ26" s="52"/>
      <c r="LPA26" s="52"/>
      <c r="LPB26" s="52"/>
      <c r="LPC26" s="52"/>
      <c r="LPD26" s="52"/>
      <c r="LPE26" s="52"/>
      <c r="LPF26" s="52"/>
      <c r="LPG26" s="52"/>
      <c r="LPH26" s="52"/>
      <c r="LPI26" s="52"/>
      <c r="LPJ26" s="52"/>
      <c r="LPK26" s="52"/>
      <c r="LPL26" s="52"/>
      <c r="LPM26" s="52"/>
      <c r="LPN26" s="52"/>
      <c r="LPO26" s="52"/>
      <c r="LPP26" s="52"/>
      <c r="LPQ26" s="52"/>
      <c r="LPR26" s="52"/>
      <c r="LPS26" s="52"/>
      <c r="LPT26" s="52"/>
      <c r="LPU26" s="52"/>
      <c r="LPV26" s="52"/>
      <c r="LPW26" s="52"/>
      <c r="LPX26" s="52"/>
      <c r="LPY26" s="52"/>
      <c r="LPZ26" s="52"/>
      <c r="LQA26" s="52"/>
      <c r="LQB26" s="52"/>
      <c r="LQC26" s="52"/>
      <c r="LQD26" s="52"/>
      <c r="LQE26" s="52"/>
      <c r="LQF26" s="52"/>
      <c r="LQG26" s="52"/>
      <c r="LQH26" s="52"/>
      <c r="LQI26" s="52"/>
      <c r="LQJ26" s="52"/>
      <c r="LQK26" s="52"/>
      <c r="LQL26" s="52"/>
      <c r="LQM26" s="52"/>
      <c r="LQN26" s="52"/>
      <c r="LQO26" s="52"/>
      <c r="LQP26" s="52"/>
      <c r="LQQ26" s="52"/>
      <c r="LQR26" s="52"/>
      <c r="LQS26" s="52"/>
      <c r="LQT26" s="52"/>
      <c r="LQU26" s="52"/>
      <c r="LQV26" s="52"/>
      <c r="LQW26" s="52"/>
      <c r="LQX26" s="52"/>
      <c r="LQY26" s="52"/>
      <c r="LQZ26" s="52"/>
      <c r="LRA26" s="52"/>
      <c r="LRB26" s="52"/>
      <c r="LRC26" s="52"/>
      <c r="LRD26" s="52"/>
      <c r="LRE26" s="52"/>
      <c r="LRF26" s="52"/>
      <c r="LRG26" s="52"/>
      <c r="LRH26" s="52"/>
      <c r="LRI26" s="52"/>
      <c r="LRJ26" s="52"/>
      <c r="LRK26" s="52"/>
      <c r="LRL26" s="52"/>
      <c r="LRM26" s="52"/>
      <c r="LRN26" s="52"/>
      <c r="LRO26" s="52"/>
      <c r="LRP26" s="52"/>
      <c r="LRQ26" s="52"/>
      <c r="LRR26" s="52"/>
      <c r="LRS26" s="52"/>
      <c r="LRT26" s="52"/>
      <c r="LRU26" s="52"/>
      <c r="LRV26" s="52"/>
      <c r="LRW26" s="52"/>
      <c r="LRX26" s="52"/>
      <c r="LRY26" s="52"/>
      <c r="LRZ26" s="52"/>
      <c r="LSA26" s="52"/>
      <c r="LSB26" s="52"/>
      <c r="LSC26" s="52"/>
      <c r="LSD26" s="52"/>
      <c r="LSE26" s="52"/>
      <c r="LSF26" s="52"/>
      <c r="LSG26" s="52"/>
      <c r="LSH26" s="52"/>
      <c r="LSI26" s="52"/>
      <c r="LSJ26" s="52"/>
      <c r="LSK26" s="52"/>
      <c r="LSL26" s="52"/>
      <c r="LSM26" s="52"/>
      <c r="LSN26" s="52"/>
      <c r="LSO26" s="52"/>
      <c r="LSP26" s="52"/>
      <c r="LSQ26" s="52"/>
      <c r="LSR26" s="52"/>
      <c r="LSS26" s="52"/>
      <c r="LST26" s="52"/>
      <c r="LSU26" s="52"/>
      <c r="LSV26" s="52"/>
      <c r="LSW26" s="52"/>
      <c r="LSX26" s="52"/>
      <c r="LSY26" s="52"/>
      <c r="LSZ26" s="52"/>
      <c r="LTA26" s="52"/>
      <c r="LTB26" s="52"/>
      <c r="LTC26" s="52"/>
      <c r="LTD26" s="52"/>
      <c r="LTE26" s="52"/>
      <c r="LTF26" s="52"/>
      <c r="LTG26" s="52"/>
      <c r="LTH26" s="52"/>
      <c r="LTI26" s="52"/>
      <c r="LTJ26" s="52"/>
      <c r="LTK26" s="52"/>
      <c r="LTL26" s="52"/>
      <c r="LTM26" s="52"/>
      <c r="LTN26" s="52"/>
      <c r="LTO26" s="52"/>
      <c r="LTP26" s="52"/>
      <c r="LTQ26" s="52"/>
      <c r="LTR26" s="52"/>
      <c r="LTS26" s="52"/>
      <c r="LTT26" s="52"/>
      <c r="LTU26" s="52"/>
      <c r="LTV26" s="52"/>
      <c r="LTW26" s="52"/>
      <c r="LTX26" s="52"/>
      <c r="LTY26" s="52"/>
      <c r="LTZ26" s="52"/>
      <c r="LUA26" s="52"/>
      <c r="LUB26" s="52"/>
      <c r="LUC26" s="52"/>
      <c r="LUD26" s="52"/>
      <c r="LUE26" s="52"/>
      <c r="LUF26" s="52"/>
      <c r="LUG26" s="52"/>
      <c r="LUH26" s="52"/>
      <c r="LUI26" s="52"/>
      <c r="LUJ26" s="52"/>
      <c r="LUK26" s="52"/>
      <c r="LUL26" s="52"/>
      <c r="LUM26" s="52"/>
      <c r="LUN26" s="52"/>
      <c r="LUO26" s="52"/>
      <c r="LUP26" s="52"/>
      <c r="LUQ26" s="52"/>
      <c r="LUR26" s="52"/>
      <c r="LUS26" s="52"/>
      <c r="LUT26" s="52"/>
      <c r="LUU26" s="52"/>
      <c r="LUV26" s="52"/>
      <c r="LUW26" s="52"/>
      <c r="LUX26" s="52"/>
      <c r="LUY26" s="52"/>
      <c r="LUZ26" s="52"/>
      <c r="LVA26" s="52"/>
      <c r="LVB26" s="52"/>
      <c r="LVC26" s="52"/>
      <c r="LVD26" s="52"/>
      <c r="LVE26" s="52"/>
      <c r="LVF26" s="52"/>
      <c r="LVG26" s="52"/>
      <c r="LVH26" s="52"/>
      <c r="LVI26" s="52"/>
      <c r="LVJ26" s="52"/>
      <c r="LVK26" s="52"/>
      <c r="LVL26" s="52"/>
      <c r="LVM26" s="52"/>
      <c r="LVN26" s="52"/>
      <c r="LVO26" s="52"/>
      <c r="LVP26" s="52"/>
      <c r="LVQ26" s="52"/>
      <c r="LVR26" s="52"/>
      <c r="LVS26" s="52"/>
      <c r="LVT26" s="52"/>
      <c r="LVU26" s="52"/>
      <c r="LVV26" s="52"/>
      <c r="LVW26" s="52"/>
      <c r="LVX26" s="52"/>
      <c r="LVY26" s="52"/>
      <c r="LVZ26" s="52"/>
      <c r="LWA26" s="52"/>
      <c r="LWB26" s="52"/>
      <c r="LWC26" s="52"/>
      <c r="LWD26" s="52"/>
      <c r="LWE26" s="52"/>
      <c r="LWF26" s="52"/>
      <c r="LWG26" s="52"/>
      <c r="LWH26" s="52"/>
      <c r="LWI26" s="52"/>
      <c r="LWJ26" s="52"/>
      <c r="LWK26" s="52"/>
      <c r="LWL26" s="52"/>
      <c r="LWM26" s="52"/>
      <c r="LWN26" s="52"/>
      <c r="LWO26" s="52"/>
      <c r="LWP26" s="52"/>
      <c r="LWQ26" s="52"/>
      <c r="LWR26" s="52"/>
      <c r="LWS26" s="52"/>
      <c r="LWT26" s="52"/>
      <c r="LWU26" s="52"/>
      <c r="LWV26" s="52"/>
      <c r="LWW26" s="52"/>
      <c r="LWX26" s="52"/>
      <c r="LWY26" s="52"/>
      <c r="LWZ26" s="52"/>
      <c r="LXA26" s="52"/>
      <c r="LXB26" s="52"/>
      <c r="LXC26" s="52"/>
      <c r="LXD26" s="52"/>
      <c r="LXE26" s="52"/>
      <c r="LXF26" s="52"/>
      <c r="LXG26" s="52"/>
      <c r="LXH26" s="52"/>
      <c r="LXI26" s="52"/>
      <c r="LXJ26" s="52"/>
      <c r="LXK26" s="52"/>
      <c r="LXL26" s="52"/>
      <c r="LXM26" s="52"/>
      <c r="LXN26" s="52"/>
      <c r="LXO26" s="52"/>
      <c r="LXP26" s="52"/>
      <c r="LXQ26" s="52"/>
      <c r="LXR26" s="52"/>
      <c r="LXS26" s="52"/>
      <c r="LXT26" s="52"/>
      <c r="LXU26" s="52"/>
      <c r="LXV26" s="52"/>
      <c r="LXW26" s="52"/>
      <c r="LXX26" s="52"/>
      <c r="LXY26" s="52"/>
      <c r="LXZ26" s="52"/>
      <c r="LYA26" s="52"/>
      <c r="LYB26" s="52"/>
      <c r="LYC26" s="52"/>
      <c r="LYD26" s="52"/>
      <c r="LYE26" s="52"/>
      <c r="LYF26" s="52"/>
      <c r="LYG26" s="52"/>
      <c r="LYH26" s="52"/>
      <c r="LYI26" s="52"/>
      <c r="LYJ26" s="52"/>
      <c r="LYK26" s="52"/>
      <c r="LYL26" s="52"/>
      <c r="LYM26" s="52"/>
      <c r="LYN26" s="52"/>
      <c r="LYO26" s="52"/>
      <c r="LYP26" s="52"/>
      <c r="LYQ26" s="52"/>
      <c r="LYR26" s="52"/>
      <c r="LYS26" s="52"/>
      <c r="LYT26" s="52"/>
      <c r="LYU26" s="52"/>
      <c r="LYV26" s="52"/>
      <c r="LYW26" s="52"/>
      <c r="LYX26" s="52"/>
      <c r="LYY26" s="52"/>
      <c r="LYZ26" s="52"/>
      <c r="LZA26" s="52"/>
      <c r="LZB26" s="52"/>
      <c r="LZC26" s="52"/>
      <c r="LZD26" s="52"/>
      <c r="LZE26" s="52"/>
      <c r="LZF26" s="52"/>
      <c r="LZG26" s="52"/>
      <c r="LZH26" s="52"/>
      <c r="LZI26" s="52"/>
      <c r="LZJ26" s="52"/>
      <c r="LZK26" s="52"/>
      <c r="LZL26" s="52"/>
      <c r="LZM26" s="52"/>
      <c r="LZN26" s="52"/>
      <c r="LZO26" s="52"/>
      <c r="LZP26" s="52"/>
      <c r="LZQ26" s="52"/>
      <c r="LZR26" s="52"/>
      <c r="LZS26" s="52"/>
      <c r="LZT26" s="52"/>
      <c r="LZU26" s="52"/>
      <c r="LZV26" s="52"/>
      <c r="LZW26" s="52"/>
      <c r="LZX26" s="52"/>
      <c r="LZY26" s="52"/>
      <c r="LZZ26" s="52"/>
      <c r="MAA26" s="52"/>
      <c r="MAB26" s="52"/>
      <c r="MAC26" s="52"/>
      <c r="MAD26" s="52"/>
      <c r="MAE26" s="52"/>
      <c r="MAF26" s="52"/>
      <c r="MAG26" s="52"/>
      <c r="MAH26" s="52"/>
      <c r="MAI26" s="52"/>
      <c r="MAJ26" s="52"/>
      <c r="MAK26" s="52"/>
      <c r="MAL26" s="52"/>
      <c r="MAM26" s="52"/>
      <c r="MAN26" s="52"/>
      <c r="MAO26" s="52"/>
      <c r="MAP26" s="52"/>
      <c r="MAQ26" s="52"/>
      <c r="MAR26" s="52"/>
      <c r="MAS26" s="52"/>
      <c r="MAT26" s="52"/>
      <c r="MAU26" s="52"/>
      <c r="MAV26" s="52"/>
      <c r="MAW26" s="52"/>
      <c r="MAX26" s="52"/>
      <c r="MAY26" s="52"/>
      <c r="MAZ26" s="52"/>
      <c r="MBA26" s="52"/>
      <c r="MBB26" s="52"/>
      <c r="MBC26" s="52"/>
      <c r="MBD26" s="52"/>
      <c r="MBE26" s="52"/>
      <c r="MBF26" s="52"/>
      <c r="MBG26" s="52"/>
      <c r="MBH26" s="52"/>
      <c r="MBI26" s="52"/>
      <c r="MBJ26" s="52"/>
      <c r="MBK26" s="52"/>
      <c r="MBL26" s="52"/>
      <c r="MBM26" s="52"/>
      <c r="MBN26" s="52"/>
      <c r="MBO26" s="52"/>
      <c r="MBP26" s="52"/>
      <c r="MBQ26" s="52"/>
      <c r="MBR26" s="52"/>
      <c r="MBS26" s="52"/>
      <c r="MBT26" s="52"/>
      <c r="MBU26" s="52"/>
      <c r="MBV26" s="52"/>
      <c r="MBW26" s="52"/>
      <c r="MBX26" s="52"/>
      <c r="MBY26" s="52"/>
      <c r="MBZ26" s="52"/>
      <c r="MCA26" s="52"/>
      <c r="MCB26" s="52"/>
      <c r="MCC26" s="52"/>
      <c r="MCD26" s="52"/>
      <c r="MCE26" s="52"/>
      <c r="MCF26" s="52"/>
      <c r="MCG26" s="52"/>
      <c r="MCH26" s="52"/>
      <c r="MCI26" s="52"/>
      <c r="MCJ26" s="52"/>
      <c r="MCK26" s="52"/>
      <c r="MCL26" s="52"/>
      <c r="MCM26" s="52"/>
      <c r="MCN26" s="52"/>
      <c r="MCO26" s="52"/>
      <c r="MCP26" s="52"/>
      <c r="MCQ26" s="52"/>
      <c r="MCR26" s="52"/>
      <c r="MCS26" s="52"/>
      <c r="MCT26" s="52"/>
      <c r="MCU26" s="52"/>
      <c r="MCV26" s="52"/>
      <c r="MCW26" s="52"/>
      <c r="MCX26" s="52"/>
      <c r="MCY26" s="52"/>
      <c r="MCZ26" s="52"/>
      <c r="MDA26" s="52"/>
      <c r="MDB26" s="52"/>
      <c r="MDC26" s="52"/>
      <c r="MDD26" s="52"/>
      <c r="MDE26" s="52"/>
      <c r="MDF26" s="52"/>
      <c r="MDG26" s="52"/>
      <c r="MDH26" s="52"/>
      <c r="MDI26" s="52"/>
      <c r="MDJ26" s="52"/>
      <c r="MDK26" s="52"/>
      <c r="MDL26" s="52"/>
      <c r="MDM26" s="52"/>
      <c r="MDN26" s="52"/>
      <c r="MDO26" s="52"/>
      <c r="MDP26" s="52"/>
      <c r="MDQ26" s="52"/>
      <c r="MDR26" s="52"/>
      <c r="MDS26" s="52"/>
      <c r="MDT26" s="52"/>
      <c r="MDU26" s="52"/>
      <c r="MDV26" s="52"/>
      <c r="MDW26" s="52"/>
      <c r="MDX26" s="52"/>
      <c r="MDY26" s="52"/>
      <c r="MDZ26" s="52"/>
      <c r="MEA26" s="52"/>
      <c r="MEB26" s="52"/>
      <c r="MEC26" s="52"/>
      <c r="MED26" s="52"/>
      <c r="MEE26" s="52"/>
      <c r="MEF26" s="52"/>
      <c r="MEG26" s="52"/>
      <c r="MEH26" s="52"/>
      <c r="MEI26" s="52"/>
      <c r="MEJ26" s="52"/>
      <c r="MEK26" s="52"/>
      <c r="MEL26" s="52"/>
      <c r="MEM26" s="52"/>
      <c r="MEN26" s="52"/>
      <c r="MEO26" s="52"/>
      <c r="MEP26" s="52"/>
      <c r="MEQ26" s="52"/>
      <c r="MER26" s="52"/>
      <c r="MES26" s="52"/>
      <c r="MET26" s="52"/>
      <c r="MEU26" s="52"/>
      <c r="MEV26" s="52"/>
      <c r="MEW26" s="52"/>
      <c r="MEX26" s="52"/>
      <c r="MEY26" s="52"/>
      <c r="MEZ26" s="52"/>
      <c r="MFA26" s="52"/>
      <c r="MFB26" s="52"/>
      <c r="MFC26" s="52"/>
      <c r="MFD26" s="52"/>
      <c r="MFE26" s="52"/>
      <c r="MFF26" s="52"/>
      <c r="MFG26" s="52"/>
      <c r="MFH26" s="52"/>
      <c r="MFI26" s="52"/>
      <c r="MFJ26" s="52"/>
      <c r="MFK26" s="52"/>
      <c r="MFL26" s="52"/>
      <c r="MFM26" s="52"/>
      <c r="MFN26" s="52"/>
      <c r="MFO26" s="52"/>
      <c r="MFP26" s="52"/>
      <c r="MFQ26" s="52"/>
      <c r="MFR26" s="52"/>
      <c r="MFS26" s="52"/>
      <c r="MFT26" s="52"/>
      <c r="MFU26" s="52"/>
      <c r="MFV26" s="52"/>
      <c r="MFW26" s="52"/>
      <c r="MFX26" s="52"/>
      <c r="MFY26" s="52"/>
      <c r="MFZ26" s="52"/>
      <c r="MGA26" s="52"/>
      <c r="MGB26" s="52"/>
      <c r="MGC26" s="52"/>
      <c r="MGD26" s="52"/>
      <c r="MGE26" s="52"/>
      <c r="MGF26" s="52"/>
      <c r="MGG26" s="52"/>
      <c r="MGH26" s="52"/>
      <c r="MGI26" s="52"/>
      <c r="MGJ26" s="52"/>
      <c r="MGK26" s="52"/>
      <c r="MGL26" s="52"/>
      <c r="MGM26" s="52"/>
      <c r="MGN26" s="52"/>
      <c r="MGO26" s="52"/>
      <c r="MGP26" s="52"/>
      <c r="MGQ26" s="52"/>
      <c r="MGR26" s="52"/>
      <c r="MGS26" s="52"/>
      <c r="MGT26" s="52"/>
      <c r="MGU26" s="52"/>
      <c r="MGV26" s="52"/>
      <c r="MGW26" s="52"/>
      <c r="MGX26" s="52"/>
      <c r="MGY26" s="52"/>
      <c r="MGZ26" s="52"/>
      <c r="MHA26" s="52"/>
      <c r="MHB26" s="52"/>
      <c r="MHC26" s="52"/>
      <c r="MHD26" s="52"/>
      <c r="MHE26" s="52"/>
      <c r="MHF26" s="52"/>
      <c r="MHG26" s="52"/>
      <c r="MHH26" s="52"/>
      <c r="MHI26" s="52"/>
      <c r="MHJ26" s="52"/>
      <c r="MHK26" s="52"/>
      <c r="MHL26" s="52"/>
      <c r="MHM26" s="52"/>
      <c r="MHN26" s="52"/>
      <c r="MHO26" s="52"/>
      <c r="MHP26" s="52"/>
      <c r="MHQ26" s="52"/>
      <c r="MHR26" s="52"/>
      <c r="MHS26" s="52"/>
      <c r="MHT26" s="52"/>
      <c r="MHU26" s="52"/>
      <c r="MHV26" s="52"/>
      <c r="MHW26" s="52"/>
      <c r="MHX26" s="52"/>
      <c r="MHY26" s="52"/>
      <c r="MHZ26" s="52"/>
      <c r="MIA26" s="52"/>
      <c r="MIB26" s="52"/>
      <c r="MIC26" s="52"/>
      <c r="MID26" s="52"/>
      <c r="MIE26" s="52"/>
      <c r="MIF26" s="52"/>
      <c r="MIG26" s="52"/>
      <c r="MIH26" s="52"/>
      <c r="MII26" s="52"/>
      <c r="MIJ26" s="52"/>
      <c r="MIK26" s="52"/>
      <c r="MIL26" s="52"/>
      <c r="MIM26" s="52"/>
      <c r="MIN26" s="52"/>
      <c r="MIO26" s="52"/>
      <c r="MIP26" s="52"/>
      <c r="MIQ26" s="52"/>
      <c r="MIR26" s="52"/>
      <c r="MIS26" s="52"/>
      <c r="MIT26" s="52"/>
      <c r="MIU26" s="52"/>
      <c r="MIV26" s="52"/>
      <c r="MIW26" s="52"/>
      <c r="MIX26" s="52"/>
      <c r="MIY26" s="52"/>
      <c r="MIZ26" s="52"/>
      <c r="MJA26" s="52"/>
      <c r="MJB26" s="52"/>
      <c r="MJC26" s="52"/>
      <c r="MJD26" s="52"/>
      <c r="MJE26" s="52"/>
      <c r="MJF26" s="52"/>
      <c r="MJG26" s="52"/>
      <c r="MJH26" s="52"/>
      <c r="MJI26" s="52"/>
      <c r="MJJ26" s="52"/>
      <c r="MJK26" s="52"/>
      <c r="MJL26" s="52"/>
      <c r="MJM26" s="52"/>
      <c r="MJN26" s="52"/>
      <c r="MJO26" s="52"/>
      <c r="MJP26" s="52"/>
      <c r="MJQ26" s="52"/>
      <c r="MJR26" s="52"/>
      <c r="MJS26" s="52"/>
      <c r="MJT26" s="52"/>
      <c r="MJU26" s="52"/>
      <c r="MJV26" s="52"/>
      <c r="MJW26" s="52"/>
      <c r="MJX26" s="52"/>
      <c r="MJY26" s="52"/>
      <c r="MJZ26" s="52"/>
      <c r="MKA26" s="52"/>
      <c r="MKB26" s="52"/>
      <c r="MKC26" s="52"/>
      <c r="MKD26" s="52"/>
      <c r="MKE26" s="52"/>
      <c r="MKF26" s="52"/>
      <c r="MKG26" s="52"/>
      <c r="MKH26" s="52"/>
      <c r="MKI26" s="52"/>
      <c r="MKJ26" s="52"/>
      <c r="MKK26" s="52"/>
      <c r="MKL26" s="52"/>
      <c r="MKM26" s="52"/>
      <c r="MKN26" s="52"/>
      <c r="MKO26" s="52"/>
      <c r="MKP26" s="52"/>
      <c r="MKQ26" s="52"/>
      <c r="MKR26" s="52"/>
      <c r="MKS26" s="52"/>
      <c r="MKT26" s="52"/>
      <c r="MKU26" s="52"/>
      <c r="MKV26" s="52"/>
      <c r="MKW26" s="52"/>
      <c r="MKX26" s="52"/>
      <c r="MKY26" s="52"/>
      <c r="MKZ26" s="52"/>
      <c r="MLA26" s="52"/>
      <c r="MLB26" s="52"/>
      <c r="MLC26" s="52"/>
      <c r="MLD26" s="52"/>
      <c r="MLE26" s="52"/>
      <c r="MLF26" s="52"/>
      <c r="MLG26" s="52"/>
      <c r="MLH26" s="52"/>
      <c r="MLI26" s="52"/>
      <c r="MLJ26" s="52"/>
      <c r="MLK26" s="52"/>
      <c r="MLL26" s="52"/>
      <c r="MLM26" s="52"/>
      <c r="MLN26" s="52"/>
      <c r="MLO26" s="52"/>
      <c r="MLP26" s="52"/>
      <c r="MLQ26" s="52"/>
      <c r="MLR26" s="52"/>
      <c r="MLS26" s="52"/>
      <c r="MLT26" s="52"/>
      <c r="MLU26" s="52"/>
      <c r="MLV26" s="52"/>
      <c r="MLW26" s="52"/>
      <c r="MLX26" s="52"/>
      <c r="MLY26" s="52"/>
      <c r="MLZ26" s="52"/>
      <c r="MMA26" s="52"/>
      <c r="MMB26" s="52"/>
      <c r="MMC26" s="52"/>
      <c r="MMD26" s="52"/>
      <c r="MME26" s="52"/>
      <c r="MMF26" s="52"/>
      <c r="MMG26" s="52"/>
      <c r="MMH26" s="52"/>
      <c r="MMI26" s="52"/>
      <c r="MMJ26" s="52"/>
      <c r="MMK26" s="52"/>
      <c r="MML26" s="52"/>
      <c r="MMM26" s="52"/>
      <c r="MMN26" s="52"/>
      <c r="MMO26" s="52"/>
      <c r="MMP26" s="52"/>
      <c r="MMQ26" s="52"/>
      <c r="MMR26" s="52"/>
      <c r="MMS26" s="52"/>
      <c r="MMT26" s="52"/>
      <c r="MMU26" s="52"/>
      <c r="MMV26" s="52"/>
      <c r="MMW26" s="52"/>
      <c r="MMX26" s="52"/>
      <c r="MMY26" s="52"/>
      <c r="MMZ26" s="52"/>
      <c r="MNA26" s="52"/>
      <c r="MNB26" s="52"/>
      <c r="MNC26" s="52"/>
      <c r="MND26" s="52"/>
      <c r="MNE26" s="52"/>
      <c r="MNF26" s="52"/>
      <c r="MNG26" s="52"/>
      <c r="MNH26" s="52"/>
      <c r="MNI26" s="52"/>
      <c r="MNJ26" s="52"/>
      <c r="MNK26" s="52"/>
      <c r="MNL26" s="52"/>
      <c r="MNM26" s="52"/>
      <c r="MNN26" s="52"/>
      <c r="MNO26" s="52"/>
      <c r="MNP26" s="52"/>
      <c r="MNQ26" s="52"/>
      <c r="MNR26" s="52"/>
      <c r="MNS26" s="52"/>
      <c r="MNT26" s="52"/>
      <c r="MNU26" s="52"/>
      <c r="MNV26" s="52"/>
      <c r="MNW26" s="52"/>
      <c r="MNX26" s="52"/>
      <c r="MNY26" s="52"/>
      <c r="MNZ26" s="52"/>
      <c r="MOA26" s="52"/>
      <c r="MOB26" s="52"/>
      <c r="MOC26" s="52"/>
      <c r="MOD26" s="52"/>
      <c r="MOE26" s="52"/>
      <c r="MOF26" s="52"/>
      <c r="MOG26" s="52"/>
      <c r="MOH26" s="52"/>
      <c r="MOI26" s="52"/>
      <c r="MOJ26" s="52"/>
      <c r="MOK26" s="52"/>
      <c r="MOL26" s="52"/>
      <c r="MOM26" s="52"/>
      <c r="MON26" s="52"/>
      <c r="MOO26" s="52"/>
      <c r="MOP26" s="52"/>
      <c r="MOQ26" s="52"/>
      <c r="MOR26" s="52"/>
      <c r="MOS26" s="52"/>
      <c r="MOT26" s="52"/>
      <c r="MOU26" s="52"/>
      <c r="MOV26" s="52"/>
      <c r="MOW26" s="52"/>
      <c r="MOX26" s="52"/>
      <c r="MOY26" s="52"/>
      <c r="MOZ26" s="52"/>
      <c r="MPA26" s="52"/>
      <c r="MPB26" s="52"/>
      <c r="MPC26" s="52"/>
      <c r="MPD26" s="52"/>
      <c r="MPE26" s="52"/>
      <c r="MPF26" s="52"/>
      <c r="MPG26" s="52"/>
      <c r="MPH26" s="52"/>
      <c r="MPI26" s="52"/>
      <c r="MPJ26" s="52"/>
      <c r="MPK26" s="52"/>
      <c r="MPL26" s="52"/>
      <c r="MPM26" s="52"/>
      <c r="MPN26" s="52"/>
      <c r="MPO26" s="52"/>
      <c r="MPP26" s="52"/>
      <c r="MPQ26" s="52"/>
      <c r="MPR26" s="52"/>
      <c r="MPS26" s="52"/>
      <c r="MPT26" s="52"/>
      <c r="MPU26" s="52"/>
      <c r="MPV26" s="52"/>
      <c r="MPW26" s="52"/>
      <c r="MPX26" s="52"/>
      <c r="MPY26" s="52"/>
      <c r="MPZ26" s="52"/>
      <c r="MQA26" s="52"/>
      <c r="MQB26" s="52"/>
      <c r="MQC26" s="52"/>
      <c r="MQD26" s="52"/>
      <c r="MQE26" s="52"/>
      <c r="MQF26" s="52"/>
      <c r="MQG26" s="52"/>
      <c r="MQH26" s="52"/>
      <c r="MQI26" s="52"/>
      <c r="MQJ26" s="52"/>
      <c r="MQK26" s="52"/>
      <c r="MQL26" s="52"/>
      <c r="MQM26" s="52"/>
      <c r="MQN26" s="52"/>
      <c r="MQO26" s="52"/>
      <c r="MQP26" s="52"/>
      <c r="MQQ26" s="52"/>
      <c r="MQR26" s="52"/>
      <c r="MQS26" s="52"/>
      <c r="MQT26" s="52"/>
      <c r="MQU26" s="52"/>
      <c r="MQV26" s="52"/>
      <c r="MQW26" s="52"/>
      <c r="MQX26" s="52"/>
      <c r="MQY26" s="52"/>
      <c r="MQZ26" s="52"/>
      <c r="MRA26" s="52"/>
      <c r="MRB26" s="52"/>
      <c r="MRC26" s="52"/>
      <c r="MRD26" s="52"/>
      <c r="MRE26" s="52"/>
      <c r="MRF26" s="52"/>
      <c r="MRG26" s="52"/>
      <c r="MRH26" s="52"/>
      <c r="MRI26" s="52"/>
      <c r="MRJ26" s="52"/>
      <c r="MRK26" s="52"/>
      <c r="MRL26" s="52"/>
      <c r="MRM26" s="52"/>
      <c r="MRN26" s="52"/>
      <c r="MRO26" s="52"/>
      <c r="MRP26" s="52"/>
      <c r="MRQ26" s="52"/>
      <c r="MRR26" s="52"/>
      <c r="MRS26" s="52"/>
      <c r="MRT26" s="52"/>
      <c r="MRU26" s="52"/>
      <c r="MRV26" s="52"/>
      <c r="MRW26" s="52"/>
      <c r="MRX26" s="52"/>
      <c r="MRY26" s="52"/>
      <c r="MRZ26" s="52"/>
      <c r="MSA26" s="52"/>
      <c r="MSB26" s="52"/>
      <c r="MSC26" s="52"/>
      <c r="MSD26" s="52"/>
      <c r="MSE26" s="52"/>
      <c r="MSF26" s="52"/>
      <c r="MSG26" s="52"/>
      <c r="MSH26" s="52"/>
      <c r="MSI26" s="52"/>
      <c r="MSJ26" s="52"/>
      <c r="MSK26" s="52"/>
      <c r="MSL26" s="52"/>
      <c r="MSM26" s="52"/>
      <c r="MSN26" s="52"/>
      <c r="MSO26" s="52"/>
      <c r="MSP26" s="52"/>
      <c r="MSQ26" s="52"/>
      <c r="MSR26" s="52"/>
      <c r="MSS26" s="52"/>
      <c r="MST26" s="52"/>
      <c r="MSU26" s="52"/>
      <c r="MSV26" s="52"/>
      <c r="MSW26" s="52"/>
      <c r="MSX26" s="52"/>
      <c r="MSY26" s="52"/>
      <c r="MSZ26" s="52"/>
      <c r="MTA26" s="52"/>
      <c r="MTB26" s="52"/>
      <c r="MTC26" s="52"/>
      <c r="MTD26" s="52"/>
      <c r="MTE26" s="52"/>
      <c r="MTF26" s="52"/>
      <c r="MTG26" s="52"/>
      <c r="MTH26" s="52"/>
      <c r="MTI26" s="52"/>
      <c r="MTJ26" s="52"/>
      <c r="MTK26" s="52"/>
      <c r="MTL26" s="52"/>
      <c r="MTM26" s="52"/>
      <c r="MTN26" s="52"/>
      <c r="MTO26" s="52"/>
      <c r="MTP26" s="52"/>
      <c r="MTQ26" s="52"/>
      <c r="MTR26" s="52"/>
      <c r="MTS26" s="52"/>
      <c r="MTT26" s="52"/>
      <c r="MTU26" s="52"/>
      <c r="MTV26" s="52"/>
      <c r="MTW26" s="52"/>
      <c r="MTX26" s="52"/>
      <c r="MTY26" s="52"/>
      <c r="MTZ26" s="52"/>
      <c r="MUA26" s="52"/>
      <c r="MUB26" s="52"/>
      <c r="MUC26" s="52"/>
      <c r="MUD26" s="52"/>
      <c r="MUE26" s="52"/>
      <c r="MUF26" s="52"/>
      <c r="MUG26" s="52"/>
      <c r="MUH26" s="52"/>
      <c r="MUI26" s="52"/>
      <c r="MUJ26" s="52"/>
      <c r="MUK26" s="52"/>
      <c r="MUL26" s="52"/>
      <c r="MUM26" s="52"/>
      <c r="MUN26" s="52"/>
      <c r="MUO26" s="52"/>
      <c r="MUP26" s="52"/>
      <c r="MUQ26" s="52"/>
      <c r="MUR26" s="52"/>
      <c r="MUS26" s="52"/>
      <c r="MUT26" s="52"/>
      <c r="MUU26" s="52"/>
      <c r="MUV26" s="52"/>
      <c r="MUW26" s="52"/>
      <c r="MUX26" s="52"/>
      <c r="MUY26" s="52"/>
      <c r="MUZ26" s="52"/>
      <c r="MVA26" s="52"/>
      <c r="MVB26" s="52"/>
      <c r="MVC26" s="52"/>
      <c r="MVD26" s="52"/>
      <c r="MVE26" s="52"/>
      <c r="MVF26" s="52"/>
      <c r="MVG26" s="52"/>
      <c r="MVH26" s="52"/>
      <c r="MVI26" s="52"/>
      <c r="MVJ26" s="52"/>
      <c r="MVK26" s="52"/>
      <c r="MVL26" s="52"/>
      <c r="MVM26" s="52"/>
      <c r="MVN26" s="52"/>
      <c r="MVO26" s="52"/>
      <c r="MVP26" s="52"/>
      <c r="MVQ26" s="52"/>
      <c r="MVR26" s="52"/>
      <c r="MVS26" s="52"/>
      <c r="MVT26" s="52"/>
      <c r="MVU26" s="52"/>
      <c r="MVV26" s="52"/>
      <c r="MVW26" s="52"/>
      <c r="MVX26" s="52"/>
      <c r="MVY26" s="52"/>
      <c r="MVZ26" s="52"/>
      <c r="MWA26" s="52"/>
      <c r="MWB26" s="52"/>
      <c r="MWC26" s="52"/>
      <c r="MWD26" s="52"/>
      <c r="MWE26" s="52"/>
      <c r="MWF26" s="52"/>
      <c r="MWG26" s="52"/>
      <c r="MWH26" s="52"/>
      <c r="MWI26" s="52"/>
      <c r="MWJ26" s="52"/>
      <c r="MWK26" s="52"/>
      <c r="MWL26" s="52"/>
      <c r="MWM26" s="52"/>
      <c r="MWN26" s="52"/>
      <c r="MWO26" s="52"/>
      <c r="MWP26" s="52"/>
      <c r="MWQ26" s="52"/>
      <c r="MWR26" s="52"/>
      <c r="MWS26" s="52"/>
      <c r="MWT26" s="52"/>
      <c r="MWU26" s="52"/>
      <c r="MWV26" s="52"/>
      <c r="MWW26" s="52"/>
      <c r="MWX26" s="52"/>
      <c r="MWY26" s="52"/>
      <c r="MWZ26" s="52"/>
      <c r="MXA26" s="52"/>
      <c r="MXB26" s="52"/>
      <c r="MXC26" s="52"/>
      <c r="MXD26" s="52"/>
      <c r="MXE26" s="52"/>
      <c r="MXF26" s="52"/>
      <c r="MXG26" s="52"/>
      <c r="MXH26" s="52"/>
      <c r="MXI26" s="52"/>
      <c r="MXJ26" s="52"/>
      <c r="MXK26" s="52"/>
      <c r="MXL26" s="52"/>
      <c r="MXM26" s="52"/>
      <c r="MXN26" s="52"/>
      <c r="MXO26" s="52"/>
      <c r="MXP26" s="52"/>
      <c r="MXQ26" s="52"/>
      <c r="MXR26" s="52"/>
      <c r="MXS26" s="52"/>
      <c r="MXT26" s="52"/>
      <c r="MXU26" s="52"/>
      <c r="MXV26" s="52"/>
      <c r="MXW26" s="52"/>
      <c r="MXX26" s="52"/>
      <c r="MXY26" s="52"/>
      <c r="MXZ26" s="52"/>
      <c r="MYA26" s="52"/>
      <c r="MYB26" s="52"/>
      <c r="MYC26" s="52"/>
      <c r="MYD26" s="52"/>
      <c r="MYE26" s="52"/>
      <c r="MYF26" s="52"/>
      <c r="MYG26" s="52"/>
      <c r="MYH26" s="52"/>
      <c r="MYI26" s="52"/>
      <c r="MYJ26" s="52"/>
      <c r="MYK26" s="52"/>
      <c r="MYL26" s="52"/>
      <c r="MYM26" s="52"/>
      <c r="MYN26" s="52"/>
      <c r="MYO26" s="52"/>
      <c r="MYP26" s="52"/>
      <c r="MYQ26" s="52"/>
      <c r="MYR26" s="52"/>
      <c r="MYS26" s="52"/>
      <c r="MYT26" s="52"/>
      <c r="MYU26" s="52"/>
      <c r="MYV26" s="52"/>
      <c r="MYW26" s="52"/>
      <c r="MYX26" s="52"/>
      <c r="MYY26" s="52"/>
      <c r="MYZ26" s="52"/>
      <c r="MZA26" s="52"/>
      <c r="MZB26" s="52"/>
      <c r="MZC26" s="52"/>
      <c r="MZD26" s="52"/>
      <c r="MZE26" s="52"/>
      <c r="MZF26" s="52"/>
      <c r="MZG26" s="52"/>
      <c r="MZH26" s="52"/>
      <c r="MZI26" s="52"/>
      <c r="MZJ26" s="52"/>
      <c r="MZK26" s="52"/>
      <c r="MZL26" s="52"/>
      <c r="MZM26" s="52"/>
      <c r="MZN26" s="52"/>
      <c r="MZO26" s="52"/>
      <c r="MZP26" s="52"/>
      <c r="MZQ26" s="52"/>
      <c r="MZR26" s="52"/>
      <c r="MZS26" s="52"/>
      <c r="MZT26" s="52"/>
      <c r="MZU26" s="52"/>
      <c r="MZV26" s="52"/>
      <c r="MZW26" s="52"/>
      <c r="MZX26" s="52"/>
      <c r="MZY26" s="52"/>
      <c r="MZZ26" s="52"/>
      <c r="NAA26" s="52"/>
      <c r="NAB26" s="52"/>
      <c r="NAC26" s="52"/>
      <c r="NAD26" s="52"/>
      <c r="NAE26" s="52"/>
      <c r="NAF26" s="52"/>
      <c r="NAG26" s="52"/>
      <c r="NAH26" s="52"/>
      <c r="NAI26" s="52"/>
      <c r="NAJ26" s="52"/>
      <c r="NAK26" s="52"/>
      <c r="NAL26" s="52"/>
      <c r="NAM26" s="52"/>
      <c r="NAN26" s="52"/>
      <c r="NAO26" s="52"/>
      <c r="NAP26" s="52"/>
      <c r="NAQ26" s="52"/>
      <c r="NAR26" s="52"/>
      <c r="NAS26" s="52"/>
      <c r="NAT26" s="52"/>
      <c r="NAU26" s="52"/>
      <c r="NAV26" s="52"/>
      <c r="NAW26" s="52"/>
      <c r="NAX26" s="52"/>
      <c r="NAY26" s="52"/>
      <c r="NAZ26" s="52"/>
      <c r="NBA26" s="52"/>
      <c r="NBB26" s="52"/>
      <c r="NBC26" s="52"/>
      <c r="NBD26" s="52"/>
      <c r="NBE26" s="52"/>
      <c r="NBF26" s="52"/>
      <c r="NBG26" s="52"/>
      <c r="NBH26" s="52"/>
      <c r="NBI26" s="52"/>
      <c r="NBJ26" s="52"/>
      <c r="NBK26" s="52"/>
      <c r="NBL26" s="52"/>
      <c r="NBM26" s="52"/>
      <c r="NBN26" s="52"/>
      <c r="NBO26" s="52"/>
      <c r="NBP26" s="52"/>
      <c r="NBQ26" s="52"/>
      <c r="NBR26" s="52"/>
      <c r="NBS26" s="52"/>
      <c r="NBT26" s="52"/>
      <c r="NBU26" s="52"/>
      <c r="NBV26" s="52"/>
      <c r="NBW26" s="52"/>
      <c r="NBX26" s="52"/>
      <c r="NBY26" s="52"/>
      <c r="NBZ26" s="52"/>
      <c r="NCA26" s="52"/>
      <c r="NCB26" s="52"/>
      <c r="NCC26" s="52"/>
      <c r="NCD26" s="52"/>
      <c r="NCE26" s="52"/>
      <c r="NCF26" s="52"/>
      <c r="NCG26" s="52"/>
      <c r="NCH26" s="52"/>
      <c r="NCI26" s="52"/>
      <c r="NCJ26" s="52"/>
      <c r="NCK26" s="52"/>
      <c r="NCL26" s="52"/>
      <c r="NCM26" s="52"/>
      <c r="NCN26" s="52"/>
      <c r="NCO26" s="52"/>
      <c r="NCP26" s="52"/>
      <c r="NCQ26" s="52"/>
      <c r="NCR26" s="52"/>
      <c r="NCS26" s="52"/>
      <c r="NCT26" s="52"/>
      <c r="NCU26" s="52"/>
      <c r="NCV26" s="52"/>
      <c r="NCW26" s="52"/>
      <c r="NCX26" s="52"/>
      <c r="NCY26" s="52"/>
      <c r="NCZ26" s="52"/>
      <c r="NDA26" s="52"/>
      <c r="NDB26" s="52"/>
      <c r="NDC26" s="52"/>
      <c r="NDD26" s="52"/>
      <c r="NDE26" s="52"/>
      <c r="NDF26" s="52"/>
      <c r="NDG26" s="52"/>
      <c r="NDH26" s="52"/>
      <c r="NDI26" s="52"/>
      <c r="NDJ26" s="52"/>
      <c r="NDK26" s="52"/>
      <c r="NDL26" s="52"/>
      <c r="NDM26" s="52"/>
      <c r="NDN26" s="52"/>
      <c r="NDO26" s="52"/>
      <c r="NDP26" s="52"/>
      <c r="NDQ26" s="52"/>
      <c r="NDR26" s="52"/>
      <c r="NDS26" s="52"/>
      <c r="NDT26" s="52"/>
      <c r="NDU26" s="52"/>
      <c r="NDV26" s="52"/>
      <c r="NDW26" s="52"/>
      <c r="NDX26" s="52"/>
      <c r="NDY26" s="52"/>
      <c r="NDZ26" s="52"/>
      <c r="NEA26" s="52"/>
      <c r="NEB26" s="52"/>
      <c r="NEC26" s="52"/>
      <c r="NED26" s="52"/>
      <c r="NEE26" s="52"/>
      <c r="NEF26" s="52"/>
      <c r="NEG26" s="52"/>
      <c r="NEH26" s="52"/>
      <c r="NEI26" s="52"/>
      <c r="NEJ26" s="52"/>
      <c r="NEK26" s="52"/>
      <c r="NEL26" s="52"/>
      <c r="NEM26" s="52"/>
      <c r="NEN26" s="52"/>
      <c r="NEO26" s="52"/>
      <c r="NEP26" s="52"/>
      <c r="NEQ26" s="52"/>
      <c r="NER26" s="52"/>
      <c r="NES26" s="52"/>
      <c r="NET26" s="52"/>
      <c r="NEU26" s="52"/>
      <c r="NEV26" s="52"/>
      <c r="NEW26" s="52"/>
      <c r="NEX26" s="52"/>
      <c r="NEY26" s="52"/>
      <c r="NEZ26" s="52"/>
      <c r="NFA26" s="52"/>
      <c r="NFB26" s="52"/>
      <c r="NFC26" s="52"/>
      <c r="NFD26" s="52"/>
      <c r="NFE26" s="52"/>
      <c r="NFF26" s="52"/>
      <c r="NFG26" s="52"/>
      <c r="NFH26" s="52"/>
      <c r="NFI26" s="52"/>
      <c r="NFJ26" s="52"/>
      <c r="NFK26" s="52"/>
      <c r="NFL26" s="52"/>
      <c r="NFM26" s="52"/>
      <c r="NFN26" s="52"/>
      <c r="NFO26" s="52"/>
      <c r="NFP26" s="52"/>
      <c r="NFQ26" s="52"/>
      <c r="NFR26" s="52"/>
      <c r="NFS26" s="52"/>
      <c r="NFT26" s="52"/>
      <c r="NFU26" s="52"/>
      <c r="NFV26" s="52"/>
      <c r="NFW26" s="52"/>
      <c r="NFX26" s="52"/>
      <c r="NFY26" s="52"/>
      <c r="NFZ26" s="52"/>
      <c r="NGA26" s="52"/>
      <c r="NGB26" s="52"/>
      <c r="NGC26" s="52"/>
      <c r="NGD26" s="52"/>
      <c r="NGE26" s="52"/>
      <c r="NGF26" s="52"/>
      <c r="NGG26" s="52"/>
      <c r="NGH26" s="52"/>
      <c r="NGI26" s="52"/>
      <c r="NGJ26" s="52"/>
      <c r="NGK26" s="52"/>
      <c r="NGL26" s="52"/>
      <c r="NGM26" s="52"/>
      <c r="NGN26" s="52"/>
      <c r="NGO26" s="52"/>
      <c r="NGP26" s="52"/>
      <c r="NGQ26" s="52"/>
      <c r="NGR26" s="52"/>
      <c r="NGS26" s="52"/>
      <c r="NGT26" s="52"/>
      <c r="NGU26" s="52"/>
      <c r="NGV26" s="52"/>
      <c r="NGW26" s="52"/>
      <c r="NGX26" s="52"/>
      <c r="NGY26" s="52"/>
      <c r="NGZ26" s="52"/>
      <c r="NHA26" s="52"/>
      <c r="NHB26" s="52"/>
      <c r="NHC26" s="52"/>
      <c r="NHD26" s="52"/>
      <c r="NHE26" s="52"/>
      <c r="NHF26" s="52"/>
      <c r="NHG26" s="52"/>
      <c r="NHH26" s="52"/>
      <c r="NHI26" s="52"/>
      <c r="NHJ26" s="52"/>
      <c r="NHK26" s="52"/>
      <c r="NHL26" s="52"/>
      <c r="NHM26" s="52"/>
      <c r="NHN26" s="52"/>
      <c r="NHO26" s="52"/>
      <c r="NHP26" s="52"/>
      <c r="NHQ26" s="52"/>
      <c r="NHR26" s="52"/>
      <c r="NHS26" s="52"/>
      <c r="NHT26" s="52"/>
      <c r="NHU26" s="52"/>
      <c r="NHV26" s="52"/>
      <c r="NHW26" s="52"/>
      <c r="NHX26" s="52"/>
      <c r="NHY26" s="52"/>
      <c r="NHZ26" s="52"/>
      <c r="NIA26" s="52"/>
      <c r="NIB26" s="52"/>
      <c r="NIC26" s="52"/>
      <c r="NID26" s="52"/>
      <c r="NIE26" s="52"/>
      <c r="NIF26" s="52"/>
      <c r="NIG26" s="52"/>
      <c r="NIH26" s="52"/>
      <c r="NII26" s="52"/>
      <c r="NIJ26" s="52"/>
      <c r="NIK26" s="52"/>
      <c r="NIL26" s="52"/>
      <c r="NIM26" s="52"/>
      <c r="NIN26" s="52"/>
      <c r="NIO26" s="52"/>
      <c r="NIP26" s="52"/>
      <c r="NIQ26" s="52"/>
      <c r="NIR26" s="52"/>
      <c r="NIS26" s="52"/>
      <c r="NIT26" s="52"/>
      <c r="NIU26" s="52"/>
      <c r="NIV26" s="52"/>
      <c r="NIW26" s="52"/>
      <c r="NIX26" s="52"/>
      <c r="NIY26" s="52"/>
      <c r="NIZ26" s="52"/>
      <c r="NJA26" s="52"/>
      <c r="NJB26" s="52"/>
      <c r="NJC26" s="52"/>
      <c r="NJD26" s="52"/>
      <c r="NJE26" s="52"/>
      <c r="NJF26" s="52"/>
      <c r="NJG26" s="52"/>
      <c r="NJH26" s="52"/>
      <c r="NJI26" s="52"/>
      <c r="NJJ26" s="52"/>
      <c r="NJK26" s="52"/>
      <c r="NJL26" s="52"/>
      <c r="NJM26" s="52"/>
      <c r="NJN26" s="52"/>
      <c r="NJO26" s="52"/>
      <c r="NJP26" s="52"/>
      <c r="NJQ26" s="52"/>
      <c r="NJR26" s="52"/>
      <c r="NJS26" s="52"/>
      <c r="NJT26" s="52"/>
      <c r="NJU26" s="52"/>
      <c r="NJV26" s="52"/>
      <c r="NJW26" s="52"/>
      <c r="NJX26" s="52"/>
      <c r="NJY26" s="52"/>
      <c r="NJZ26" s="52"/>
      <c r="NKA26" s="52"/>
      <c r="NKB26" s="52"/>
      <c r="NKC26" s="52"/>
      <c r="NKD26" s="52"/>
      <c r="NKE26" s="52"/>
      <c r="NKF26" s="52"/>
      <c r="NKG26" s="52"/>
      <c r="NKH26" s="52"/>
      <c r="NKI26" s="52"/>
      <c r="NKJ26" s="52"/>
      <c r="NKK26" s="52"/>
      <c r="NKL26" s="52"/>
      <c r="NKM26" s="52"/>
      <c r="NKN26" s="52"/>
      <c r="NKO26" s="52"/>
      <c r="NKP26" s="52"/>
      <c r="NKQ26" s="52"/>
      <c r="NKR26" s="52"/>
      <c r="NKS26" s="52"/>
      <c r="NKT26" s="52"/>
      <c r="NKU26" s="52"/>
      <c r="NKV26" s="52"/>
      <c r="NKW26" s="52"/>
      <c r="NKX26" s="52"/>
      <c r="NKY26" s="52"/>
      <c r="NKZ26" s="52"/>
      <c r="NLA26" s="52"/>
      <c r="NLB26" s="52"/>
      <c r="NLC26" s="52"/>
      <c r="NLD26" s="52"/>
      <c r="NLE26" s="52"/>
      <c r="NLF26" s="52"/>
      <c r="NLG26" s="52"/>
      <c r="NLH26" s="52"/>
      <c r="NLI26" s="52"/>
      <c r="NLJ26" s="52"/>
      <c r="NLK26" s="52"/>
      <c r="NLL26" s="52"/>
      <c r="NLM26" s="52"/>
      <c r="NLN26" s="52"/>
      <c r="NLO26" s="52"/>
      <c r="NLP26" s="52"/>
      <c r="NLQ26" s="52"/>
      <c r="NLR26" s="52"/>
      <c r="NLS26" s="52"/>
      <c r="NLT26" s="52"/>
      <c r="NLU26" s="52"/>
      <c r="NLV26" s="52"/>
      <c r="NLW26" s="52"/>
      <c r="NLX26" s="52"/>
      <c r="NLY26" s="52"/>
      <c r="NLZ26" s="52"/>
      <c r="NMA26" s="52"/>
      <c r="NMB26" s="52"/>
      <c r="NMC26" s="52"/>
      <c r="NMD26" s="52"/>
      <c r="NME26" s="52"/>
      <c r="NMF26" s="52"/>
      <c r="NMG26" s="52"/>
      <c r="NMH26" s="52"/>
      <c r="NMI26" s="52"/>
      <c r="NMJ26" s="52"/>
      <c r="NMK26" s="52"/>
      <c r="NML26" s="52"/>
      <c r="NMM26" s="52"/>
      <c r="NMN26" s="52"/>
      <c r="NMO26" s="52"/>
      <c r="NMP26" s="52"/>
      <c r="NMQ26" s="52"/>
      <c r="NMR26" s="52"/>
      <c r="NMS26" s="52"/>
      <c r="NMT26" s="52"/>
      <c r="NMU26" s="52"/>
      <c r="NMV26" s="52"/>
      <c r="NMW26" s="52"/>
      <c r="NMX26" s="52"/>
      <c r="NMY26" s="52"/>
      <c r="NMZ26" s="52"/>
      <c r="NNA26" s="52"/>
      <c r="NNB26" s="52"/>
      <c r="NNC26" s="52"/>
      <c r="NND26" s="52"/>
      <c r="NNE26" s="52"/>
      <c r="NNF26" s="52"/>
      <c r="NNG26" s="52"/>
      <c r="NNH26" s="52"/>
      <c r="NNI26" s="52"/>
      <c r="NNJ26" s="52"/>
      <c r="NNK26" s="52"/>
      <c r="NNL26" s="52"/>
      <c r="NNM26" s="52"/>
      <c r="NNN26" s="52"/>
      <c r="NNO26" s="52"/>
      <c r="NNP26" s="52"/>
      <c r="NNQ26" s="52"/>
      <c r="NNR26" s="52"/>
      <c r="NNS26" s="52"/>
      <c r="NNT26" s="52"/>
      <c r="NNU26" s="52"/>
      <c r="NNV26" s="52"/>
      <c r="NNW26" s="52"/>
      <c r="NNX26" s="52"/>
      <c r="NNY26" s="52"/>
      <c r="NNZ26" s="52"/>
      <c r="NOA26" s="52"/>
      <c r="NOB26" s="52"/>
      <c r="NOC26" s="52"/>
      <c r="NOD26" s="52"/>
      <c r="NOE26" s="52"/>
      <c r="NOF26" s="52"/>
      <c r="NOG26" s="52"/>
      <c r="NOH26" s="52"/>
      <c r="NOI26" s="52"/>
      <c r="NOJ26" s="52"/>
      <c r="NOK26" s="52"/>
      <c r="NOL26" s="52"/>
      <c r="NOM26" s="52"/>
      <c r="NON26" s="52"/>
      <c r="NOO26" s="52"/>
      <c r="NOP26" s="52"/>
      <c r="NOQ26" s="52"/>
      <c r="NOR26" s="52"/>
      <c r="NOS26" s="52"/>
      <c r="NOT26" s="52"/>
      <c r="NOU26" s="52"/>
      <c r="NOV26" s="52"/>
      <c r="NOW26" s="52"/>
      <c r="NOX26" s="52"/>
      <c r="NOY26" s="52"/>
      <c r="NOZ26" s="52"/>
      <c r="NPA26" s="52"/>
      <c r="NPB26" s="52"/>
      <c r="NPC26" s="52"/>
      <c r="NPD26" s="52"/>
      <c r="NPE26" s="52"/>
      <c r="NPF26" s="52"/>
      <c r="NPG26" s="52"/>
      <c r="NPH26" s="52"/>
      <c r="NPI26" s="52"/>
      <c r="NPJ26" s="52"/>
      <c r="NPK26" s="52"/>
      <c r="NPL26" s="52"/>
      <c r="NPM26" s="52"/>
      <c r="NPN26" s="52"/>
      <c r="NPO26" s="52"/>
      <c r="NPP26" s="52"/>
      <c r="NPQ26" s="52"/>
      <c r="NPR26" s="52"/>
      <c r="NPS26" s="52"/>
      <c r="NPT26" s="52"/>
      <c r="NPU26" s="52"/>
      <c r="NPV26" s="52"/>
      <c r="NPW26" s="52"/>
      <c r="NPX26" s="52"/>
      <c r="NPY26" s="52"/>
      <c r="NPZ26" s="52"/>
      <c r="NQA26" s="52"/>
      <c r="NQB26" s="52"/>
      <c r="NQC26" s="52"/>
      <c r="NQD26" s="52"/>
      <c r="NQE26" s="52"/>
      <c r="NQF26" s="52"/>
      <c r="NQG26" s="52"/>
      <c r="NQH26" s="52"/>
      <c r="NQI26" s="52"/>
      <c r="NQJ26" s="52"/>
      <c r="NQK26" s="52"/>
      <c r="NQL26" s="52"/>
      <c r="NQM26" s="52"/>
      <c r="NQN26" s="52"/>
      <c r="NQO26" s="52"/>
      <c r="NQP26" s="52"/>
      <c r="NQQ26" s="52"/>
      <c r="NQR26" s="52"/>
      <c r="NQS26" s="52"/>
      <c r="NQT26" s="52"/>
      <c r="NQU26" s="52"/>
      <c r="NQV26" s="52"/>
      <c r="NQW26" s="52"/>
      <c r="NQX26" s="52"/>
      <c r="NQY26" s="52"/>
      <c r="NQZ26" s="52"/>
      <c r="NRA26" s="52"/>
      <c r="NRB26" s="52"/>
      <c r="NRC26" s="52"/>
      <c r="NRD26" s="52"/>
      <c r="NRE26" s="52"/>
      <c r="NRF26" s="52"/>
      <c r="NRG26" s="52"/>
      <c r="NRH26" s="52"/>
      <c r="NRI26" s="52"/>
      <c r="NRJ26" s="52"/>
      <c r="NRK26" s="52"/>
      <c r="NRL26" s="52"/>
      <c r="NRM26" s="52"/>
      <c r="NRN26" s="52"/>
      <c r="NRO26" s="52"/>
      <c r="NRP26" s="52"/>
      <c r="NRQ26" s="52"/>
      <c r="NRR26" s="52"/>
      <c r="NRS26" s="52"/>
      <c r="NRT26" s="52"/>
      <c r="NRU26" s="52"/>
      <c r="NRV26" s="52"/>
      <c r="NRW26" s="52"/>
      <c r="NRX26" s="52"/>
      <c r="NRY26" s="52"/>
      <c r="NRZ26" s="52"/>
      <c r="NSA26" s="52"/>
      <c r="NSB26" s="52"/>
      <c r="NSC26" s="52"/>
      <c r="NSD26" s="52"/>
      <c r="NSE26" s="52"/>
      <c r="NSF26" s="52"/>
      <c r="NSG26" s="52"/>
      <c r="NSH26" s="52"/>
      <c r="NSI26" s="52"/>
      <c r="NSJ26" s="52"/>
      <c r="NSK26" s="52"/>
      <c r="NSL26" s="52"/>
      <c r="NSM26" s="52"/>
      <c r="NSN26" s="52"/>
      <c r="NSO26" s="52"/>
      <c r="NSP26" s="52"/>
      <c r="NSQ26" s="52"/>
      <c r="NSR26" s="52"/>
      <c r="NSS26" s="52"/>
      <c r="NST26" s="52"/>
      <c r="NSU26" s="52"/>
      <c r="NSV26" s="52"/>
      <c r="NSW26" s="52"/>
      <c r="NSX26" s="52"/>
      <c r="NSY26" s="52"/>
      <c r="NSZ26" s="52"/>
      <c r="NTA26" s="52"/>
      <c r="NTB26" s="52"/>
      <c r="NTC26" s="52"/>
      <c r="NTD26" s="52"/>
      <c r="NTE26" s="52"/>
      <c r="NTF26" s="52"/>
      <c r="NTG26" s="52"/>
      <c r="NTH26" s="52"/>
      <c r="NTI26" s="52"/>
      <c r="NTJ26" s="52"/>
      <c r="NTK26" s="52"/>
      <c r="NTL26" s="52"/>
      <c r="NTM26" s="52"/>
      <c r="NTN26" s="52"/>
      <c r="NTO26" s="52"/>
      <c r="NTP26" s="52"/>
      <c r="NTQ26" s="52"/>
      <c r="NTR26" s="52"/>
      <c r="NTS26" s="52"/>
      <c r="NTT26" s="52"/>
      <c r="NTU26" s="52"/>
      <c r="NTV26" s="52"/>
      <c r="NTW26" s="52"/>
      <c r="NTX26" s="52"/>
      <c r="NTY26" s="52"/>
      <c r="NTZ26" s="52"/>
      <c r="NUA26" s="52"/>
      <c r="NUB26" s="52"/>
      <c r="NUC26" s="52"/>
      <c r="NUD26" s="52"/>
      <c r="NUE26" s="52"/>
      <c r="NUF26" s="52"/>
      <c r="NUG26" s="52"/>
      <c r="NUH26" s="52"/>
      <c r="NUI26" s="52"/>
      <c r="NUJ26" s="52"/>
      <c r="NUK26" s="52"/>
      <c r="NUL26" s="52"/>
      <c r="NUM26" s="52"/>
      <c r="NUN26" s="52"/>
      <c r="NUO26" s="52"/>
      <c r="NUP26" s="52"/>
      <c r="NUQ26" s="52"/>
      <c r="NUR26" s="52"/>
      <c r="NUS26" s="52"/>
      <c r="NUT26" s="52"/>
      <c r="NUU26" s="52"/>
      <c r="NUV26" s="52"/>
      <c r="NUW26" s="52"/>
      <c r="NUX26" s="52"/>
      <c r="NUY26" s="52"/>
      <c r="NUZ26" s="52"/>
      <c r="NVA26" s="52"/>
      <c r="NVB26" s="52"/>
      <c r="NVC26" s="52"/>
      <c r="NVD26" s="52"/>
      <c r="NVE26" s="52"/>
      <c r="NVF26" s="52"/>
      <c r="NVG26" s="52"/>
      <c r="NVH26" s="52"/>
      <c r="NVI26" s="52"/>
      <c r="NVJ26" s="52"/>
      <c r="NVK26" s="52"/>
      <c r="NVL26" s="52"/>
      <c r="NVM26" s="52"/>
      <c r="NVN26" s="52"/>
      <c r="NVO26" s="52"/>
      <c r="NVP26" s="52"/>
      <c r="NVQ26" s="52"/>
      <c r="NVR26" s="52"/>
      <c r="NVS26" s="52"/>
      <c r="NVT26" s="52"/>
      <c r="NVU26" s="52"/>
      <c r="NVV26" s="52"/>
      <c r="NVW26" s="52"/>
      <c r="NVX26" s="52"/>
      <c r="NVY26" s="52"/>
      <c r="NVZ26" s="52"/>
      <c r="NWA26" s="52"/>
      <c r="NWB26" s="52"/>
      <c r="NWC26" s="52"/>
      <c r="NWD26" s="52"/>
      <c r="NWE26" s="52"/>
      <c r="NWF26" s="52"/>
      <c r="NWG26" s="52"/>
      <c r="NWH26" s="52"/>
      <c r="NWI26" s="52"/>
      <c r="NWJ26" s="52"/>
      <c r="NWK26" s="52"/>
      <c r="NWL26" s="52"/>
      <c r="NWM26" s="52"/>
      <c r="NWN26" s="52"/>
      <c r="NWO26" s="52"/>
      <c r="NWP26" s="52"/>
      <c r="NWQ26" s="52"/>
      <c r="NWR26" s="52"/>
      <c r="NWS26" s="52"/>
      <c r="NWT26" s="52"/>
      <c r="NWU26" s="52"/>
      <c r="NWV26" s="52"/>
      <c r="NWW26" s="52"/>
      <c r="NWX26" s="52"/>
      <c r="NWY26" s="52"/>
      <c r="NWZ26" s="52"/>
      <c r="NXA26" s="52"/>
      <c r="NXB26" s="52"/>
      <c r="NXC26" s="52"/>
      <c r="NXD26" s="52"/>
      <c r="NXE26" s="52"/>
      <c r="NXF26" s="52"/>
      <c r="NXG26" s="52"/>
      <c r="NXH26" s="52"/>
      <c r="NXI26" s="52"/>
      <c r="NXJ26" s="52"/>
      <c r="NXK26" s="52"/>
      <c r="NXL26" s="52"/>
      <c r="NXM26" s="52"/>
      <c r="NXN26" s="52"/>
      <c r="NXO26" s="52"/>
      <c r="NXP26" s="52"/>
      <c r="NXQ26" s="52"/>
      <c r="NXR26" s="52"/>
      <c r="NXS26" s="52"/>
      <c r="NXT26" s="52"/>
      <c r="NXU26" s="52"/>
      <c r="NXV26" s="52"/>
      <c r="NXW26" s="52"/>
      <c r="NXX26" s="52"/>
      <c r="NXY26" s="52"/>
      <c r="NXZ26" s="52"/>
      <c r="NYA26" s="52"/>
      <c r="NYB26" s="52"/>
      <c r="NYC26" s="52"/>
      <c r="NYD26" s="52"/>
      <c r="NYE26" s="52"/>
      <c r="NYF26" s="52"/>
      <c r="NYG26" s="52"/>
      <c r="NYH26" s="52"/>
      <c r="NYI26" s="52"/>
      <c r="NYJ26" s="52"/>
      <c r="NYK26" s="52"/>
      <c r="NYL26" s="52"/>
      <c r="NYM26" s="52"/>
      <c r="NYN26" s="52"/>
      <c r="NYO26" s="52"/>
      <c r="NYP26" s="52"/>
      <c r="NYQ26" s="52"/>
      <c r="NYR26" s="52"/>
      <c r="NYS26" s="52"/>
      <c r="NYT26" s="52"/>
      <c r="NYU26" s="52"/>
      <c r="NYV26" s="52"/>
      <c r="NYW26" s="52"/>
      <c r="NYX26" s="52"/>
      <c r="NYY26" s="52"/>
      <c r="NYZ26" s="52"/>
      <c r="NZA26" s="52"/>
      <c r="NZB26" s="52"/>
      <c r="NZC26" s="52"/>
      <c r="NZD26" s="52"/>
      <c r="NZE26" s="52"/>
      <c r="NZF26" s="52"/>
      <c r="NZG26" s="52"/>
      <c r="NZH26" s="52"/>
      <c r="NZI26" s="52"/>
      <c r="NZJ26" s="52"/>
      <c r="NZK26" s="52"/>
      <c r="NZL26" s="52"/>
      <c r="NZM26" s="52"/>
      <c r="NZN26" s="52"/>
      <c r="NZO26" s="52"/>
      <c r="NZP26" s="52"/>
      <c r="NZQ26" s="52"/>
      <c r="NZR26" s="52"/>
      <c r="NZS26" s="52"/>
      <c r="NZT26" s="52"/>
      <c r="NZU26" s="52"/>
      <c r="NZV26" s="52"/>
      <c r="NZW26" s="52"/>
      <c r="NZX26" s="52"/>
      <c r="NZY26" s="52"/>
      <c r="NZZ26" s="52"/>
      <c r="OAA26" s="52"/>
      <c r="OAB26" s="52"/>
      <c r="OAC26" s="52"/>
      <c r="OAD26" s="52"/>
      <c r="OAE26" s="52"/>
      <c r="OAF26" s="52"/>
      <c r="OAG26" s="52"/>
      <c r="OAH26" s="52"/>
      <c r="OAI26" s="52"/>
      <c r="OAJ26" s="52"/>
      <c r="OAK26" s="52"/>
      <c r="OAL26" s="52"/>
      <c r="OAM26" s="52"/>
      <c r="OAN26" s="52"/>
      <c r="OAO26" s="52"/>
      <c r="OAP26" s="52"/>
      <c r="OAQ26" s="52"/>
      <c r="OAR26" s="52"/>
      <c r="OAS26" s="52"/>
      <c r="OAT26" s="52"/>
      <c r="OAU26" s="52"/>
      <c r="OAV26" s="52"/>
      <c r="OAW26" s="52"/>
      <c r="OAX26" s="52"/>
      <c r="OAY26" s="52"/>
      <c r="OAZ26" s="52"/>
      <c r="OBA26" s="52"/>
      <c r="OBB26" s="52"/>
      <c r="OBC26" s="52"/>
      <c r="OBD26" s="52"/>
      <c r="OBE26" s="52"/>
      <c r="OBF26" s="52"/>
      <c r="OBG26" s="52"/>
      <c r="OBH26" s="52"/>
      <c r="OBI26" s="52"/>
      <c r="OBJ26" s="52"/>
      <c r="OBK26" s="52"/>
      <c r="OBL26" s="52"/>
      <c r="OBM26" s="52"/>
      <c r="OBN26" s="52"/>
      <c r="OBO26" s="52"/>
      <c r="OBP26" s="52"/>
      <c r="OBQ26" s="52"/>
      <c r="OBR26" s="52"/>
      <c r="OBS26" s="52"/>
      <c r="OBT26" s="52"/>
      <c r="OBU26" s="52"/>
      <c r="OBV26" s="52"/>
      <c r="OBW26" s="52"/>
      <c r="OBX26" s="52"/>
      <c r="OBY26" s="52"/>
      <c r="OBZ26" s="52"/>
      <c r="OCA26" s="52"/>
      <c r="OCB26" s="52"/>
      <c r="OCC26" s="52"/>
      <c r="OCD26" s="52"/>
      <c r="OCE26" s="52"/>
      <c r="OCF26" s="52"/>
      <c r="OCG26" s="52"/>
      <c r="OCH26" s="52"/>
      <c r="OCI26" s="52"/>
      <c r="OCJ26" s="52"/>
      <c r="OCK26" s="52"/>
      <c r="OCL26" s="52"/>
      <c r="OCM26" s="52"/>
      <c r="OCN26" s="52"/>
      <c r="OCO26" s="52"/>
      <c r="OCP26" s="52"/>
      <c r="OCQ26" s="52"/>
      <c r="OCR26" s="52"/>
      <c r="OCS26" s="52"/>
      <c r="OCT26" s="52"/>
      <c r="OCU26" s="52"/>
      <c r="OCV26" s="52"/>
      <c r="OCW26" s="52"/>
      <c r="OCX26" s="52"/>
      <c r="OCY26" s="52"/>
      <c r="OCZ26" s="52"/>
      <c r="ODA26" s="52"/>
      <c r="ODB26" s="52"/>
      <c r="ODC26" s="52"/>
      <c r="ODD26" s="52"/>
      <c r="ODE26" s="52"/>
      <c r="ODF26" s="52"/>
      <c r="ODG26" s="52"/>
      <c r="ODH26" s="52"/>
      <c r="ODI26" s="52"/>
      <c r="ODJ26" s="52"/>
      <c r="ODK26" s="52"/>
      <c r="ODL26" s="52"/>
      <c r="ODM26" s="52"/>
      <c r="ODN26" s="52"/>
      <c r="ODO26" s="52"/>
      <c r="ODP26" s="52"/>
      <c r="ODQ26" s="52"/>
      <c r="ODR26" s="52"/>
      <c r="ODS26" s="52"/>
      <c r="ODT26" s="52"/>
      <c r="ODU26" s="52"/>
      <c r="ODV26" s="52"/>
      <c r="ODW26" s="52"/>
      <c r="ODX26" s="52"/>
      <c r="ODY26" s="52"/>
      <c r="ODZ26" s="52"/>
      <c r="OEA26" s="52"/>
      <c r="OEB26" s="52"/>
      <c r="OEC26" s="52"/>
      <c r="OED26" s="52"/>
      <c r="OEE26" s="52"/>
      <c r="OEF26" s="52"/>
      <c r="OEG26" s="52"/>
      <c r="OEH26" s="52"/>
      <c r="OEI26" s="52"/>
      <c r="OEJ26" s="52"/>
      <c r="OEK26" s="52"/>
      <c r="OEL26" s="52"/>
      <c r="OEM26" s="52"/>
      <c r="OEN26" s="52"/>
      <c r="OEO26" s="52"/>
      <c r="OEP26" s="52"/>
      <c r="OEQ26" s="52"/>
      <c r="OER26" s="52"/>
      <c r="OES26" s="52"/>
      <c r="OET26" s="52"/>
      <c r="OEU26" s="52"/>
      <c r="OEV26" s="52"/>
      <c r="OEW26" s="52"/>
      <c r="OEX26" s="52"/>
      <c r="OEY26" s="52"/>
      <c r="OEZ26" s="52"/>
      <c r="OFA26" s="52"/>
      <c r="OFB26" s="52"/>
      <c r="OFC26" s="52"/>
      <c r="OFD26" s="52"/>
      <c r="OFE26" s="52"/>
      <c r="OFF26" s="52"/>
      <c r="OFG26" s="52"/>
      <c r="OFH26" s="52"/>
      <c r="OFI26" s="52"/>
      <c r="OFJ26" s="52"/>
      <c r="OFK26" s="52"/>
      <c r="OFL26" s="52"/>
      <c r="OFM26" s="52"/>
      <c r="OFN26" s="52"/>
      <c r="OFO26" s="52"/>
      <c r="OFP26" s="52"/>
      <c r="OFQ26" s="52"/>
      <c r="OFR26" s="52"/>
      <c r="OFS26" s="52"/>
      <c r="OFT26" s="52"/>
      <c r="OFU26" s="52"/>
      <c r="OFV26" s="52"/>
      <c r="OFW26" s="52"/>
      <c r="OFX26" s="52"/>
      <c r="OFY26" s="52"/>
      <c r="OFZ26" s="52"/>
      <c r="OGA26" s="52"/>
      <c r="OGB26" s="52"/>
      <c r="OGC26" s="52"/>
      <c r="OGD26" s="52"/>
      <c r="OGE26" s="52"/>
      <c r="OGF26" s="52"/>
      <c r="OGG26" s="52"/>
      <c r="OGH26" s="52"/>
      <c r="OGI26" s="52"/>
      <c r="OGJ26" s="52"/>
      <c r="OGK26" s="52"/>
      <c r="OGL26" s="52"/>
      <c r="OGM26" s="52"/>
      <c r="OGN26" s="52"/>
      <c r="OGO26" s="52"/>
      <c r="OGP26" s="52"/>
      <c r="OGQ26" s="52"/>
      <c r="OGR26" s="52"/>
      <c r="OGS26" s="52"/>
      <c r="OGT26" s="52"/>
      <c r="OGU26" s="52"/>
      <c r="OGV26" s="52"/>
      <c r="OGW26" s="52"/>
      <c r="OGX26" s="52"/>
      <c r="OGY26" s="52"/>
      <c r="OGZ26" s="52"/>
      <c r="OHA26" s="52"/>
      <c r="OHB26" s="52"/>
      <c r="OHC26" s="52"/>
      <c r="OHD26" s="52"/>
      <c r="OHE26" s="52"/>
      <c r="OHF26" s="52"/>
      <c r="OHG26" s="52"/>
      <c r="OHH26" s="52"/>
      <c r="OHI26" s="52"/>
      <c r="OHJ26" s="52"/>
      <c r="OHK26" s="52"/>
      <c r="OHL26" s="52"/>
      <c r="OHM26" s="52"/>
      <c r="OHN26" s="52"/>
      <c r="OHO26" s="52"/>
      <c r="OHP26" s="52"/>
      <c r="OHQ26" s="52"/>
      <c r="OHR26" s="52"/>
      <c r="OHS26" s="52"/>
      <c r="OHT26" s="52"/>
      <c r="OHU26" s="52"/>
      <c r="OHV26" s="52"/>
      <c r="OHW26" s="52"/>
      <c r="OHX26" s="52"/>
      <c r="OHY26" s="52"/>
      <c r="OHZ26" s="52"/>
      <c r="OIA26" s="52"/>
      <c r="OIB26" s="52"/>
      <c r="OIC26" s="52"/>
      <c r="OID26" s="52"/>
      <c r="OIE26" s="52"/>
      <c r="OIF26" s="52"/>
      <c r="OIG26" s="52"/>
      <c r="OIH26" s="52"/>
      <c r="OII26" s="52"/>
      <c r="OIJ26" s="52"/>
      <c r="OIK26" s="52"/>
      <c r="OIL26" s="52"/>
      <c r="OIM26" s="52"/>
      <c r="OIN26" s="52"/>
      <c r="OIO26" s="52"/>
      <c r="OIP26" s="52"/>
      <c r="OIQ26" s="52"/>
      <c r="OIR26" s="52"/>
      <c r="OIS26" s="52"/>
      <c r="OIT26" s="52"/>
      <c r="OIU26" s="52"/>
      <c r="OIV26" s="52"/>
      <c r="OIW26" s="52"/>
      <c r="OIX26" s="52"/>
      <c r="OIY26" s="52"/>
      <c r="OIZ26" s="52"/>
      <c r="OJA26" s="52"/>
      <c r="OJB26" s="52"/>
      <c r="OJC26" s="52"/>
      <c r="OJD26" s="52"/>
      <c r="OJE26" s="52"/>
      <c r="OJF26" s="52"/>
      <c r="OJG26" s="52"/>
      <c r="OJH26" s="52"/>
      <c r="OJI26" s="52"/>
      <c r="OJJ26" s="52"/>
      <c r="OJK26" s="52"/>
      <c r="OJL26" s="52"/>
      <c r="OJM26" s="52"/>
      <c r="OJN26" s="52"/>
      <c r="OJO26" s="52"/>
      <c r="OJP26" s="52"/>
      <c r="OJQ26" s="52"/>
      <c r="OJR26" s="52"/>
      <c r="OJS26" s="52"/>
      <c r="OJT26" s="52"/>
      <c r="OJU26" s="52"/>
      <c r="OJV26" s="52"/>
      <c r="OJW26" s="52"/>
      <c r="OJX26" s="52"/>
      <c r="OJY26" s="52"/>
      <c r="OJZ26" s="52"/>
      <c r="OKA26" s="52"/>
      <c r="OKB26" s="52"/>
      <c r="OKC26" s="52"/>
      <c r="OKD26" s="52"/>
      <c r="OKE26" s="52"/>
      <c r="OKF26" s="52"/>
      <c r="OKG26" s="52"/>
      <c r="OKH26" s="52"/>
      <c r="OKI26" s="52"/>
      <c r="OKJ26" s="52"/>
      <c r="OKK26" s="52"/>
      <c r="OKL26" s="52"/>
      <c r="OKM26" s="52"/>
      <c r="OKN26" s="52"/>
      <c r="OKO26" s="52"/>
      <c r="OKP26" s="52"/>
      <c r="OKQ26" s="52"/>
      <c r="OKR26" s="52"/>
      <c r="OKS26" s="52"/>
      <c r="OKT26" s="52"/>
      <c r="OKU26" s="52"/>
      <c r="OKV26" s="52"/>
      <c r="OKW26" s="52"/>
      <c r="OKX26" s="52"/>
      <c r="OKY26" s="52"/>
      <c r="OKZ26" s="52"/>
      <c r="OLA26" s="52"/>
      <c r="OLB26" s="52"/>
      <c r="OLC26" s="52"/>
      <c r="OLD26" s="52"/>
      <c r="OLE26" s="52"/>
      <c r="OLF26" s="52"/>
      <c r="OLG26" s="52"/>
      <c r="OLH26" s="52"/>
      <c r="OLI26" s="52"/>
      <c r="OLJ26" s="52"/>
      <c r="OLK26" s="52"/>
      <c r="OLL26" s="52"/>
      <c r="OLM26" s="52"/>
      <c r="OLN26" s="52"/>
      <c r="OLO26" s="52"/>
      <c r="OLP26" s="52"/>
      <c r="OLQ26" s="52"/>
      <c r="OLR26" s="52"/>
      <c r="OLS26" s="52"/>
      <c r="OLT26" s="52"/>
      <c r="OLU26" s="52"/>
      <c r="OLV26" s="52"/>
      <c r="OLW26" s="52"/>
      <c r="OLX26" s="52"/>
      <c r="OLY26" s="52"/>
      <c r="OLZ26" s="52"/>
      <c r="OMA26" s="52"/>
      <c r="OMB26" s="52"/>
      <c r="OMC26" s="52"/>
      <c r="OMD26" s="52"/>
      <c r="OME26" s="52"/>
      <c r="OMF26" s="52"/>
      <c r="OMG26" s="52"/>
      <c r="OMH26" s="52"/>
      <c r="OMI26" s="52"/>
      <c r="OMJ26" s="52"/>
      <c r="OMK26" s="52"/>
      <c r="OML26" s="52"/>
      <c r="OMM26" s="52"/>
      <c r="OMN26" s="52"/>
      <c r="OMO26" s="52"/>
      <c r="OMP26" s="52"/>
      <c r="OMQ26" s="52"/>
      <c r="OMR26" s="52"/>
      <c r="OMS26" s="52"/>
      <c r="OMT26" s="52"/>
      <c r="OMU26" s="52"/>
      <c r="OMV26" s="52"/>
      <c r="OMW26" s="52"/>
      <c r="OMX26" s="52"/>
      <c r="OMY26" s="52"/>
      <c r="OMZ26" s="52"/>
      <c r="ONA26" s="52"/>
      <c r="ONB26" s="52"/>
      <c r="ONC26" s="52"/>
      <c r="OND26" s="52"/>
      <c r="ONE26" s="52"/>
      <c r="ONF26" s="52"/>
      <c r="ONG26" s="52"/>
      <c r="ONH26" s="52"/>
      <c r="ONI26" s="52"/>
      <c r="ONJ26" s="52"/>
      <c r="ONK26" s="52"/>
      <c r="ONL26" s="52"/>
      <c r="ONM26" s="52"/>
      <c r="ONN26" s="52"/>
      <c r="ONO26" s="52"/>
      <c r="ONP26" s="52"/>
      <c r="ONQ26" s="52"/>
      <c r="ONR26" s="52"/>
      <c r="ONS26" s="52"/>
      <c r="ONT26" s="52"/>
      <c r="ONU26" s="52"/>
      <c r="ONV26" s="52"/>
      <c r="ONW26" s="52"/>
      <c r="ONX26" s="52"/>
      <c r="ONY26" s="52"/>
      <c r="ONZ26" s="52"/>
      <c r="OOA26" s="52"/>
      <c r="OOB26" s="52"/>
      <c r="OOC26" s="52"/>
      <c r="OOD26" s="52"/>
      <c r="OOE26" s="52"/>
      <c r="OOF26" s="52"/>
      <c r="OOG26" s="52"/>
      <c r="OOH26" s="52"/>
      <c r="OOI26" s="52"/>
      <c r="OOJ26" s="52"/>
      <c r="OOK26" s="52"/>
      <c r="OOL26" s="52"/>
      <c r="OOM26" s="52"/>
      <c r="OON26" s="52"/>
      <c r="OOO26" s="52"/>
      <c r="OOP26" s="52"/>
      <c r="OOQ26" s="52"/>
      <c r="OOR26" s="52"/>
      <c r="OOS26" s="52"/>
      <c r="OOT26" s="52"/>
      <c r="OOU26" s="52"/>
      <c r="OOV26" s="52"/>
      <c r="OOW26" s="52"/>
      <c r="OOX26" s="52"/>
      <c r="OOY26" s="52"/>
      <c r="OOZ26" s="52"/>
      <c r="OPA26" s="52"/>
      <c r="OPB26" s="52"/>
      <c r="OPC26" s="52"/>
      <c r="OPD26" s="52"/>
      <c r="OPE26" s="52"/>
      <c r="OPF26" s="52"/>
      <c r="OPG26" s="52"/>
      <c r="OPH26" s="52"/>
      <c r="OPI26" s="52"/>
      <c r="OPJ26" s="52"/>
      <c r="OPK26" s="52"/>
      <c r="OPL26" s="52"/>
      <c r="OPM26" s="52"/>
      <c r="OPN26" s="52"/>
      <c r="OPO26" s="52"/>
      <c r="OPP26" s="52"/>
      <c r="OPQ26" s="52"/>
      <c r="OPR26" s="52"/>
      <c r="OPS26" s="52"/>
      <c r="OPT26" s="52"/>
      <c r="OPU26" s="52"/>
      <c r="OPV26" s="52"/>
      <c r="OPW26" s="52"/>
      <c r="OPX26" s="52"/>
      <c r="OPY26" s="52"/>
      <c r="OPZ26" s="52"/>
      <c r="OQA26" s="52"/>
      <c r="OQB26" s="52"/>
      <c r="OQC26" s="52"/>
      <c r="OQD26" s="52"/>
      <c r="OQE26" s="52"/>
      <c r="OQF26" s="52"/>
      <c r="OQG26" s="52"/>
      <c r="OQH26" s="52"/>
      <c r="OQI26" s="52"/>
      <c r="OQJ26" s="52"/>
      <c r="OQK26" s="52"/>
      <c r="OQL26" s="52"/>
      <c r="OQM26" s="52"/>
      <c r="OQN26" s="52"/>
      <c r="OQO26" s="52"/>
      <c r="OQP26" s="52"/>
      <c r="OQQ26" s="52"/>
      <c r="OQR26" s="52"/>
      <c r="OQS26" s="52"/>
      <c r="OQT26" s="52"/>
      <c r="OQU26" s="52"/>
      <c r="OQV26" s="52"/>
      <c r="OQW26" s="52"/>
      <c r="OQX26" s="52"/>
      <c r="OQY26" s="52"/>
      <c r="OQZ26" s="52"/>
      <c r="ORA26" s="52"/>
      <c r="ORB26" s="52"/>
      <c r="ORC26" s="52"/>
      <c r="ORD26" s="52"/>
      <c r="ORE26" s="52"/>
      <c r="ORF26" s="52"/>
      <c r="ORG26" s="52"/>
      <c r="ORH26" s="52"/>
      <c r="ORI26" s="52"/>
      <c r="ORJ26" s="52"/>
      <c r="ORK26" s="52"/>
      <c r="ORL26" s="52"/>
      <c r="ORM26" s="52"/>
      <c r="ORN26" s="52"/>
      <c r="ORO26" s="52"/>
      <c r="ORP26" s="52"/>
      <c r="ORQ26" s="52"/>
      <c r="ORR26" s="52"/>
      <c r="ORS26" s="52"/>
      <c r="ORT26" s="52"/>
      <c r="ORU26" s="52"/>
      <c r="ORV26" s="52"/>
      <c r="ORW26" s="52"/>
      <c r="ORX26" s="52"/>
      <c r="ORY26" s="52"/>
      <c r="ORZ26" s="52"/>
      <c r="OSA26" s="52"/>
      <c r="OSB26" s="52"/>
      <c r="OSC26" s="52"/>
      <c r="OSD26" s="52"/>
      <c r="OSE26" s="52"/>
      <c r="OSF26" s="52"/>
      <c r="OSG26" s="52"/>
      <c r="OSH26" s="52"/>
      <c r="OSI26" s="52"/>
      <c r="OSJ26" s="52"/>
      <c r="OSK26" s="52"/>
      <c r="OSL26" s="52"/>
      <c r="OSM26" s="52"/>
      <c r="OSN26" s="52"/>
      <c r="OSO26" s="52"/>
      <c r="OSP26" s="52"/>
      <c r="OSQ26" s="52"/>
      <c r="OSR26" s="52"/>
      <c r="OSS26" s="52"/>
      <c r="OST26" s="52"/>
      <c r="OSU26" s="52"/>
      <c r="OSV26" s="52"/>
      <c r="OSW26" s="52"/>
      <c r="OSX26" s="52"/>
      <c r="OSY26" s="52"/>
      <c r="OSZ26" s="52"/>
      <c r="OTA26" s="52"/>
      <c r="OTB26" s="52"/>
      <c r="OTC26" s="52"/>
      <c r="OTD26" s="52"/>
      <c r="OTE26" s="52"/>
      <c r="OTF26" s="52"/>
      <c r="OTG26" s="52"/>
      <c r="OTH26" s="52"/>
      <c r="OTI26" s="52"/>
      <c r="OTJ26" s="52"/>
      <c r="OTK26" s="52"/>
      <c r="OTL26" s="52"/>
      <c r="OTM26" s="52"/>
      <c r="OTN26" s="52"/>
      <c r="OTO26" s="52"/>
      <c r="OTP26" s="52"/>
      <c r="OTQ26" s="52"/>
      <c r="OTR26" s="52"/>
      <c r="OTS26" s="52"/>
      <c r="OTT26" s="52"/>
      <c r="OTU26" s="52"/>
      <c r="OTV26" s="52"/>
      <c r="OTW26" s="52"/>
      <c r="OTX26" s="52"/>
      <c r="OTY26" s="52"/>
      <c r="OTZ26" s="52"/>
      <c r="OUA26" s="52"/>
      <c r="OUB26" s="52"/>
      <c r="OUC26" s="52"/>
      <c r="OUD26" s="52"/>
      <c r="OUE26" s="52"/>
      <c r="OUF26" s="52"/>
      <c r="OUG26" s="52"/>
      <c r="OUH26" s="52"/>
      <c r="OUI26" s="52"/>
      <c r="OUJ26" s="52"/>
      <c r="OUK26" s="52"/>
      <c r="OUL26" s="52"/>
      <c r="OUM26" s="52"/>
      <c r="OUN26" s="52"/>
      <c r="OUO26" s="52"/>
      <c r="OUP26" s="52"/>
      <c r="OUQ26" s="52"/>
      <c r="OUR26" s="52"/>
      <c r="OUS26" s="52"/>
      <c r="OUT26" s="52"/>
      <c r="OUU26" s="52"/>
      <c r="OUV26" s="52"/>
      <c r="OUW26" s="52"/>
      <c r="OUX26" s="52"/>
      <c r="OUY26" s="52"/>
      <c r="OUZ26" s="52"/>
      <c r="OVA26" s="52"/>
      <c r="OVB26" s="52"/>
      <c r="OVC26" s="52"/>
      <c r="OVD26" s="52"/>
      <c r="OVE26" s="52"/>
      <c r="OVF26" s="52"/>
      <c r="OVG26" s="52"/>
      <c r="OVH26" s="52"/>
      <c r="OVI26" s="52"/>
      <c r="OVJ26" s="52"/>
      <c r="OVK26" s="52"/>
      <c r="OVL26" s="52"/>
      <c r="OVM26" s="52"/>
      <c r="OVN26" s="52"/>
      <c r="OVO26" s="52"/>
      <c r="OVP26" s="52"/>
      <c r="OVQ26" s="52"/>
      <c r="OVR26" s="52"/>
      <c r="OVS26" s="52"/>
      <c r="OVT26" s="52"/>
      <c r="OVU26" s="52"/>
      <c r="OVV26" s="52"/>
      <c r="OVW26" s="52"/>
      <c r="OVX26" s="52"/>
      <c r="OVY26" s="52"/>
      <c r="OVZ26" s="52"/>
      <c r="OWA26" s="52"/>
      <c r="OWB26" s="52"/>
      <c r="OWC26" s="52"/>
      <c r="OWD26" s="52"/>
      <c r="OWE26" s="52"/>
      <c r="OWF26" s="52"/>
      <c r="OWG26" s="52"/>
      <c r="OWH26" s="52"/>
      <c r="OWI26" s="52"/>
      <c r="OWJ26" s="52"/>
      <c r="OWK26" s="52"/>
      <c r="OWL26" s="52"/>
      <c r="OWM26" s="52"/>
      <c r="OWN26" s="52"/>
      <c r="OWO26" s="52"/>
      <c r="OWP26" s="52"/>
      <c r="OWQ26" s="52"/>
      <c r="OWR26" s="52"/>
      <c r="OWS26" s="52"/>
      <c r="OWT26" s="52"/>
      <c r="OWU26" s="52"/>
      <c r="OWV26" s="52"/>
      <c r="OWW26" s="52"/>
      <c r="OWX26" s="52"/>
      <c r="OWY26" s="52"/>
      <c r="OWZ26" s="52"/>
      <c r="OXA26" s="52"/>
      <c r="OXB26" s="52"/>
      <c r="OXC26" s="52"/>
      <c r="OXD26" s="52"/>
      <c r="OXE26" s="52"/>
      <c r="OXF26" s="52"/>
      <c r="OXG26" s="52"/>
      <c r="OXH26" s="52"/>
      <c r="OXI26" s="52"/>
      <c r="OXJ26" s="52"/>
      <c r="OXK26" s="52"/>
      <c r="OXL26" s="52"/>
      <c r="OXM26" s="52"/>
      <c r="OXN26" s="52"/>
      <c r="OXO26" s="52"/>
      <c r="OXP26" s="52"/>
      <c r="OXQ26" s="52"/>
      <c r="OXR26" s="52"/>
      <c r="OXS26" s="52"/>
      <c r="OXT26" s="52"/>
      <c r="OXU26" s="52"/>
      <c r="OXV26" s="52"/>
      <c r="OXW26" s="52"/>
      <c r="OXX26" s="52"/>
      <c r="OXY26" s="52"/>
      <c r="OXZ26" s="52"/>
      <c r="OYA26" s="52"/>
      <c r="OYB26" s="52"/>
      <c r="OYC26" s="52"/>
      <c r="OYD26" s="52"/>
      <c r="OYE26" s="52"/>
      <c r="OYF26" s="52"/>
      <c r="OYG26" s="52"/>
      <c r="OYH26" s="52"/>
      <c r="OYI26" s="52"/>
      <c r="OYJ26" s="52"/>
      <c r="OYK26" s="52"/>
      <c r="OYL26" s="52"/>
      <c r="OYM26" s="52"/>
      <c r="OYN26" s="52"/>
      <c r="OYO26" s="52"/>
      <c r="OYP26" s="52"/>
      <c r="OYQ26" s="52"/>
      <c r="OYR26" s="52"/>
      <c r="OYS26" s="52"/>
      <c r="OYT26" s="52"/>
      <c r="OYU26" s="52"/>
      <c r="OYV26" s="52"/>
      <c r="OYW26" s="52"/>
      <c r="OYX26" s="52"/>
      <c r="OYY26" s="52"/>
      <c r="OYZ26" s="52"/>
      <c r="OZA26" s="52"/>
      <c r="OZB26" s="52"/>
      <c r="OZC26" s="52"/>
      <c r="OZD26" s="52"/>
      <c r="OZE26" s="52"/>
      <c r="OZF26" s="52"/>
      <c r="OZG26" s="52"/>
      <c r="OZH26" s="52"/>
      <c r="OZI26" s="52"/>
      <c r="OZJ26" s="52"/>
      <c r="OZK26" s="52"/>
      <c r="OZL26" s="52"/>
      <c r="OZM26" s="52"/>
      <c r="OZN26" s="52"/>
      <c r="OZO26" s="52"/>
      <c r="OZP26" s="52"/>
      <c r="OZQ26" s="52"/>
      <c r="OZR26" s="52"/>
      <c r="OZS26" s="52"/>
      <c r="OZT26" s="52"/>
      <c r="OZU26" s="52"/>
      <c r="OZV26" s="52"/>
      <c r="OZW26" s="52"/>
      <c r="OZX26" s="52"/>
      <c r="OZY26" s="52"/>
      <c r="OZZ26" s="52"/>
      <c r="PAA26" s="52"/>
      <c r="PAB26" s="52"/>
      <c r="PAC26" s="52"/>
      <c r="PAD26" s="52"/>
      <c r="PAE26" s="52"/>
      <c r="PAF26" s="52"/>
      <c r="PAG26" s="52"/>
      <c r="PAH26" s="52"/>
      <c r="PAI26" s="52"/>
      <c r="PAJ26" s="52"/>
      <c r="PAK26" s="52"/>
      <c r="PAL26" s="52"/>
      <c r="PAM26" s="52"/>
      <c r="PAN26" s="52"/>
      <c r="PAO26" s="52"/>
      <c r="PAP26" s="52"/>
      <c r="PAQ26" s="52"/>
      <c r="PAR26" s="52"/>
      <c r="PAS26" s="52"/>
      <c r="PAT26" s="52"/>
      <c r="PAU26" s="52"/>
      <c r="PAV26" s="52"/>
      <c r="PAW26" s="52"/>
      <c r="PAX26" s="52"/>
      <c r="PAY26" s="52"/>
      <c r="PAZ26" s="52"/>
      <c r="PBA26" s="52"/>
      <c r="PBB26" s="52"/>
      <c r="PBC26" s="52"/>
      <c r="PBD26" s="52"/>
      <c r="PBE26" s="52"/>
      <c r="PBF26" s="52"/>
      <c r="PBG26" s="52"/>
      <c r="PBH26" s="52"/>
      <c r="PBI26" s="52"/>
      <c r="PBJ26" s="52"/>
      <c r="PBK26" s="52"/>
      <c r="PBL26" s="52"/>
      <c r="PBM26" s="52"/>
      <c r="PBN26" s="52"/>
      <c r="PBO26" s="52"/>
      <c r="PBP26" s="52"/>
      <c r="PBQ26" s="52"/>
      <c r="PBR26" s="52"/>
      <c r="PBS26" s="52"/>
      <c r="PBT26" s="52"/>
      <c r="PBU26" s="52"/>
      <c r="PBV26" s="52"/>
      <c r="PBW26" s="52"/>
      <c r="PBX26" s="52"/>
      <c r="PBY26" s="52"/>
      <c r="PBZ26" s="52"/>
      <c r="PCA26" s="52"/>
      <c r="PCB26" s="52"/>
      <c r="PCC26" s="52"/>
      <c r="PCD26" s="52"/>
      <c r="PCE26" s="52"/>
      <c r="PCF26" s="52"/>
      <c r="PCG26" s="52"/>
      <c r="PCH26" s="52"/>
      <c r="PCI26" s="52"/>
      <c r="PCJ26" s="52"/>
      <c r="PCK26" s="52"/>
      <c r="PCL26" s="52"/>
      <c r="PCM26" s="52"/>
      <c r="PCN26" s="52"/>
      <c r="PCO26" s="52"/>
      <c r="PCP26" s="52"/>
      <c r="PCQ26" s="52"/>
      <c r="PCR26" s="52"/>
      <c r="PCS26" s="52"/>
      <c r="PCT26" s="52"/>
      <c r="PCU26" s="52"/>
      <c r="PCV26" s="52"/>
      <c r="PCW26" s="52"/>
      <c r="PCX26" s="52"/>
      <c r="PCY26" s="52"/>
      <c r="PCZ26" s="52"/>
      <c r="PDA26" s="52"/>
      <c r="PDB26" s="52"/>
      <c r="PDC26" s="52"/>
      <c r="PDD26" s="52"/>
      <c r="PDE26" s="52"/>
      <c r="PDF26" s="52"/>
      <c r="PDG26" s="52"/>
      <c r="PDH26" s="52"/>
      <c r="PDI26" s="52"/>
      <c r="PDJ26" s="52"/>
      <c r="PDK26" s="52"/>
      <c r="PDL26" s="52"/>
      <c r="PDM26" s="52"/>
      <c r="PDN26" s="52"/>
      <c r="PDO26" s="52"/>
      <c r="PDP26" s="52"/>
      <c r="PDQ26" s="52"/>
      <c r="PDR26" s="52"/>
      <c r="PDS26" s="52"/>
      <c r="PDT26" s="52"/>
      <c r="PDU26" s="52"/>
      <c r="PDV26" s="52"/>
      <c r="PDW26" s="52"/>
      <c r="PDX26" s="52"/>
      <c r="PDY26" s="52"/>
      <c r="PDZ26" s="52"/>
      <c r="PEA26" s="52"/>
      <c r="PEB26" s="52"/>
      <c r="PEC26" s="52"/>
      <c r="PED26" s="52"/>
      <c r="PEE26" s="52"/>
      <c r="PEF26" s="52"/>
      <c r="PEG26" s="52"/>
      <c r="PEH26" s="52"/>
      <c r="PEI26" s="52"/>
      <c r="PEJ26" s="52"/>
      <c r="PEK26" s="52"/>
      <c r="PEL26" s="52"/>
      <c r="PEM26" s="52"/>
      <c r="PEN26" s="52"/>
      <c r="PEO26" s="52"/>
      <c r="PEP26" s="52"/>
      <c r="PEQ26" s="52"/>
      <c r="PER26" s="52"/>
      <c r="PES26" s="52"/>
      <c r="PET26" s="52"/>
      <c r="PEU26" s="52"/>
      <c r="PEV26" s="52"/>
      <c r="PEW26" s="52"/>
      <c r="PEX26" s="52"/>
      <c r="PEY26" s="52"/>
      <c r="PEZ26" s="52"/>
      <c r="PFA26" s="52"/>
      <c r="PFB26" s="52"/>
      <c r="PFC26" s="52"/>
      <c r="PFD26" s="52"/>
      <c r="PFE26" s="52"/>
      <c r="PFF26" s="52"/>
      <c r="PFG26" s="52"/>
      <c r="PFH26" s="52"/>
      <c r="PFI26" s="52"/>
      <c r="PFJ26" s="52"/>
      <c r="PFK26" s="52"/>
      <c r="PFL26" s="52"/>
      <c r="PFM26" s="52"/>
      <c r="PFN26" s="52"/>
      <c r="PFO26" s="52"/>
      <c r="PFP26" s="52"/>
      <c r="PFQ26" s="52"/>
      <c r="PFR26" s="52"/>
      <c r="PFS26" s="52"/>
      <c r="PFT26" s="52"/>
      <c r="PFU26" s="52"/>
      <c r="PFV26" s="52"/>
      <c r="PFW26" s="52"/>
      <c r="PFX26" s="52"/>
      <c r="PFY26" s="52"/>
      <c r="PFZ26" s="52"/>
      <c r="PGA26" s="52"/>
      <c r="PGB26" s="52"/>
      <c r="PGC26" s="52"/>
      <c r="PGD26" s="52"/>
      <c r="PGE26" s="52"/>
      <c r="PGF26" s="52"/>
      <c r="PGG26" s="52"/>
      <c r="PGH26" s="52"/>
      <c r="PGI26" s="52"/>
      <c r="PGJ26" s="52"/>
      <c r="PGK26" s="52"/>
      <c r="PGL26" s="52"/>
      <c r="PGM26" s="52"/>
      <c r="PGN26" s="52"/>
      <c r="PGO26" s="52"/>
      <c r="PGP26" s="52"/>
      <c r="PGQ26" s="52"/>
      <c r="PGR26" s="52"/>
      <c r="PGS26" s="52"/>
      <c r="PGT26" s="52"/>
      <c r="PGU26" s="52"/>
      <c r="PGV26" s="52"/>
      <c r="PGW26" s="52"/>
      <c r="PGX26" s="52"/>
      <c r="PGY26" s="52"/>
      <c r="PGZ26" s="52"/>
      <c r="PHA26" s="52"/>
      <c r="PHB26" s="52"/>
      <c r="PHC26" s="52"/>
      <c r="PHD26" s="52"/>
      <c r="PHE26" s="52"/>
      <c r="PHF26" s="52"/>
      <c r="PHG26" s="52"/>
      <c r="PHH26" s="52"/>
      <c r="PHI26" s="52"/>
      <c r="PHJ26" s="52"/>
      <c r="PHK26" s="52"/>
      <c r="PHL26" s="52"/>
      <c r="PHM26" s="52"/>
      <c r="PHN26" s="52"/>
      <c r="PHO26" s="52"/>
      <c r="PHP26" s="52"/>
      <c r="PHQ26" s="52"/>
      <c r="PHR26" s="52"/>
      <c r="PHS26" s="52"/>
      <c r="PHT26" s="52"/>
      <c r="PHU26" s="52"/>
      <c r="PHV26" s="52"/>
      <c r="PHW26" s="52"/>
      <c r="PHX26" s="52"/>
      <c r="PHY26" s="52"/>
      <c r="PHZ26" s="52"/>
      <c r="PIA26" s="52"/>
      <c r="PIB26" s="52"/>
      <c r="PIC26" s="52"/>
      <c r="PID26" s="52"/>
      <c r="PIE26" s="52"/>
      <c r="PIF26" s="52"/>
      <c r="PIG26" s="52"/>
      <c r="PIH26" s="52"/>
      <c r="PII26" s="52"/>
      <c r="PIJ26" s="52"/>
      <c r="PIK26" s="52"/>
      <c r="PIL26" s="52"/>
      <c r="PIM26" s="52"/>
      <c r="PIN26" s="52"/>
      <c r="PIO26" s="52"/>
      <c r="PIP26" s="52"/>
      <c r="PIQ26" s="52"/>
      <c r="PIR26" s="52"/>
      <c r="PIS26" s="52"/>
      <c r="PIT26" s="52"/>
      <c r="PIU26" s="52"/>
      <c r="PIV26" s="52"/>
      <c r="PIW26" s="52"/>
      <c r="PIX26" s="52"/>
      <c r="PIY26" s="52"/>
      <c r="PIZ26" s="52"/>
      <c r="PJA26" s="52"/>
      <c r="PJB26" s="52"/>
      <c r="PJC26" s="52"/>
      <c r="PJD26" s="52"/>
      <c r="PJE26" s="52"/>
      <c r="PJF26" s="52"/>
      <c r="PJG26" s="52"/>
      <c r="PJH26" s="52"/>
      <c r="PJI26" s="52"/>
      <c r="PJJ26" s="52"/>
      <c r="PJK26" s="52"/>
      <c r="PJL26" s="52"/>
      <c r="PJM26" s="52"/>
      <c r="PJN26" s="52"/>
      <c r="PJO26" s="52"/>
      <c r="PJP26" s="52"/>
      <c r="PJQ26" s="52"/>
      <c r="PJR26" s="52"/>
      <c r="PJS26" s="52"/>
      <c r="PJT26" s="52"/>
      <c r="PJU26" s="52"/>
      <c r="PJV26" s="52"/>
      <c r="PJW26" s="52"/>
      <c r="PJX26" s="52"/>
      <c r="PJY26" s="52"/>
      <c r="PJZ26" s="52"/>
      <c r="PKA26" s="52"/>
      <c r="PKB26" s="52"/>
      <c r="PKC26" s="52"/>
      <c r="PKD26" s="52"/>
      <c r="PKE26" s="52"/>
      <c r="PKF26" s="52"/>
      <c r="PKG26" s="52"/>
      <c r="PKH26" s="52"/>
      <c r="PKI26" s="52"/>
      <c r="PKJ26" s="52"/>
      <c r="PKK26" s="52"/>
      <c r="PKL26" s="52"/>
      <c r="PKM26" s="52"/>
      <c r="PKN26" s="52"/>
      <c r="PKO26" s="52"/>
      <c r="PKP26" s="52"/>
      <c r="PKQ26" s="52"/>
      <c r="PKR26" s="52"/>
      <c r="PKS26" s="52"/>
      <c r="PKT26" s="52"/>
      <c r="PKU26" s="52"/>
      <c r="PKV26" s="52"/>
      <c r="PKW26" s="52"/>
      <c r="PKX26" s="52"/>
      <c r="PKY26" s="52"/>
      <c r="PKZ26" s="52"/>
      <c r="PLA26" s="52"/>
      <c r="PLB26" s="52"/>
      <c r="PLC26" s="52"/>
      <c r="PLD26" s="52"/>
      <c r="PLE26" s="52"/>
      <c r="PLF26" s="52"/>
      <c r="PLG26" s="52"/>
      <c r="PLH26" s="52"/>
      <c r="PLI26" s="52"/>
      <c r="PLJ26" s="52"/>
      <c r="PLK26" s="52"/>
      <c r="PLL26" s="52"/>
      <c r="PLM26" s="52"/>
      <c r="PLN26" s="52"/>
      <c r="PLO26" s="52"/>
      <c r="PLP26" s="52"/>
      <c r="PLQ26" s="52"/>
      <c r="PLR26" s="52"/>
      <c r="PLS26" s="52"/>
      <c r="PLT26" s="52"/>
      <c r="PLU26" s="52"/>
      <c r="PLV26" s="52"/>
      <c r="PLW26" s="52"/>
      <c r="PLX26" s="52"/>
      <c r="PLY26" s="52"/>
      <c r="PLZ26" s="52"/>
      <c r="PMA26" s="52"/>
      <c r="PMB26" s="52"/>
      <c r="PMC26" s="52"/>
      <c r="PMD26" s="52"/>
      <c r="PME26" s="52"/>
      <c r="PMF26" s="52"/>
      <c r="PMG26" s="52"/>
      <c r="PMH26" s="52"/>
      <c r="PMI26" s="52"/>
      <c r="PMJ26" s="52"/>
      <c r="PMK26" s="52"/>
      <c r="PML26" s="52"/>
      <c r="PMM26" s="52"/>
      <c r="PMN26" s="52"/>
      <c r="PMO26" s="52"/>
      <c r="PMP26" s="52"/>
      <c r="PMQ26" s="52"/>
      <c r="PMR26" s="52"/>
      <c r="PMS26" s="52"/>
      <c r="PMT26" s="52"/>
      <c r="PMU26" s="52"/>
      <c r="PMV26" s="52"/>
      <c r="PMW26" s="52"/>
      <c r="PMX26" s="52"/>
      <c r="PMY26" s="52"/>
      <c r="PMZ26" s="52"/>
      <c r="PNA26" s="52"/>
      <c r="PNB26" s="52"/>
      <c r="PNC26" s="52"/>
      <c r="PND26" s="52"/>
      <c r="PNE26" s="52"/>
      <c r="PNF26" s="52"/>
      <c r="PNG26" s="52"/>
      <c r="PNH26" s="52"/>
      <c r="PNI26" s="52"/>
      <c r="PNJ26" s="52"/>
      <c r="PNK26" s="52"/>
      <c r="PNL26" s="52"/>
      <c r="PNM26" s="52"/>
      <c r="PNN26" s="52"/>
      <c r="PNO26" s="52"/>
      <c r="PNP26" s="52"/>
      <c r="PNQ26" s="52"/>
      <c r="PNR26" s="52"/>
      <c r="PNS26" s="52"/>
      <c r="PNT26" s="52"/>
      <c r="PNU26" s="52"/>
      <c r="PNV26" s="52"/>
      <c r="PNW26" s="52"/>
      <c r="PNX26" s="52"/>
      <c r="PNY26" s="52"/>
      <c r="PNZ26" s="52"/>
      <c r="POA26" s="52"/>
      <c r="POB26" s="52"/>
      <c r="POC26" s="52"/>
      <c r="POD26" s="52"/>
      <c r="POE26" s="52"/>
      <c r="POF26" s="52"/>
      <c r="POG26" s="52"/>
      <c r="POH26" s="52"/>
      <c r="POI26" s="52"/>
      <c r="POJ26" s="52"/>
      <c r="POK26" s="52"/>
      <c r="POL26" s="52"/>
      <c r="POM26" s="52"/>
      <c r="PON26" s="52"/>
      <c r="POO26" s="52"/>
      <c r="POP26" s="52"/>
      <c r="POQ26" s="52"/>
      <c r="POR26" s="52"/>
      <c r="POS26" s="52"/>
      <c r="POT26" s="52"/>
      <c r="POU26" s="52"/>
      <c r="POV26" s="52"/>
      <c r="POW26" s="52"/>
      <c r="POX26" s="52"/>
      <c r="POY26" s="52"/>
      <c r="POZ26" s="52"/>
      <c r="PPA26" s="52"/>
      <c r="PPB26" s="52"/>
      <c r="PPC26" s="52"/>
      <c r="PPD26" s="52"/>
      <c r="PPE26" s="52"/>
      <c r="PPF26" s="52"/>
      <c r="PPG26" s="52"/>
      <c r="PPH26" s="52"/>
      <c r="PPI26" s="52"/>
      <c r="PPJ26" s="52"/>
      <c r="PPK26" s="52"/>
      <c r="PPL26" s="52"/>
      <c r="PPM26" s="52"/>
      <c r="PPN26" s="52"/>
      <c r="PPO26" s="52"/>
      <c r="PPP26" s="52"/>
      <c r="PPQ26" s="52"/>
      <c r="PPR26" s="52"/>
      <c r="PPS26" s="52"/>
      <c r="PPT26" s="52"/>
      <c r="PPU26" s="52"/>
      <c r="PPV26" s="52"/>
      <c r="PPW26" s="52"/>
      <c r="PPX26" s="52"/>
      <c r="PPY26" s="52"/>
      <c r="PPZ26" s="52"/>
      <c r="PQA26" s="52"/>
      <c r="PQB26" s="52"/>
      <c r="PQC26" s="52"/>
      <c r="PQD26" s="52"/>
      <c r="PQE26" s="52"/>
      <c r="PQF26" s="52"/>
      <c r="PQG26" s="52"/>
      <c r="PQH26" s="52"/>
      <c r="PQI26" s="52"/>
      <c r="PQJ26" s="52"/>
      <c r="PQK26" s="52"/>
      <c r="PQL26" s="52"/>
      <c r="PQM26" s="52"/>
      <c r="PQN26" s="52"/>
      <c r="PQO26" s="52"/>
      <c r="PQP26" s="52"/>
      <c r="PQQ26" s="52"/>
      <c r="PQR26" s="52"/>
      <c r="PQS26" s="52"/>
      <c r="PQT26" s="52"/>
      <c r="PQU26" s="52"/>
      <c r="PQV26" s="52"/>
      <c r="PQW26" s="52"/>
      <c r="PQX26" s="52"/>
      <c r="PQY26" s="52"/>
      <c r="PQZ26" s="52"/>
      <c r="PRA26" s="52"/>
      <c r="PRB26" s="52"/>
      <c r="PRC26" s="52"/>
      <c r="PRD26" s="52"/>
      <c r="PRE26" s="52"/>
      <c r="PRF26" s="52"/>
      <c r="PRG26" s="52"/>
      <c r="PRH26" s="52"/>
      <c r="PRI26" s="52"/>
      <c r="PRJ26" s="52"/>
      <c r="PRK26" s="52"/>
      <c r="PRL26" s="52"/>
      <c r="PRM26" s="52"/>
      <c r="PRN26" s="52"/>
      <c r="PRO26" s="52"/>
      <c r="PRP26" s="52"/>
      <c r="PRQ26" s="52"/>
      <c r="PRR26" s="52"/>
      <c r="PRS26" s="52"/>
      <c r="PRT26" s="52"/>
      <c r="PRU26" s="52"/>
      <c r="PRV26" s="52"/>
      <c r="PRW26" s="52"/>
      <c r="PRX26" s="52"/>
      <c r="PRY26" s="52"/>
      <c r="PRZ26" s="52"/>
      <c r="PSA26" s="52"/>
      <c r="PSB26" s="52"/>
      <c r="PSC26" s="52"/>
      <c r="PSD26" s="52"/>
      <c r="PSE26" s="52"/>
      <c r="PSF26" s="52"/>
      <c r="PSG26" s="52"/>
      <c r="PSH26" s="52"/>
      <c r="PSI26" s="52"/>
      <c r="PSJ26" s="52"/>
      <c r="PSK26" s="52"/>
      <c r="PSL26" s="52"/>
      <c r="PSM26" s="52"/>
      <c r="PSN26" s="52"/>
      <c r="PSO26" s="52"/>
      <c r="PSP26" s="52"/>
      <c r="PSQ26" s="52"/>
      <c r="PSR26" s="52"/>
      <c r="PSS26" s="52"/>
      <c r="PST26" s="52"/>
      <c r="PSU26" s="52"/>
      <c r="PSV26" s="52"/>
      <c r="PSW26" s="52"/>
      <c r="PSX26" s="52"/>
      <c r="PSY26" s="52"/>
      <c r="PSZ26" s="52"/>
      <c r="PTA26" s="52"/>
      <c r="PTB26" s="52"/>
      <c r="PTC26" s="52"/>
      <c r="PTD26" s="52"/>
      <c r="PTE26" s="52"/>
      <c r="PTF26" s="52"/>
      <c r="PTG26" s="52"/>
      <c r="PTH26" s="52"/>
      <c r="PTI26" s="52"/>
      <c r="PTJ26" s="52"/>
      <c r="PTK26" s="52"/>
      <c r="PTL26" s="52"/>
      <c r="PTM26" s="52"/>
      <c r="PTN26" s="52"/>
      <c r="PTO26" s="52"/>
      <c r="PTP26" s="52"/>
      <c r="PTQ26" s="52"/>
      <c r="PTR26" s="52"/>
      <c r="PTS26" s="52"/>
      <c r="PTT26" s="52"/>
      <c r="PTU26" s="52"/>
      <c r="PTV26" s="52"/>
      <c r="PTW26" s="52"/>
      <c r="PTX26" s="52"/>
      <c r="PTY26" s="52"/>
      <c r="PTZ26" s="52"/>
      <c r="PUA26" s="52"/>
      <c r="PUB26" s="52"/>
      <c r="PUC26" s="52"/>
      <c r="PUD26" s="52"/>
      <c r="PUE26" s="52"/>
      <c r="PUF26" s="52"/>
      <c r="PUG26" s="52"/>
      <c r="PUH26" s="52"/>
      <c r="PUI26" s="52"/>
      <c r="PUJ26" s="52"/>
      <c r="PUK26" s="52"/>
      <c r="PUL26" s="52"/>
      <c r="PUM26" s="52"/>
      <c r="PUN26" s="52"/>
      <c r="PUO26" s="52"/>
      <c r="PUP26" s="52"/>
      <c r="PUQ26" s="52"/>
      <c r="PUR26" s="52"/>
      <c r="PUS26" s="52"/>
      <c r="PUT26" s="52"/>
      <c r="PUU26" s="52"/>
      <c r="PUV26" s="52"/>
      <c r="PUW26" s="52"/>
      <c r="PUX26" s="52"/>
      <c r="PUY26" s="52"/>
      <c r="PUZ26" s="52"/>
      <c r="PVA26" s="52"/>
      <c r="PVB26" s="52"/>
      <c r="PVC26" s="52"/>
      <c r="PVD26" s="52"/>
      <c r="PVE26" s="52"/>
      <c r="PVF26" s="52"/>
      <c r="PVG26" s="52"/>
      <c r="PVH26" s="52"/>
      <c r="PVI26" s="52"/>
      <c r="PVJ26" s="52"/>
      <c r="PVK26" s="52"/>
      <c r="PVL26" s="52"/>
      <c r="PVM26" s="52"/>
      <c r="PVN26" s="52"/>
      <c r="PVO26" s="52"/>
      <c r="PVP26" s="52"/>
      <c r="PVQ26" s="52"/>
      <c r="PVR26" s="52"/>
      <c r="PVS26" s="52"/>
      <c r="PVT26" s="52"/>
      <c r="PVU26" s="52"/>
      <c r="PVV26" s="52"/>
      <c r="PVW26" s="52"/>
      <c r="PVX26" s="52"/>
      <c r="PVY26" s="52"/>
      <c r="PVZ26" s="52"/>
      <c r="PWA26" s="52"/>
      <c r="PWB26" s="52"/>
      <c r="PWC26" s="52"/>
      <c r="PWD26" s="52"/>
      <c r="PWE26" s="52"/>
      <c r="PWF26" s="52"/>
      <c r="PWG26" s="52"/>
      <c r="PWH26" s="52"/>
      <c r="PWI26" s="52"/>
      <c r="PWJ26" s="52"/>
      <c r="PWK26" s="52"/>
      <c r="PWL26" s="52"/>
      <c r="PWM26" s="52"/>
      <c r="PWN26" s="52"/>
      <c r="PWO26" s="52"/>
      <c r="PWP26" s="52"/>
      <c r="PWQ26" s="52"/>
      <c r="PWR26" s="52"/>
      <c r="PWS26" s="52"/>
      <c r="PWT26" s="52"/>
      <c r="PWU26" s="52"/>
      <c r="PWV26" s="52"/>
      <c r="PWW26" s="52"/>
      <c r="PWX26" s="52"/>
      <c r="PWY26" s="52"/>
      <c r="PWZ26" s="52"/>
      <c r="PXA26" s="52"/>
      <c r="PXB26" s="52"/>
      <c r="PXC26" s="52"/>
      <c r="PXD26" s="52"/>
      <c r="PXE26" s="52"/>
      <c r="PXF26" s="52"/>
      <c r="PXG26" s="52"/>
      <c r="PXH26" s="52"/>
      <c r="PXI26" s="52"/>
      <c r="PXJ26" s="52"/>
      <c r="PXK26" s="52"/>
      <c r="PXL26" s="52"/>
      <c r="PXM26" s="52"/>
      <c r="PXN26" s="52"/>
      <c r="PXO26" s="52"/>
      <c r="PXP26" s="52"/>
      <c r="PXQ26" s="52"/>
      <c r="PXR26" s="52"/>
      <c r="PXS26" s="52"/>
      <c r="PXT26" s="52"/>
      <c r="PXU26" s="52"/>
      <c r="PXV26" s="52"/>
      <c r="PXW26" s="52"/>
      <c r="PXX26" s="52"/>
      <c r="PXY26" s="52"/>
      <c r="PXZ26" s="52"/>
      <c r="PYA26" s="52"/>
      <c r="PYB26" s="52"/>
      <c r="PYC26" s="52"/>
      <c r="PYD26" s="52"/>
      <c r="PYE26" s="52"/>
      <c r="PYF26" s="52"/>
      <c r="PYG26" s="52"/>
      <c r="PYH26" s="52"/>
      <c r="PYI26" s="52"/>
      <c r="PYJ26" s="52"/>
      <c r="PYK26" s="52"/>
      <c r="PYL26" s="52"/>
      <c r="PYM26" s="52"/>
      <c r="PYN26" s="52"/>
      <c r="PYO26" s="52"/>
      <c r="PYP26" s="52"/>
      <c r="PYQ26" s="52"/>
      <c r="PYR26" s="52"/>
      <c r="PYS26" s="52"/>
      <c r="PYT26" s="52"/>
      <c r="PYU26" s="52"/>
      <c r="PYV26" s="52"/>
      <c r="PYW26" s="52"/>
      <c r="PYX26" s="52"/>
      <c r="PYY26" s="52"/>
      <c r="PYZ26" s="52"/>
      <c r="PZA26" s="52"/>
      <c r="PZB26" s="52"/>
      <c r="PZC26" s="52"/>
      <c r="PZD26" s="52"/>
      <c r="PZE26" s="52"/>
      <c r="PZF26" s="52"/>
      <c r="PZG26" s="52"/>
      <c r="PZH26" s="52"/>
      <c r="PZI26" s="52"/>
      <c r="PZJ26" s="52"/>
      <c r="PZK26" s="52"/>
      <c r="PZL26" s="52"/>
      <c r="PZM26" s="52"/>
      <c r="PZN26" s="52"/>
      <c r="PZO26" s="52"/>
      <c r="PZP26" s="52"/>
      <c r="PZQ26" s="52"/>
      <c r="PZR26" s="52"/>
      <c r="PZS26" s="52"/>
      <c r="PZT26" s="52"/>
      <c r="PZU26" s="52"/>
      <c r="PZV26" s="52"/>
      <c r="PZW26" s="52"/>
      <c r="PZX26" s="52"/>
      <c r="PZY26" s="52"/>
      <c r="PZZ26" s="52"/>
      <c r="QAA26" s="52"/>
      <c r="QAB26" s="52"/>
      <c r="QAC26" s="52"/>
      <c r="QAD26" s="52"/>
      <c r="QAE26" s="52"/>
      <c r="QAF26" s="52"/>
      <c r="QAG26" s="52"/>
      <c r="QAH26" s="52"/>
      <c r="QAI26" s="52"/>
      <c r="QAJ26" s="52"/>
      <c r="QAK26" s="52"/>
      <c r="QAL26" s="52"/>
      <c r="QAM26" s="52"/>
      <c r="QAN26" s="52"/>
      <c r="QAO26" s="52"/>
      <c r="QAP26" s="52"/>
      <c r="QAQ26" s="52"/>
      <c r="QAR26" s="52"/>
      <c r="QAS26" s="52"/>
      <c r="QAT26" s="52"/>
      <c r="QAU26" s="52"/>
      <c r="QAV26" s="52"/>
      <c r="QAW26" s="52"/>
      <c r="QAX26" s="52"/>
      <c r="QAY26" s="52"/>
      <c r="QAZ26" s="52"/>
      <c r="QBA26" s="52"/>
      <c r="QBB26" s="52"/>
      <c r="QBC26" s="52"/>
      <c r="QBD26" s="52"/>
      <c r="QBE26" s="52"/>
      <c r="QBF26" s="52"/>
      <c r="QBG26" s="52"/>
      <c r="QBH26" s="52"/>
      <c r="QBI26" s="52"/>
      <c r="QBJ26" s="52"/>
      <c r="QBK26" s="52"/>
      <c r="QBL26" s="52"/>
      <c r="QBM26" s="52"/>
      <c r="QBN26" s="52"/>
      <c r="QBO26" s="52"/>
      <c r="QBP26" s="52"/>
      <c r="QBQ26" s="52"/>
      <c r="QBR26" s="52"/>
      <c r="QBS26" s="52"/>
      <c r="QBT26" s="52"/>
      <c r="QBU26" s="52"/>
      <c r="QBV26" s="52"/>
      <c r="QBW26" s="52"/>
      <c r="QBX26" s="52"/>
      <c r="QBY26" s="52"/>
      <c r="QBZ26" s="52"/>
      <c r="QCA26" s="52"/>
      <c r="QCB26" s="52"/>
      <c r="QCC26" s="52"/>
      <c r="QCD26" s="52"/>
      <c r="QCE26" s="52"/>
      <c r="QCF26" s="52"/>
      <c r="QCG26" s="52"/>
      <c r="QCH26" s="52"/>
      <c r="QCI26" s="52"/>
      <c r="QCJ26" s="52"/>
      <c r="QCK26" s="52"/>
      <c r="QCL26" s="52"/>
      <c r="QCM26" s="52"/>
      <c r="QCN26" s="52"/>
      <c r="QCO26" s="52"/>
      <c r="QCP26" s="52"/>
      <c r="QCQ26" s="52"/>
      <c r="QCR26" s="52"/>
      <c r="QCS26" s="52"/>
      <c r="QCT26" s="52"/>
      <c r="QCU26" s="52"/>
      <c r="QCV26" s="52"/>
      <c r="QCW26" s="52"/>
      <c r="QCX26" s="52"/>
      <c r="QCY26" s="52"/>
      <c r="QCZ26" s="52"/>
      <c r="QDA26" s="52"/>
      <c r="QDB26" s="52"/>
      <c r="QDC26" s="52"/>
      <c r="QDD26" s="52"/>
      <c r="QDE26" s="52"/>
      <c r="QDF26" s="52"/>
      <c r="QDG26" s="52"/>
      <c r="QDH26" s="52"/>
      <c r="QDI26" s="52"/>
      <c r="QDJ26" s="52"/>
      <c r="QDK26" s="52"/>
      <c r="QDL26" s="52"/>
      <c r="QDM26" s="52"/>
      <c r="QDN26" s="52"/>
      <c r="QDO26" s="52"/>
      <c r="QDP26" s="52"/>
      <c r="QDQ26" s="52"/>
      <c r="QDR26" s="52"/>
      <c r="QDS26" s="52"/>
      <c r="QDT26" s="52"/>
      <c r="QDU26" s="52"/>
      <c r="QDV26" s="52"/>
      <c r="QDW26" s="52"/>
      <c r="QDX26" s="52"/>
      <c r="QDY26" s="52"/>
      <c r="QDZ26" s="52"/>
      <c r="QEA26" s="52"/>
      <c r="QEB26" s="52"/>
      <c r="QEC26" s="52"/>
      <c r="QED26" s="52"/>
      <c r="QEE26" s="52"/>
      <c r="QEF26" s="52"/>
      <c r="QEG26" s="52"/>
      <c r="QEH26" s="52"/>
      <c r="QEI26" s="52"/>
      <c r="QEJ26" s="52"/>
      <c r="QEK26" s="52"/>
      <c r="QEL26" s="52"/>
      <c r="QEM26" s="52"/>
      <c r="QEN26" s="52"/>
      <c r="QEO26" s="52"/>
      <c r="QEP26" s="52"/>
      <c r="QEQ26" s="52"/>
      <c r="QER26" s="52"/>
      <c r="QES26" s="52"/>
      <c r="QET26" s="52"/>
      <c r="QEU26" s="52"/>
      <c r="QEV26" s="52"/>
      <c r="QEW26" s="52"/>
      <c r="QEX26" s="52"/>
      <c r="QEY26" s="52"/>
      <c r="QEZ26" s="52"/>
      <c r="QFA26" s="52"/>
      <c r="QFB26" s="52"/>
      <c r="QFC26" s="52"/>
      <c r="QFD26" s="52"/>
      <c r="QFE26" s="52"/>
      <c r="QFF26" s="52"/>
      <c r="QFG26" s="52"/>
      <c r="QFH26" s="52"/>
      <c r="QFI26" s="52"/>
      <c r="QFJ26" s="52"/>
      <c r="QFK26" s="52"/>
      <c r="QFL26" s="52"/>
      <c r="QFM26" s="52"/>
      <c r="QFN26" s="52"/>
      <c r="QFO26" s="52"/>
      <c r="QFP26" s="52"/>
      <c r="QFQ26" s="52"/>
      <c r="QFR26" s="52"/>
      <c r="QFS26" s="52"/>
      <c r="QFT26" s="52"/>
      <c r="QFU26" s="52"/>
      <c r="QFV26" s="52"/>
      <c r="QFW26" s="52"/>
      <c r="QFX26" s="52"/>
      <c r="QFY26" s="52"/>
      <c r="QFZ26" s="52"/>
      <c r="QGA26" s="52"/>
      <c r="QGB26" s="52"/>
      <c r="QGC26" s="52"/>
      <c r="QGD26" s="52"/>
      <c r="QGE26" s="52"/>
      <c r="QGF26" s="52"/>
      <c r="QGG26" s="52"/>
      <c r="QGH26" s="52"/>
      <c r="QGI26" s="52"/>
      <c r="QGJ26" s="52"/>
      <c r="QGK26" s="52"/>
      <c r="QGL26" s="52"/>
      <c r="QGM26" s="52"/>
      <c r="QGN26" s="52"/>
      <c r="QGO26" s="52"/>
      <c r="QGP26" s="52"/>
      <c r="QGQ26" s="52"/>
      <c r="QGR26" s="52"/>
      <c r="QGS26" s="52"/>
      <c r="QGT26" s="52"/>
      <c r="QGU26" s="52"/>
      <c r="QGV26" s="52"/>
      <c r="QGW26" s="52"/>
      <c r="QGX26" s="52"/>
      <c r="QGY26" s="52"/>
      <c r="QGZ26" s="52"/>
      <c r="QHA26" s="52"/>
      <c r="QHB26" s="52"/>
      <c r="QHC26" s="52"/>
      <c r="QHD26" s="52"/>
      <c r="QHE26" s="52"/>
      <c r="QHF26" s="52"/>
      <c r="QHG26" s="52"/>
      <c r="QHH26" s="52"/>
      <c r="QHI26" s="52"/>
      <c r="QHJ26" s="52"/>
      <c r="QHK26" s="52"/>
      <c r="QHL26" s="52"/>
      <c r="QHM26" s="52"/>
      <c r="QHN26" s="52"/>
      <c r="QHO26" s="52"/>
      <c r="QHP26" s="52"/>
      <c r="QHQ26" s="52"/>
      <c r="QHR26" s="52"/>
      <c r="QHS26" s="52"/>
      <c r="QHT26" s="52"/>
      <c r="QHU26" s="52"/>
      <c r="QHV26" s="52"/>
      <c r="QHW26" s="52"/>
      <c r="QHX26" s="52"/>
      <c r="QHY26" s="52"/>
      <c r="QHZ26" s="52"/>
      <c r="QIA26" s="52"/>
      <c r="QIB26" s="52"/>
      <c r="QIC26" s="52"/>
      <c r="QID26" s="52"/>
      <c r="QIE26" s="52"/>
      <c r="QIF26" s="52"/>
      <c r="QIG26" s="52"/>
      <c r="QIH26" s="52"/>
      <c r="QII26" s="52"/>
      <c r="QIJ26" s="52"/>
      <c r="QIK26" s="52"/>
      <c r="QIL26" s="52"/>
      <c r="QIM26" s="52"/>
      <c r="QIN26" s="52"/>
      <c r="QIO26" s="52"/>
      <c r="QIP26" s="52"/>
      <c r="QIQ26" s="52"/>
      <c r="QIR26" s="52"/>
      <c r="QIS26" s="52"/>
      <c r="QIT26" s="52"/>
      <c r="QIU26" s="52"/>
      <c r="QIV26" s="52"/>
      <c r="QIW26" s="52"/>
      <c r="QIX26" s="52"/>
      <c r="QIY26" s="52"/>
      <c r="QIZ26" s="52"/>
      <c r="QJA26" s="52"/>
      <c r="QJB26" s="52"/>
      <c r="QJC26" s="52"/>
      <c r="QJD26" s="52"/>
      <c r="QJE26" s="52"/>
      <c r="QJF26" s="52"/>
      <c r="QJG26" s="52"/>
      <c r="QJH26" s="52"/>
      <c r="QJI26" s="52"/>
      <c r="QJJ26" s="52"/>
      <c r="QJK26" s="52"/>
      <c r="QJL26" s="52"/>
      <c r="QJM26" s="52"/>
      <c r="QJN26" s="52"/>
      <c r="QJO26" s="52"/>
      <c r="QJP26" s="52"/>
      <c r="QJQ26" s="52"/>
      <c r="QJR26" s="52"/>
      <c r="QJS26" s="52"/>
      <c r="QJT26" s="52"/>
      <c r="QJU26" s="52"/>
      <c r="QJV26" s="52"/>
      <c r="QJW26" s="52"/>
      <c r="QJX26" s="52"/>
      <c r="QJY26" s="52"/>
      <c r="QJZ26" s="52"/>
      <c r="QKA26" s="52"/>
      <c r="QKB26" s="52"/>
      <c r="QKC26" s="52"/>
      <c r="QKD26" s="52"/>
      <c r="QKE26" s="52"/>
      <c r="QKF26" s="52"/>
      <c r="QKG26" s="52"/>
      <c r="QKH26" s="52"/>
      <c r="QKI26" s="52"/>
      <c r="QKJ26" s="52"/>
      <c r="QKK26" s="52"/>
      <c r="QKL26" s="52"/>
      <c r="QKM26" s="52"/>
      <c r="QKN26" s="52"/>
      <c r="QKO26" s="52"/>
      <c r="QKP26" s="52"/>
      <c r="QKQ26" s="52"/>
      <c r="QKR26" s="52"/>
      <c r="QKS26" s="52"/>
      <c r="QKT26" s="52"/>
      <c r="QKU26" s="52"/>
      <c r="QKV26" s="52"/>
      <c r="QKW26" s="52"/>
      <c r="QKX26" s="52"/>
      <c r="QKY26" s="52"/>
      <c r="QKZ26" s="52"/>
      <c r="QLA26" s="52"/>
      <c r="QLB26" s="52"/>
      <c r="QLC26" s="52"/>
      <c r="QLD26" s="52"/>
      <c r="QLE26" s="52"/>
      <c r="QLF26" s="52"/>
      <c r="QLG26" s="52"/>
      <c r="QLH26" s="52"/>
      <c r="QLI26" s="52"/>
      <c r="QLJ26" s="52"/>
      <c r="QLK26" s="52"/>
      <c r="QLL26" s="52"/>
      <c r="QLM26" s="52"/>
      <c r="QLN26" s="52"/>
      <c r="QLO26" s="52"/>
      <c r="QLP26" s="52"/>
      <c r="QLQ26" s="52"/>
      <c r="QLR26" s="52"/>
      <c r="QLS26" s="52"/>
      <c r="QLT26" s="52"/>
      <c r="QLU26" s="52"/>
      <c r="QLV26" s="52"/>
      <c r="QLW26" s="52"/>
      <c r="QLX26" s="52"/>
      <c r="QLY26" s="52"/>
      <c r="QLZ26" s="52"/>
      <c r="QMA26" s="52"/>
      <c r="QMB26" s="52"/>
      <c r="QMC26" s="52"/>
      <c r="QMD26" s="52"/>
      <c r="QME26" s="52"/>
      <c r="QMF26" s="52"/>
      <c r="QMG26" s="52"/>
      <c r="QMH26" s="52"/>
      <c r="QMI26" s="52"/>
      <c r="QMJ26" s="52"/>
      <c r="QMK26" s="52"/>
      <c r="QML26" s="52"/>
      <c r="QMM26" s="52"/>
      <c r="QMN26" s="52"/>
      <c r="QMO26" s="52"/>
      <c r="QMP26" s="52"/>
      <c r="QMQ26" s="52"/>
      <c r="QMR26" s="52"/>
      <c r="QMS26" s="52"/>
      <c r="QMT26" s="52"/>
      <c r="QMU26" s="52"/>
      <c r="QMV26" s="52"/>
      <c r="QMW26" s="52"/>
      <c r="QMX26" s="52"/>
      <c r="QMY26" s="52"/>
      <c r="QMZ26" s="52"/>
      <c r="QNA26" s="52"/>
      <c r="QNB26" s="52"/>
      <c r="QNC26" s="52"/>
      <c r="QND26" s="52"/>
      <c r="QNE26" s="52"/>
      <c r="QNF26" s="52"/>
      <c r="QNG26" s="52"/>
      <c r="QNH26" s="52"/>
      <c r="QNI26" s="52"/>
      <c r="QNJ26" s="52"/>
      <c r="QNK26" s="52"/>
      <c r="QNL26" s="52"/>
      <c r="QNM26" s="52"/>
      <c r="QNN26" s="52"/>
      <c r="QNO26" s="52"/>
      <c r="QNP26" s="52"/>
      <c r="QNQ26" s="52"/>
      <c r="QNR26" s="52"/>
      <c r="QNS26" s="52"/>
      <c r="QNT26" s="52"/>
      <c r="QNU26" s="52"/>
      <c r="QNV26" s="52"/>
      <c r="QNW26" s="52"/>
      <c r="QNX26" s="52"/>
      <c r="QNY26" s="52"/>
      <c r="QNZ26" s="52"/>
      <c r="QOA26" s="52"/>
      <c r="QOB26" s="52"/>
      <c r="QOC26" s="52"/>
      <c r="QOD26" s="52"/>
      <c r="QOE26" s="52"/>
      <c r="QOF26" s="52"/>
      <c r="QOG26" s="52"/>
      <c r="QOH26" s="52"/>
      <c r="QOI26" s="52"/>
      <c r="QOJ26" s="52"/>
      <c r="QOK26" s="52"/>
      <c r="QOL26" s="52"/>
      <c r="QOM26" s="52"/>
      <c r="QON26" s="52"/>
      <c r="QOO26" s="52"/>
      <c r="QOP26" s="52"/>
      <c r="QOQ26" s="52"/>
      <c r="QOR26" s="52"/>
      <c r="QOS26" s="52"/>
      <c r="QOT26" s="52"/>
      <c r="QOU26" s="52"/>
      <c r="QOV26" s="52"/>
      <c r="QOW26" s="52"/>
      <c r="QOX26" s="52"/>
      <c r="QOY26" s="52"/>
      <c r="QOZ26" s="52"/>
      <c r="QPA26" s="52"/>
      <c r="QPB26" s="52"/>
      <c r="QPC26" s="52"/>
      <c r="QPD26" s="52"/>
      <c r="QPE26" s="52"/>
      <c r="QPF26" s="52"/>
      <c r="QPG26" s="52"/>
      <c r="QPH26" s="52"/>
      <c r="QPI26" s="52"/>
      <c r="QPJ26" s="52"/>
      <c r="QPK26" s="52"/>
      <c r="QPL26" s="52"/>
      <c r="QPM26" s="52"/>
      <c r="QPN26" s="52"/>
      <c r="QPO26" s="52"/>
      <c r="QPP26" s="52"/>
      <c r="QPQ26" s="52"/>
      <c r="QPR26" s="52"/>
      <c r="QPS26" s="52"/>
      <c r="QPT26" s="52"/>
      <c r="QPU26" s="52"/>
      <c r="QPV26" s="52"/>
      <c r="QPW26" s="52"/>
      <c r="QPX26" s="52"/>
      <c r="QPY26" s="52"/>
      <c r="QPZ26" s="52"/>
      <c r="QQA26" s="52"/>
      <c r="QQB26" s="52"/>
      <c r="QQC26" s="52"/>
      <c r="QQD26" s="52"/>
      <c r="QQE26" s="52"/>
      <c r="QQF26" s="52"/>
      <c r="QQG26" s="52"/>
      <c r="QQH26" s="52"/>
      <c r="QQI26" s="52"/>
      <c r="QQJ26" s="52"/>
      <c r="QQK26" s="52"/>
      <c r="QQL26" s="52"/>
      <c r="QQM26" s="52"/>
      <c r="QQN26" s="52"/>
      <c r="QQO26" s="52"/>
      <c r="QQP26" s="52"/>
      <c r="QQQ26" s="52"/>
      <c r="QQR26" s="52"/>
      <c r="QQS26" s="52"/>
      <c r="QQT26" s="52"/>
      <c r="QQU26" s="52"/>
      <c r="QQV26" s="52"/>
      <c r="QQW26" s="52"/>
      <c r="QQX26" s="52"/>
      <c r="QQY26" s="52"/>
      <c r="QQZ26" s="52"/>
      <c r="QRA26" s="52"/>
      <c r="QRB26" s="52"/>
      <c r="QRC26" s="52"/>
      <c r="QRD26" s="52"/>
      <c r="QRE26" s="52"/>
      <c r="QRF26" s="52"/>
      <c r="QRG26" s="52"/>
      <c r="QRH26" s="52"/>
      <c r="QRI26" s="52"/>
      <c r="QRJ26" s="52"/>
      <c r="QRK26" s="52"/>
      <c r="QRL26" s="52"/>
      <c r="QRM26" s="52"/>
      <c r="QRN26" s="52"/>
      <c r="QRO26" s="52"/>
      <c r="QRP26" s="52"/>
      <c r="QRQ26" s="52"/>
      <c r="QRR26" s="52"/>
      <c r="QRS26" s="52"/>
      <c r="QRT26" s="52"/>
      <c r="QRU26" s="52"/>
      <c r="QRV26" s="52"/>
      <c r="QRW26" s="52"/>
      <c r="QRX26" s="52"/>
      <c r="QRY26" s="52"/>
      <c r="QRZ26" s="52"/>
      <c r="QSA26" s="52"/>
      <c r="QSB26" s="52"/>
      <c r="QSC26" s="52"/>
      <c r="QSD26" s="52"/>
      <c r="QSE26" s="52"/>
      <c r="QSF26" s="52"/>
      <c r="QSG26" s="52"/>
      <c r="QSH26" s="52"/>
      <c r="QSI26" s="52"/>
      <c r="QSJ26" s="52"/>
      <c r="QSK26" s="52"/>
      <c r="QSL26" s="52"/>
      <c r="QSM26" s="52"/>
      <c r="QSN26" s="52"/>
      <c r="QSO26" s="52"/>
      <c r="QSP26" s="52"/>
      <c r="QSQ26" s="52"/>
      <c r="QSR26" s="52"/>
      <c r="QSS26" s="52"/>
      <c r="QST26" s="52"/>
      <c r="QSU26" s="52"/>
      <c r="QSV26" s="52"/>
      <c r="QSW26" s="52"/>
      <c r="QSX26" s="52"/>
      <c r="QSY26" s="52"/>
      <c r="QSZ26" s="52"/>
      <c r="QTA26" s="52"/>
      <c r="QTB26" s="52"/>
      <c r="QTC26" s="52"/>
      <c r="QTD26" s="52"/>
      <c r="QTE26" s="52"/>
      <c r="QTF26" s="52"/>
      <c r="QTG26" s="52"/>
      <c r="QTH26" s="52"/>
      <c r="QTI26" s="52"/>
      <c r="QTJ26" s="52"/>
      <c r="QTK26" s="52"/>
      <c r="QTL26" s="52"/>
      <c r="QTM26" s="52"/>
      <c r="QTN26" s="52"/>
      <c r="QTO26" s="52"/>
      <c r="QTP26" s="52"/>
      <c r="QTQ26" s="52"/>
      <c r="QTR26" s="52"/>
      <c r="QTS26" s="52"/>
      <c r="QTT26" s="52"/>
      <c r="QTU26" s="52"/>
      <c r="QTV26" s="52"/>
      <c r="QTW26" s="52"/>
      <c r="QTX26" s="52"/>
      <c r="QTY26" s="52"/>
      <c r="QTZ26" s="52"/>
      <c r="QUA26" s="52"/>
      <c r="QUB26" s="52"/>
      <c r="QUC26" s="52"/>
      <c r="QUD26" s="52"/>
      <c r="QUE26" s="52"/>
      <c r="QUF26" s="52"/>
      <c r="QUG26" s="52"/>
      <c r="QUH26" s="52"/>
      <c r="QUI26" s="52"/>
      <c r="QUJ26" s="52"/>
      <c r="QUK26" s="52"/>
      <c r="QUL26" s="52"/>
      <c r="QUM26" s="52"/>
      <c r="QUN26" s="52"/>
      <c r="QUO26" s="52"/>
      <c r="QUP26" s="52"/>
      <c r="QUQ26" s="52"/>
      <c r="QUR26" s="52"/>
      <c r="QUS26" s="52"/>
      <c r="QUT26" s="52"/>
      <c r="QUU26" s="52"/>
      <c r="QUV26" s="52"/>
      <c r="QUW26" s="52"/>
      <c r="QUX26" s="52"/>
      <c r="QUY26" s="52"/>
      <c r="QUZ26" s="52"/>
      <c r="QVA26" s="52"/>
      <c r="QVB26" s="52"/>
      <c r="QVC26" s="52"/>
      <c r="QVD26" s="52"/>
      <c r="QVE26" s="52"/>
      <c r="QVF26" s="52"/>
      <c r="QVG26" s="52"/>
      <c r="QVH26" s="52"/>
      <c r="QVI26" s="52"/>
      <c r="QVJ26" s="52"/>
      <c r="QVK26" s="52"/>
      <c r="QVL26" s="52"/>
      <c r="QVM26" s="52"/>
      <c r="QVN26" s="52"/>
      <c r="QVO26" s="52"/>
      <c r="QVP26" s="52"/>
      <c r="QVQ26" s="52"/>
      <c r="QVR26" s="52"/>
      <c r="QVS26" s="52"/>
      <c r="QVT26" s="52"/>
      <c r="QVU26" s="52"/>
      <c r="QVV26" s="52"/>
      <c r="QVW26" s="52"/>
      <c r="QVX26" s="52"/>
      <c r="QVY26" s="52"/>
      <c r="QVZ26" s="52"/>
      <c r="QWA26" s="52"/>
      <c r="QWB26" s="52"/>
      <c r="QWC26" s="52"/>
      <c r="QWD26" s="52"/>
      <c r="QWE26" s="52"/>
      <c r="QWF26" s="52"/>
      <c r="QWG26" s="52"/>
      <c r="QWH26" s="52"/>
      <c r="QWI26" s="52"/>
      <c r="QWJ26" s="52"/>
      <c r="QWK26" s="52"/>
      <c r="QWL26" s="52"/>
      <c r="QWM26" s="52"/>
      <c r="QWN26" s="52"/>
      <c r="QWO26" s="52"/>
      <c r="QWP26" s="52"/>
      <c r="QWQ26" s="52"/>
      <c r="QWR26" s="52"/>
      <c r="QWS26" s="52"/>
      <c r="QWT26" s="52"/>
      <c r="QWU26" s="52"/>
      <c r="QWV26" s="52"/>
      <c r="QWW26" s="52"/>
      <c r="QWX26" s="52"/>
      <c r="QWY26" s="52"/>
      <c r="QWZ26" s="52"/>
      <c r="QXA26" s="52"/>
      <c r="QXB26" s="52"/>
      <c r="QXC26" s="52"/>
      <c r="QXD26" s="52"/>
      <c r="QXE26" s="52"/>
      <c r="QXF26" s="52"/>
      <c r="QXG26" s="52"/>
      <c r="QXH26" s="52"/>
      <c r="QXI26" s="52"/>
      <c r="QXJ26" s="52"/>
      <c r="QXK26" s="52"/>
      <c r="QXL26" s="52"/>
      <c r="QXM26" s="52"/>
      <c r="QXN26" s="52"/>
      <c r="QXO26" s="52"/>
      <c r="QXP26" s="52"/>
      <c r="QXQ26" s="52"/>
      <c r="QXR26" s="52"/>
      <c r="QXS26" s="52"/>
      <c r="QXT26" s="52"/>
      <c r="QXU26" s="52"/>
      <c r="QXV26" s="52"/>
      <c r="QXW26" s="52"/>
      <c r="QXX26" s="52"/>
      <c r="QXY26" s="52"/>
      <c r="QXZ26" s="52"/>
      <c r="QYA26" s="52"/>
      <c r="QYB26" s="52"/>
      <c r="QYC26" s="52"/>
      <c r="QYD26" s="52"/>
      <c r="QYE26" s="52"/>
      <c r="QYF26" s="52"/>
      <c r="QYG26" s="52"/>
      <c r="QYH26" s="52"/>
      <c r="QYI26" s="52"/>
      <c r="QYJ26" s="52"/>
      <c r="QYK26" s="52"/>
      <c r="QYL26" s="52"/>
      <c r="QYM26" s="52"/>
      <c r="QYN26" s="52"/>
      <c r="QYO26" s="52"/>
      <c r="QYP26" s="52"/>
      <c r="QYQ26" s="52"/>
      <c r="QYR26" s="52"/>
      <c r="QYS26" s="52"/>
      <c r="QYT26" s="52"/>
      <c r="QYU26" s="52"/>
      <c r="QYV26" s="52"/>
      <c r="QYW26" s="52"/>
      <c r="QYX26" s="52"/>
      <c r="QYY26" s="52"/>
      <c r="QYZ26" s="52"/>
      <c r="QZA26" s="52"/>
      <c r="QZB26" s="52"/>
      <c r="QZC26" s="52"/>
      <c r="QZD26" s="52"/>
      <c r="QZE26" s="52"/>
      <c r="QZF26" s="52"/>
      <c r="QZG26" s="52"/>
      <c r="QZH26" s="52"/>
      <c r="QZI26" s="52"/>
      <c r="QZJ26" s="52"/>
      <c r="QZK26" s="52"/>
      <c r="QZL26" s="52"/>
      <c r="QZM26" s="52"/>
      <c r="QZN26" s="52"/>
      <c r="QZO26" s="52"/>
      <c r="QZP26" s="52"/>
      <c r="QZQ26" s="52"/>
      <c r="QZR26" s="52"/>
      <c r="QZS26" s="52"/>
      <c r="QZT26" s="52"/>
      <c r="QZU26" s="52"/>
      <c r="QZV26" s="52"/>
      <c r="QZW26" s="52"/>
      <c r="QZX26" s="52"/>
      <c r="QZY26" s="52"/>
      <c r="QZZ26" s="52"/>
      <c r="RAA26" s="52"/>
      <c r="RAB26" s="52"/>
      <c r="RAC26" s="52"/>
      <c r="RAD26" s="52"/>
      <c r="RAE26" s="52"/>
      <c r="RAF26" s="52"/>
      <c r="RAG26" s="52"/>
      <c r="RAH26" s="52"/>
      <c r="RAI26" s="52"/>
      <c r="RAJ26" s="52"/>
      <c r="RAK26" s="52"/>
      <c r="RAL26" s="52"/>
      <c r="RAM26" s="52"/>
      <c r="RAN26" s="52"/>
      <c r="RAO26" s="52"/>
      <c r="RAP26" s="52"/>
      <c r="RAQ26" s="52"/>
      <c r="RAR26" s="52"/>
      <c r="RAS26" s="52"/>
      <c r="RAT26" s="52"/>
      <c r="RAU26" s="52"/>
      <c r="RAV26" s="52"/>
      <c r="RAW26" s="52"/>
      <c r="RAX26" s="52"/>
      <c r="RAY26" s="52"/>
      <c r="RAZ26" s="52"/>
      <c r="RBA26" s="52"/>
      <c r="RBB26" s="52"/>
      <c r="RBC26" s="52"/>
      <c r="RBD26" s="52"/>
      <c r="RBE26" s="52"/>
      <c r="RBF26" s="52"/>
      <c r="RBG26" s="52"/>
      <c r="RBH26" s="52"/>
      <c r="RBI26" s="52"/>
      <c r="RBJ26" s="52"/>
      <c r="RBK26" s="52"/>
      <c r="RBL26" s="52"/>
      <c r="RBM26" s="52"/>
      <c r="RBN26" s="52"/>
      <c r="RBO26" s="52"/>
      <c r="RBP26" s="52"/>
      <c r="RBQ26" s="52"/>
      <c r="RBR26" s="52"/>
      <c r="RBS26" s="52"/>
      <c r="RBT26" s="52"/>
      <c r="RBU26" s="52"/>
      <c r="RBV26" s="52"/>
      <c r="RBW26" s="52"/>
      <c r="RBX26" s="52"/>
      <c r="RBY26" s="52"/>
      <c r="RBZ26" s="52"/>
      <c r="RCA26" s="52"/>
      <c r="RCB26" s="52"/>
      <c r="RCC26" s="52"/>
      <c r="RCD26" s="52"/>
      <c r="RCE26" s="52"/>
      <c r="RCF26" s="52"/>
      <c r="RCG26" s="52"/>
      <c r="RCH26" s="52"/>
      <c r="RCI26" s="52"/>
      <c r="RCJ26" s="52"/>
      <c r="RCK26" s="52"/>
      <c r="RCL26" s="52"/>
      <c r="RCM26" s="52"/>
      <c r="RCN26" s="52"/>
      <c r="RCO26" s="52"/>
      <c r="RCP26" s="52"/>
      <c r="RCQ26" s="52"/>
      <c r="RCR26" s="52"/>
      <c r="RCS26" s="52"/>
      <c r="RCT26" s="52"/>
      <c r="RCU26" s="52"/>
      <c r="RCV26" s="52"/>
      <c r="RCW26" s="52"/>
      <c r="RCX26" s="52"/>
      <c r="RCY26" s="52"/>
      <c r="RCZ26" s="52"/>
      <c r="RDA26" s="52"/>
      <c r="RDB26" s="52"/>
      <c r="RDC26" s="52"/>
      <c r="RDD26" s="52"/>
      <c r="RDE26" s="52"/>
      <c r="RDF26" s="52"/>
      <c r="RDG26" s="52"/>
      <c r="RDH26" s="52"/>
      <c r="RDI26" s="52"/>
      <c r="RDJ26" s="52"/>
      <c r="RDK26" s="52"/>
      <c r="RDL26" s="52"/>
      <c r="RDM26" s="52"/>
      <c r="RDN26" s="52"/>
      <c r="RDO26" s="52"/>
      <c r="RDP26" s="52"/>
      <c r="RDQ26" s="52"/>
      <c r="RDR26" s="52"/>
      <c r="RDS26" s="52"/>
      <c r="RDT26" s="52"/>
      <c r="RDU26" s="52"/>
      <c r="RDV26" s="52"/>
      <c r="RDW26" s="52"/>
      <c r="RDX26" s="52"/>
      <c r="RDY26" s="52"/>
      <c r="RDZ26" s="52"/>
      <c r="REA26" s="52"/>
      <c r="REB26" s="52"/>
      <c r="REC26" s="52"/>
      <c r="RED26" s="52"/>
      <c r="REE26" s="52"/>
      <c r="REF26" s="52"/>
      <c r="REG26" s="52"/>
      <c r="REH26" s="52"/>
      <c r="REI26" s="52"/>
      <c r="REJ26" s="52"/>
      <c r="REK26" s="52"/>
      <c r="REL26" s="52"/>
      <c r="REM26" s="52"/>
      <c r="REN26" s="52"/>
      <c r="REO26" s="52"/>
      <c r="REP26" s="52"/>
      <c r="REQ26" s="52"/>
      <c r="RER26" s="52"/>
      <c r="RES26" s="52"/>
      <c r="RET26" s="52"/>
      <c r="REU26" s="52"/>
      <c r="REV26" s="52"/>
      <c r="REW26" s="52"/>
      <c r="REX26" s="52"/>
      <c r="REY26" s="52"/>
      <c r="REZ26" s="52"/>
      <c r="RFA26" s="52"/>
      <c r="RFB26" s="52"/>
      <c r="RFC26" s="52"/>
      <c r="RFD26" s="52"/>
      <c r="RFE26" s="52"/>
      <c r="RFF26" s="52"/>
      <c r="RFG26" s="52"/>
      <c r="RFH26" s="52"/>
      <c r="RFI26" s="52"/>
      <c r="RFJ26" s="52"/>
      <c r="RFK26" s="52"/>
      <c r="RFL26" s="52"/>
      <c r="RFM26" s="52"/>
      <c r="RFN26" s="52"/>
      <c r="RFO26" s="52"/>
      <c r="RFP26" s="52"/>
      <c r="RFQ26" s="52"/>
      <c r="RFR26" s="52"/>
      <c r="RFS26" s="52"/>
      <c r="RFT26" s="52"/>
      <c r="RFU26" s="52"/>
      <c r="RFV26" s="52"/>
      <c r="RFW26" s="52"/>
      <c r="RFX26" s="52"/>
      <c r="RFY26" s="52"/>
      <c r="RFZ26" s="52"/>
      <c r="RGA26" s="52"/>
      <c r="RGB26" s="52"/>
      <c r="RGC26" s="52"/>
      <c r="RGD26" s="52"/>
      <c r="RGE26" s="52"/>
      <c r="RGF26" s="52"/>
      <c r="RGG26" s="52"/>
      <c r="RGH26" s="52"/>
      <c r="RGI26" s="52"/>
      <c r="RGJ26" s="52"/>
      <c r="RGK26" s="52"/>
      <c r="RGL26" s="52"/>
      <c r="RGM26" s="52"/>
      <c r="RGN26" s="52"/>
      <c r="RGO26" s="52"/>
      <c r="RGP26" s="52"/>
      <c r="RGQ26" s="52"/>
      <c r="RGR26" s="52"/>
      <c r="RGS26" s="52"/>
      <c r="RGT26" s="52"/>
      <c r="RGU26" s="52"/>
      <c r="RGV26" s="52"/>
      <c r="RGW26" s="52"/>
      <c r="RGX26" s="52"/>
      <c r="RGY26" s="52"/>
      <c r="RGZ26" s="52"/>
      <c r="RHA26" s="52"/>
      <c r="RHB26" s="52"/>
      <c r="RHC26" s="52"/>
      <c r="RHD26" s="52"/>
      <c r="RHE26" s="52"/>
      <c r="RHF26" s="52"/>
      <c r="RHG26" s="52"/>
      <c r="RHH26" s="52"/>
      <c r="RHI26" s="52"/>
      <c r="RHJ26" s="52"/>
      <c r="RHK26" s="52"/>
      <c r="RHL26" s="52"/>
      <c r="RHM26" s="52"/>
      <c r="RHN26" s="52"/>
      <c r="RHO26" s="52"/>
      <c r="RHP26" s="52"/>
      <c r="RHQ26" s="52"/>
      <c r="RHR26" s="52"/>
      <c r="RHS26" s="52"/>
      <c r="RHT26" s="52"/>
      <c r="RHU26" s="52"/>
      <c r="RHV26" s="52"/>
      <c r="RHW26" s="52"/>
      <c r="RHX26" s="52"/>
      <c r="RHY26" s="52"/>
      <c r="RHZ26" s="52"/>
      <c r="RIA26" s="52"/>
      <c r="RIB26" s="52"/>
      <c r="RIC26" s="52"/>
      <c r="RID26" s="52"/>
      <c r="RIE26" s="52"/>
      <c r="RIF26" s="52"/>
      <c r="RIG26" s="52"/>
      <c r="RIH26" s="52"/>
      <c r="RII26" s="52"/>
      <c r="RIJ26" s="52"/>
      <c r="RIK26" s="52"/>
      <c r="RIL26" s="52"/>
      <c r="RIM26" s="52"/>
      <c r="RIN26" s="52"/>
      <c r="RIO26" s="52"/>
      <c r="RIP26" s="52"/>
      <c r="RIQ26" s="52"/>
      <c r="RIR26" s="52"/>
      <c r="RIS26" s="52"/>
      <c r="RIT26" s="52"/>
      <c r="RIU26" s="52"/>
      <c r="RIV26" s="52"/>
      <c r="RIW26" s="52"/>
      <c r="RIX26" s="52"/>
      <c r="RIY26" s="52"/>
      <c r="RIZ26" s="52"/>
      <c r="RJA26" s="52"/>
      <c r="RJB26" s="52"/>
      <c r="RJC26" s="52"/>
      <c r="RJD26" s="52"/>
      <c r="RJE26" s="52"/>
      <c r="RJF26" s="52"/>
      <c r="RJG26" s="52"/>
      <c r="RJH26" s="52"/>
      <c r="RJI26" s="52"/>
      <c r="RJJ26" s="52"/>
      <c r="RJK26" s="52"/>
      <c r="RJL26" s="52"/>
      <c r="RJM26" s="52"/>
      <c r="RJN26" s="52"/>
      <c r="RJO26" s="52"/>
      <c r="RJP26" s="52"/>
      <c r="RJQ26" s="52"/>
      <c r="RJR26" s="52"/>
      <c r="RJS26" s="52"/>
      <c r="RJT26" s="52"/>
      <c r="RJU26" s="52"/>
      <c r="RJV26" s="52"/>
      <c r="RJW26" s="52"/>
      <c r="RJX26" s="52"/>
      <c r="RJY26" s="52"/>
      <c r="RJZ26" s="52"/>
      <c r="RKA26" s="52"/>
      <c r="RKB26" s="52"/>
      <c r="RKC26" s="52"/>
      <c r="RKD26" s="52"/>
      <c r="RKE26" s="52"/>
      <c r="RKF26" s="52"/>
      <c r="RKG26" s="52"/>
      <c r="RKH26" s="52"/>
      <c r="RKI26" s="52"/>
      <c r="RKJ26" s="52"/>
      <c r="RKK26" s="52"/>
      <c r="RKL26" s="52"/>
      <c r="RKM26" s="52"/>
      <c r="RKN26" s="52"/>
      <c r="RKO26" s="52"/>
      <c r="RKP26" s="52"/>
      <c r="RKQ26" s="52"/>
      <c r="RKR26" s="52"/>
      <c r="RKS26" s="52"/>
      <c r="RKT26" s="52"/>
      <c r="RKU26" s="52"/>
      <c r="RKV26" s="52"/>
      <c r="RKW26" s="52"/>
      <c r="RKX26" s="52"/>
      <c r="RKY26" s="52"/>
      <c r="RKZ26" s="52"/>
      <c r="RLA26" s="52"/>
      <c r="RLB26" s="52"/>
      <c r="RLC26" s="52"/>
      <c r="RLD26" s="52"/>
      <c r="RLE26" s="52"/>
      <c r="RLF26" s="52"/>
      <c r="RLG26" s="52"/>
      <c r="RLH26" s="52"/>
      <c r="RLI26" s="52"/>
      <c r="RLJ26" s="52"/>
      <c r="RLK26" s="52"/>
      <c r="RLL26" s="52"/>
      <c r="RLM26" s="52"/>
      <c r="RLN26" s="52"/>
      <c r="RLO26" s="52"/>
      <c r="RLP26" s="52"/>
      <c r="RLQ26" s="52"/>
      <c r="RLR26" s="52"/>
      <c r="RLS26" s="52"/>
      <c r="RLT26" s="52"/>
      <c r="RLU26" s="52"/>
      <c r="RLV26" s="52"/>
      <c r="RLW26" s="52"/>
      <c r="RLX26" s="52"/>
      <c r="RLY26" s="52"/>
      <c r="RLZ26" s="52"/>
      <c r="RMA26" s="52"/>
      <c r="RMB26" s="52"/>
      <c r="RMC26" s="52"/>
      <c r="RMD26" s="52"/>
      <c r="RME26" s="52"/>
      <c r="RMF26" s="52"/>
      <c r="RMG26" s="52"/>
      <c r="RMH26" s="52"/>
      <c r="RMI26" s="52"/>
      <c r="RMJ26" s="52"/>
      <c r="RMK26" s="52"/>
      <c r="RML26" s="52"/>
      <c r="RMM26" s="52"/>
      <c r="RMN26" s="52"/>
      <c r="RMO26" s="52"/>
      <c r="RMP26" s="52"/>
      <c r="RMQ26" s="52"/>
      <c r="RMR26" s="52"/>
      <c r="RMS26" s="52"/>
      <c r="RMT26" s="52"/>
      <c r="RMU26" s="52"/>
      <c r="RMV26" s="52"/>
      <c r="RMW26" s="52"/>
      <c r="RMX26" s="52"/>
      <c r="RMY26" s="52"/>
      <c r="RMZ26" s="52"/>
      <c r="RNA26" s="52"/>
      <c r="RNB26" s="52"/>
      <c r="RNC26" s="52"/>
      <c r="RND26" s="52"/>
      <c r="RNE26" s="52"/>
      <c r="RNF26" s="52"/>
      <c r="RNG26" s="52"/>
      <c r="RNH26" s="52"/>
      <c r="RNI26" s="52"/>
      <c r="RNJ26" s="52"/>
      <c r="RNK26" s="52"/>
      <c r="RNL26" s="52"/>
      <c r="RNM26" s="52"/>
      <c r="RNN26" s="52"/>
      <c r="RNO26" s="52"/>
      <c r="RNP26" s="52"/>
      <c r="RNQ26" s="52"/>
      <c r="RNR26" s="52"/>
      <c r="RNS26" s="52"/>
      <c r="RNT26" s="52"/>
      <c r="RNU26" s="52"/>
      <c r="RNV26" s="52"/>
      <c r="RNW26" s="52"/>
      <c r="RNX26" s="52"/>
      <c r="RNY26" s="52"/>
      <c r="RNZ26" s="52"/>
      <c r="ROA26" s="52"/>
      <c r="ROB26" s="52"/>
      <c r="ROC26" s="52"/>
      <c r="ROD26" s="52"/>
      <c r="ROE26" s="52"/>
      <c r="ROF26" s="52"/>
      <c r="ROG26" s="52"/>
      <c r="ROH26" s="52"/>
      <c r="ROI26" s="52"/>
      <c r="ROJ26" s="52"/>
      <c r="ROK26" s="52"/>
      <c r="ROL26" s="52"/>
      <c r="ROM26" s="52"/>
      <c r="RON26" s="52"/>
      <c r="ROO26" s="52"/>
      <c r="ROP26" s="52"/>
      <c r="ROQ26" s="52"/>
      <c r="ROR26" s="52"/>
      <c r="ROS26" s="52"/>
      <c r="ROT26" s="52"/>
      <c r="ROU26" s="52"/>
      <c r="ROV26" s="52"/>
      <c r="ROW26" s="52"/>
      <c r="ROX26" s="52"/>
      <c r="ROY26" s="52"/>
      <c r="ROZ26" s="52"/>
      <c r="RPA26" s="52"/>
      <c r="RPB26" s="52"/>
      <c r="RPC26" s="52"/>
      <c r="RPD26" s="52"/>
      <c r="RPE26" s="52"/>
      <c r="RPF26" s="52"/>
      <c r="RPG26" s="52"/>
      <c r="RPH26" s="52"/>
      <c r="RPI26" s="52"/>
      <c r="RPJ26" s="52"/>
      <c r="RPK26" s="52"/>
      <c r="RPL26" s="52"/>
      <c r="RPM26" s="52"/>
      <c r="RPN26" s="52"/>
      <c r="RPO26" s="52"/>
      <c r="RPP26" s="52"/>
      <c r="RPQ26" s="52"/>
      <c r="RPR26" s="52"/>
      <c r="RPS26" s="52"/>
      <c r="RPT26" s="52"/>
      <c r="RPU26" s="52"/>
      <c r="RPV26" s="52"/>
      <c r="RPW26" s="52"/>
      <c r="RPX26" s="52"/>
      <c r="RPY26" s="52"/>
      <c r="RPZ26" s="52"/>
      <c r="RQA26" s="52"/>
      <c r="RQB26" s="52"/>
      <c r="RQC26" s="52"/>
      <c r="RQD26" s="52"/>
      <c r="RQE26" s="52"/>
      <c r="RQF26" s="52"/>
      <c r="RQG26" s="52"/>
      <c r="RQH26" s="52"/>
      <c r="RQI26" s="52"/>
      <c r="RQJ26" s="52"/>
      <c r="RQK26" s="52"/>
      <c r="RQL26" s="52"/>
      <c r="RQM26" s="52"/>
      <c r="RQN26" s="52"/>
      <c r="RQO26" s="52"/>
      <c r="RQP26" s="52"/>
      <c r="RQQ26" s="52"/>
      <c r="RQR26" s="52"/>
      <c r="RQS26" s="52"/>
      <c r="RQT26" s="52"/>
      <c r="RQU26" s="52"/>
      <c r="RQV26" s="52"/>
      <c r="RQW26" s="52"/>
      <c r="RQX26" s="52"/>
      <c r="RQY26" s="52"/>
      <c r="RQZ26" s="52"/>
      <c r="RRA26" s="52"/>
      <c r="RRB26" s="52"/>
      <c r="RRC26" s="52"/>
      <c r="RRD26" s="52"/>
      <c r="RRE26" s="52"/>
      <c r="RRF26" s="52"/>
      <c r="RRG26" s="52"/>
      <c r="RRH26" s="52"/>
      <c r="RRI26" s="52"/>
      <c r="RRJ26" s="52"/>
      <c r="RRK26" s="52"/>
      <c r="RRL26" s="52"/>
      <c r="RRM26" s="52"/>
      <c r="RRN26" s="52"/>
      <c r="RRO26" s="52"/>
      <c r="RRP26" s="52"/>
      <c r="RRQ26" s="52"/>
      <c r="RRR26" s="52"/>
      <c r="RRS26" s="52"/>
      <c r="RRT26" s="52"/>
      <c r="RRU26" s="52"/>
      <c r="RRV26" s="52"/>
      <c r="RRW26" s="52"/>
      <c r="RRX26" s="52"/>
      <c r="RRY26" s="52"/>
      <c r="RRZ26" s="52"/>
      <c r="RSA26" s="52"/>
      <c r="RSB26" s="52"/>
      <c r="RSC26" s="52"/>
      <c r="RSD26" s="52"/>
      <c r="RSE26" s="52"/>
      <c r="RSF26" s="52"/>
      <c r="RSG26" s="52"/>
      <c r="RSH26" s="52"/>
      <c r="RSI26" s="52"/>
      <c r="RSJ26" s="52"/>
      <c r="RSK26" s="52"/>
      <c r="RSL26" s="52"/>
      <c r="RSM26" s="52"/>
      <c r="RSN26" s="52"/>
      <c r="RSO26" s="52"/>
      <c r="RSP26" s="52"/>
      <c r="RSQ26" s="52"/>
      <c r="RSR26" s="52"/>
      <c r="RSS26" s="52"/>
      <c r="RST26" s="52"/>
      <c r="RSU26" s="52"/>
      <c r="RSV26" s="52"/>
      <c r="RSW26" s="52"/>
      <c r="RSX26" s="52"/>
      <c r="RSY26" s="52"/>
      <c r="RSZ26" s="52"/>
      <c r="RTA26" s="52"/>
      <c r="RTB26" s="52"/>
      <c r="RTC26" s="52"/>
      <c r="RTD26" s="52"/>
      <c r="RTE26" s="52"/>
      <c r="RTF26" s="52"/>
      <c r="RTG26" s="52"/>
      <c r="RTH26" s="52"/>
      <c r="RTI26" s="52"/>
      <c r="RTJ26" s="52"/>
      <c r="RTK26" s="52"/>
      <c r="RTL26" s="52"/>
      <c r="RTM26" s="52"/>
      <c r="RTN26" s="52"/>
      <c r="RTO26" s="52"/>
      <c r="RTP26" s="52"/>
      <c r="RTQ26" s="52"/>
      <c r="RTR26" s="52"/>
      <c r="RTS26" s="52"/>
      <c r="RTT26" s="52"/>
      <c r="RTU26" s="52"/>
      <c r="RTV26" s="52"/>
      <c r="RTW26" s="52"/>
      <c r="RTX26" s="52"/>
      <c r="RTY26" s="52"/>
      <c r="RTZ26" s="52"/>
      <c r="RUA26" s="52"/>
      <c r="RUB26" s="52"/>
      <c r="RUC26" s="52"/>
      <c r="RUD26" s="52"/>
      <c r="RUE26" s="52"/>
      <c r="RUF26" s="52"/>
      <c r="RUG26" s="52"/>
      <c r="RUH26" s="52"/>
      <c r="RUI26" s="52"/>
      <c r="RUJ26" s="52"/>
      <c r="RUK26" s="52"/>
      <c r="RUL26" s="52"/>
      <c r="RUM26" s="52"/>
      <c r="RUN26" s="52"/>
      <c r="RUO26" s="52"/>
      <c r="RUP26" s="52"/>
      <c r="RUQ26" s="52"/>
      <c r="RUR26" s="52"/>
      <c r="RUS26" s="52"/>
      <c r="RUT26" s="52"/>
      <c r="RUU26" s="52"/>
      <c r="RUV26" s="52"/>
      <c r="RUW26" s="52"/>
      <c r="RUX26" s="52"/>
      <c r="RUY26" s="52"/>
      <c r="RUZ26" s="52"/>
      <c r="RVA26" s="52"/>
      <c r="RVB26" s="52"/>
      <c r="RVC26" s="52"/>
      <c r="RVD26" s="52"/>
      <c r="RVE26" s="52"/>
      <c r="RVF26" s="52"/>
      <c r="RVG26" s="52"/>
      <c r="RVH26" s="52"/>
      <c r="RVI26" s="52"/>
      <c r="RVJ26" s="52"/>
      <c r="RVK26" s="52"/>
      <c r="RVL26" s="52"/>
      <c r="RVM26" s="52"/>
      <c r="RVN26" s="52"/>
      <c r="RVO26" s="52"/>
      <c r="RVP26" s="52"/>
      <c r="RVQ26" s="52"/>
      <c r="RVR26" s="52"/>
      <c r="RVS26" s="52"/>
      <c r="RVT26" s="52"/>
      <c r="RVU26" s="52"/>
      <c r="RVV26" s="52"/>
      <c r="RVW26" s="52"/>
      <c r="RVX26" s="52"/>
      <c r="RVY26" s="52"/>
      <c r="RVZ26" s="52"/>
      <c r="RWA26" s="52"/>
      <c r="RWB26" s="52"/>
      <c r="RWC26" s="52"/>
      <c r="RWD26" s="52"/>
      <c r="RWE26" s="52"/>
      <c r="RWF26" s="52"/>
      <c r="RWG26" s="52"/>
      <c r="RWH26" s="52"/>
      <c r="RWI26" s="52"/>
      <c r="RWJ26" s="52"/>
      <c r="RWK26" s="52"/>
      <c r="RWL26" s="52"/>
      <c r="RWM26" s="52"/>
      <c r="RWN26" s="52"/>
      <c r="RWO26" s="52"/>
      <c r="RWP26" s="52"/>
      <c r="RWQ26" s="52"/>
      <c r="RWR26" s="52"/>
      <c r="RWS26" s="52"/>
      <c r="RWT26" s="52"/>
      <c r="RWU26" s="52"/>
      <c r="RWV26" s="52"/>
      <c r="RWW26" s="52"/>
      <c r="RWX26" s="52"/>
      <c r="RWY26" s="52"/>
      <c r="RWZ26" s="52"/>
      <c r="RXA26" s="52"/>
      <c r="RXB26" s="52"/>
      <c r="RXC26" s="52"/>
      <c r="RXD26" s="52"/>
      <c r="RXE26" s="52"/>
      <c r="RXF26" s="52"/>
      <c r="RXG26" s="52"/>
      <c r="RXH26" s="52"/>
      <c r="RXI26" s="52"/>
      <c r="RXJ26" s="52"/>
      <c r="RXK26" s="52"/>
      <c r="RXL26" s="52"/>
      <c r="RXM26" s="52"/>
      <c r="RXN26" s="52"/>
      <c r="RXO26" s="52"/>
      <c r="RXP26" s="52"/>
      <c r="RXQ26" s="52"/>
      <c r="RXR26" s="52"/>
      <c r="RXS26" s="52"/>
      <c r="RXT26" s="52"/>
      <c r="RXU26" s="52"/>
      <c r="RXV26" s="52"/>
      <c r="RXW26" s="52"/>
      <c r="RXX26" s="52"/>
      <c r="RXY26" s="52"/>
      <c r="RXZ26" s="52"/>
      <c r="RYA26" s="52"/>
      <c r="RYB26" s="52"/>
      <c r="RYC26" s="52"/>
      <c r="RYD26" s="52"/>
      <c r="RYE26" s="52"/>
      <c r="RYF26" s="52"/>
      <c r="RYG26" s="52"/>
      <c r="RYH26" s="52"/>
      <c r="RYI26" s="52"/>
      <c r="RYJ26" s="52"/>
      <c r="RYK26" s="52"/>
      <c r="RYL26" s="52"/>
      <c r="RYM26" s="52"/>
      <c r="RYN26" s="52"/>
      <c r="RYO26" s="52"/>
      <c r="RYP26" s="52"/>
      <c r="RYQ26" s="52"/>
      <c r="RYR26" s="52"/>
      <c r="RYS26" s="52"/>
      <c r="RYT26" s="52"/>
      <c r="RYU26" s="52"/>
      <c r="RYV26" s="52"/>
      <c r="RYW26" s="52"/>
      <c r="RYX26" s="52"/>
      <c r="RYY26" s="52"/>
      <c r="RYZ26" s="52"/>
      <c r="RZA26" s="52"/>
      <c r="RZB26" s="52"/>
      <c r="RZC26" s="52"/>
      <c r="RZD26" s="52"/>
      <c r="RZE26" s="52"/>
      <c r="RZF26" s="52"/>
      <c r="RZG26" s="52"/>
      <c r="RZH26" s="52"/>
      <c r="RZI26" s="52"/>
      <c r="RZJ26" s="52"/>
      <c r="RZK26" s="52"/>
      <c r="RZL26" s="52"/>
      <c r="RZM26" s="52"/>
      <c r="RZN26" s="52"/>
      <c r="RZO26" s="52"/>
      <c r="RZP26" s="52"/>
      <c r="RZQ26" s="52"/>
      <c r="RZR26" s="52"/>
      <c r="RZS26" s="52"/>
      <c r="RZT26" s="52"/>
      <c r="RZU26" s="52"/>
      <c r="RZV26" s="52"/>
      <c r="RZW26" s="52"/>
      <c r="RZX26" s="52"/>
      <c r="RZY26" s="52"/>
      <c r="RZZ26" s="52"/>
      <c r="SAA26" s="52"/>
      <c r="SAB26" s="52"/>
      <c r="SAC26" s="52"/>
      <c r="SAD26" s="52"/>
      <c r="SAE26" s="52"/>
      <c r="SAF26" s="52"/>
      <c r="SAG26" s="52"/>
      <c r="SAH26" s="52"/>
      <c r="SAI26" s="52"/>
      <c r="SAJ26" s="52"/>
      <c r="SAK26" s="52"/>
      <c r="SAL26" s="52"/>
      <c r="SAM26" s="52"/>
      <c r="SAN26" s="52"/>
      <c r="SAO26" s="52"/>
      <c r="SAP26" s="52"/>
      <c r="SAQ26" s="52"/>
      <c r="SAR26" s="52"/>
      <c r="SAS26" s="52"/>
      <c r="SAT26" s="52"/>
      <c r="SAU26" s="52"/>
      <c r="SAV26" s="52"/>
      <c r="SAW26" s="52"/>
      <c r="SAX26" s="52"/>
      <c r="SAY26" s="52"/>
      <c r="SAZ26" s="52"/>
      <c r="SBA26" s="52"/>
      <c r="SBB26" s="52"/>
      <c r="SBC26" s="52"/>
      <c r="SBD26" s="52"/>
      <c r="SBE26" s="52"/>
      <c r="SBF26" s="52"/>
      <c r="SBG26" s="52"/>
      <c r="SBH26" s="52"/>
      <c r="SBI26" s="52"/>
      <c r="SBJ26" s="52"/>
      <c r="SBK26" s="52"/>
      <c r="SBL26" s="52"/>
      <c r="SBM26" s="52"/>
      <c r="SBN26" s="52"/>
      <c r="SBO26" s="52"/>
      <c r="SBP26" s="52"/>
      <c r="SBQ26" s="52"/>
      <c r="SBR26" s="52"/>
      <c r="SBS26" s="52"/>
      <c r="SBT26" s="52"/>
      <c r="SBU26" s="52"/>
      <c r="SBV26" s="52"/>
      <c r="SBW26" s="52"/>
      <c r="SBX26" s="52"/>
      <c r="SBY26" s="52"/>
      <c r="SBZ26" s="52"/>
      <c r="SCA26" s="52"/>
      <c r="SCB26" s="52"/>
      <c r="SCC26" s="52"/>
      <c r="SCD26" s="52"/>
      <c r="SCE26" s="52"/>
      <c r="SCF26" s="52"/>
      <c r="SCG26" s="52"/>
      <c r="SCH26" s="52"/>
      <c r="SCI26" s="52"/>
      <c r="SCJ26" s="52"/>
      <c r="SCK26" s="52"/>
      <c r="SCL26" s="52"/>
      <c r="SCM26" s="52"/>
      <c r="SCN26" s="52"/>
      <c r="SCO26" s="52"/>
      <c r="SCP26" s="52"/>
      <c r="SCQ26" s="52"/>
      <c r="SCR26" s="52"/>
      <c r="SCS26" s="52"/>
      <c r="SCT26" s="52"/>
      <c r="SCU26" s="52"/>
      <c r="SCV26" s="52"/>
      <c r="SCW26" s="52"/>
      <c r="SCX26" s="52"/>
      <c r="SCY26" s="52"/>
      <c r="SCZ26" s="52"/>
      <c r="SDA26" s="52"/>
      <c r="SDB26" s="52"/>
      <c r="SDC26" s="52"/>
      <c r="SDD26" s="52"/>
      <c r="SDE26" s="52"/>
      <c r="SDF26" s="52"/>
      <c r="SDG26" s="52"/>
      <c r="SDH26" s="52"/>
      <c r="SDI26" s="52"/>
      <c r="SDJ26" s="52"/>
      <c r="SDK26" s="52"/>
      <c r="SDL26" s="52"/>
      <c r="SDM26" s="52"/>
      <c r="SDN26" s="52"/>
      <c r="SDO26" s="52"/>
      <c r="SDP26" s="52"/>
      <c r="SDQ26" s="52"/>
      <c r="SDR26" s="52"/>
      <c r="SDS26" s="52"/>
      <c r="SDT26" s="52"/>
      <c r="SDU26" s="52"/>
      <c r="SDV26" s="52"/>
      <c r="SDW26" s="52"/>
      <c r="SDX26" s="52"/>
      <c r="SDY26" s="52"/>
      <c r="SDZ26" s="52"/>
      <c r="SEA26" s="52"/>
      <c r="SEB26" s="52"/>
      <c r="SEC26" s="52"/>
      <c r="SED26" s="52"/>
      <c r="SEE26" s="52"/>
      <c r="SEF26" s="52"/>
      <c r="SEG26" s="52"/>
      <c r="SEH26" s="52"/>
      <c r="SEI26" s="52"/>
      <c r="SEJ26" s="52"/>
      <c r="SEK26" s="52"/>
      <c r="SEL26" s="52"/>
      <c r="SEM26" s="52"/>
      <c r="SEN26" s="52"/>
      <c r="SEO26" s="52"/>
      <c r="SEP26" s="52"/>
      <c r="SEQ26" s="52"/>
      <c r="SER26" s="52"/>
      <c r="SES26" s="52"/>
      <c r="SET26" s="52"/>
      <c r="SEU26" s="52"/>
      <c r="SEV26" s="52"/>
      <c r="SEW26" s="52"/>
      <c r="SEX26" s="52"/>
      <c r="SEY26" s="52"/>
      <c r="SEZ26" s="52"/>
      <c r="SFA26" s="52"/>
      <c r="SFB26" s="52"/>
      <c r="SFC26" s="52"/>
      <c r="SFD26" s="52"/>
      <c r="SFE26" s="52"/>
      <c r="SFF26" s="52"/>
      <c r="SFG26" s="52"/>
      <c r="SFH26" s="52"/>
      <c r="SFI26" s="52"/>
      <c r="SFJ26" s="52"/>
      <c r="SFK26" s="52"/>
      <c r="SFL26" s="52"/>
      <c r="SFM26" s="52"/>
      <c r="SFN26" s="52"/>
      <c r="SFO26" s="52"/>
      <c r="SFP26" s="52"/>
      <c r="SFQ26" s="52"/>
      <c r="SFR26" s="52"/>
      <c r="SFS26" s="52"/>
      <c r="SFT26" s="52"/>
      <c r="SFU26" s="52"/>
      <c r="SFV26" s="52"/>
      <c r="SFW26" s="52"/>
      <c r="SFX26" s="52"/>
      <c r="SFY26" s="52"/>
      <c r="SFZ26" s="52"/>
      <c r="SGA26" s="52"/>
      <c r="SGB26" s="52"/>
      <c r="SGC26" s="52"/>
      <c r="SGD26" s="52"/>
      <c r="SGE26" s="52"/>
      <c r="SGF26" s="52"/>
      <c r="SGG26" s="52"/>
      <c r="SGH26" s="52"/>
      <c r="SGI26" s="52"/>
      <c r="SGJ26" s="52"/>
      <c r="SGK26" s="52"/>
      <c r="SGL26" s="52"/>
      <c r="SGM26" s="52"/>
      <c r="SGN26" s="52"/>
      <c r="SGO26" s="52"/>
      <c r="SGP26" s="52"/>
      <c r="SGQ26" s="52"/>
      <c r="SGR26" s="52"/>
      <c r="SGS26" s="52"/>
      <c r="SGT26" s="52"/>
      <c r="SGU26" s="52"/>
      <c r="SGV26" s="52"/>
      <c r="SGW26" s="52"/>
      <c r="SGX26" s="52"/>
      <c r="SGY26" s="52"/>
      <c r="SGZ26" s="52"/>
      <c r="SHA26" s="52"/>
      <c r="SHB26" s="52"/>
      <c r="SHC26" s="52"/>
      <c r="SHD26" s="52"/>
      <c r="SHE26" s="52"/>
      <c r="SHF26" s="52"/>
      <c r="SHG26" s="52"/>
      <c r="SHH26" s="52"/>
      <c r="SHI26" s="52"/>
      <c r="SHJ26" s="52"/>
      <c r="SHK26" s="52"/>
      <c r="SHL26" s="52"/>
      <c r="SHM26" s="52"/>
      <c r="SHN26" s="52"/>
      <c r="SHO26" s="52"/>
      <c r="SHP26" s="52"/>
      <c r="SHQ26" s="52"/>
      <c r="SHR26" s="52"/>
      <c r="SHS26" s="52"/>
      <c r="SHT26" s="52"/>
      <c r="SHU26" s="52"/>
      <c r="SHV26" s="52"/>
      <c r="SHW26" s="52"/>
      <c r="SHX26" s="52"/>
      <c r="SHY26" s="52"/>
      <c r="SHZ26" s="52"/>
      <c r="SIA26" s="52"/>
      <c r="SIB26" s="52"/>
      <c r="SIC26" s="52"/>
      <c r="SID26" s="52"/>
      <c r="SIE26" s="52"/>
      <c r="SIF26" s="52"/>
      <c r="SIG26" s="52"/>
      <c r="SIH26" s="52"/>
      <c r="SII26" s="52"/>
      <c r="SIJ26" s="52"/>
      <c r="SIK26" s="52"/>
      <c r="SIL26" s="52"/>
      <c r="SIM26" s="52"/>
      <c r="SIN26" s="52"/>
      <c r="SIO26" s="52"/>
      <c r="SIP26" s="52"/>
      <c r="SIQ26" s="52"/>
      <c r="SIR26" s="52"/>
      <c r="SIS26" s="52"/>
      <c r="SIT26" s="52"/>
      <c r="SIU26" s="52"/>
      <c r="SIV26" s="52"/>
      <c r="SIW26" s="52"/>
      <c r="SIX26" s="52"/>
      <c r="SIY26" s="52"/>
      <c r="SIZ26" s="52"/>
      <c r="SJA26" s="52"/>
      <c r="SJB26" s="52"/>
      <c r="SJC26" s="52"/>
      <c r="SJD26" s="52"/>
      <c r="SJE26" s="52"/>
      <c r="SJF26" s="52"/>
      <c r="SJG26" s="52"/>
      <c r="SJH26" s="52"/>
      <c r="SJI26" s="52"/>
      <c r="SJJ26" s="52"/>
      <c r="SJK26" s="52"/>
      <c r="SJL26" s="52"/>
      <c r="SJM26" s="52"/>
      <c r="SJN26" s="52"/>
      <c r="SJO26" s="52"/>
      <c r="SJP26" s="52"/>
      <c r="SJQ26" s="52"/>
      <c r="SJR26" s="52"/>
      <c r="SJS26" s="52"/>
      <c r="SJT26" s="52"/>
      <c r="SJU26" s="52"/>
      <c r="SJV26" s="52"/>
      <c r="SJW26" s="52"/>
      <c r="SJX26" s="52"/>
      <c r="SJY26" s="52"/>
      <c r="SJZ26" s="52"/>
      <c r="SKA26" s="52"/>
      <c r="SKB26" s="52"/>
      <c r="SKC26" s="52"/>
      <c r="SKD26" s="52"/>
      <c r="SKE26" s="52"/>
      <c r="SKF26" s="52"/>
      <c r="SKG26" s="52"/>
      <c r="SKH26" s="52"/>
      <c r="SKI26" s="52"/>
      <c r="SKJ26" s="52"/>
      <c r="SKK26" s="52"/>
      <c r="SKL26" s="52"/>
      <c r="SKM26" s="52"/>
      <c r="SKN26" s="52"/>
      <c r="SKO26" s="52"/>
      <c r="SKP26" s="52"/>
      <c r="SKQ26" s="52"/>
      <c r="SKR26" s="52"/>
      <c r="SKS26" s="52"/>
      <c r="SKT26" s="52"/>
      <c r="SKU26" s="52"/>
      <c r="SKV26" s="52"/>
      <c r="SKW26" s="52"/>
      <c r="SKX26" s="52"/>
      <c r="SKY26" s="52"/>
      <c r="SKZ26" s="52"/>
      <c r="SLA26" s="52"/>
      <c r="SLB26" s="52"/>
      <c r="SLC26" s="52"/>
      <c r="SLD26" s="52"/>
      <c r="SLE26" s="52"/>
      <c r="SLF26" s="52"/>
      <c r="SLG26" s="52"/>
      <c r="SLH26" s="52"/>
      <c r="SLI26" s="52"/>
      <c r="SLJ26" s="52"/>
      <c r="SLK26" s="52"/>
      <c r="SLL26" s="52"/>
      <c r="SLM26" s="52"/>
      <c r="SLN26" s="52"/>
      <c r="SLO26" s="52"/>
      <c r="SLP26" s="52"/>
      <c r="SLQ26" s="52"/>
      <c r="SLR26" s="52"/>
      <c r="SLS26" s="52"/>
      <c r="SLT26" s="52"/>
      <c r="SLU26" s="52"/>
      <c r="SLV26" s="52"/>
      <c r="SLW26" s="52"/>
      <c r="SLX26" s="52"/>
      <c r="SLY26" s="52"/>
      <c r="SLZ26" s="52"/>
      <c r="SMA26" s="52"/>
      <c r="SMB26" s="52"/>
      <c r="SMC26" s="52"/>
      <c r="SMD26" s="52"/>
      <c r="SME26" s="52"/>
      <c r="SMF26" s="52"/>
      <c r="SMG26" s="52"/>
      <c r="SMH26" s="52"/>
      <c r="SMI26" s="52"/>
      <c r="SMJ26" s="52"/>
      <c r="SMK26" s="52"/>
      <c r="SML26" s="52"/>
      <c r="SMM26" s="52"/>
      <c r="SMN26" s="52"/>
      <c r="SMO26" s="52"/>
      <c r="SMP26" s="52"/>
      <c r="SMQ26" s="52"/>
      <c r="SMR26" s="52"/>
      <c r="SMS26" s="52"/>
      <c r="SMT26" s="52"/>
      <c r="SMU26" s="52"/>
      <c r="SMV26" s="52"/>
      <c r="SMW26" s="52"/>
      <c r="SMX26" s="52"/>
      <c r="SMY26" s="52"/>
      <c r="SMZ26" s="52"/>
      <c r="SNA26" s="52"/>
      <c r="SNB26" s="52"/>
      <c r="SNC26" s="52"/>
      <c r="SND26" s="52"/>
      <c r="SNE26" s="52"/>
      <c r="SNF26" s="52"/>
      <c r="SNG26" s="52"/>
      <c r="SNH26" s="52"/>
      <c r="SNI26" s="52"/>
      <c r="SNJ26" s="52"/>
      <c r="SNK26" s="52"/>
      <c r="SNL26" s="52"/>
      <c r="SNM26" s="52"/>
      <c r="SNN26" s="52"/>
      <c r="SNO26" s="52"/>
      <c r="SNP26" s="52"/>
      <c r="SNQ26" s="52"/>
      <c r="SNR26" s="52"/>
      <c r="SNS26" s="52"/>
      <c r="SNT26" s="52"/>
      <c r="SNU26" s="52"/>
      <c r="SNV26" s="52"/>
      <c r="SNW26" s="52"/>
      <c r="SNX26" s="52"/>
      <c r="SNY26" s="52"/>
      <c r="SNZ26" s="52"/>
      <c r="SOA26" s="52"/>
      <c r="SOB26" s="52"/>
      <c r="SOC26" s="52"/>
      <c r="SOD26" s="52"/>
      <c r="SOE26" s="52"/>
      <c r="SOF26" s="52"/>
      <c r="SOG26" s="52"/>
      <c r="SOH26" s="52"/>
      <c r="SOI26" s="52"/>
      <c r="SOJ26" s="52"/>
      <c r="SOK26" s="52"/>
      <c r="SOL26" s="52"/>
      <c r="SOM26" s="52"/>
      <c r="SON26" s="52"/>
      <c r="SOO26" s="52"/>
      <c r="SOP26" s="52"/>
      <c r="SOQ26" s="52"/>
      <c r="SOR26" s="52"/>
      <c r="SOS26" s="52"/>
      <c r="SOT26" s="52"/>
      <c r="SOU26" s="52"/>
      <c r="SOV26" s="52"/>
      <c r="SOW26" s="52"/>
      <c r="SOX26" s="52"/>
      <c r="SOY26" s="52"/>
      <c r="SOZ26" s="52"/>
      <c r="SPA26" s="52"/>
      <c r="SPB26" s="52"/>
      <c r="SPC26" s="52"/>
      <c r="SPD26" s="52"/>
      <c r="SPE26" s="52"/>
      <c r="SPF26" s="52"/>
      <c r="SPG26" s="52"/>
      <c r="SPH26" s="52"/>
      <c r="SPI26" s="52"/>
      <c r="SPJ26" s="52"/>
      <c r="SPK26" s="52"/>
      <c r="SPL26" s="52"/>
      <c r="SPM26" s="52"/>
      <c r="SPN26" s="52"/>
      <c r="SPO26" s="52"/>
      <c r="SPP26" s="52"/>
      <c r="SPQ26" s="52"/>
      <c r="SPR26" s="52"/>
      <c r="SPS26" s="52"/>
      <c r="SPT26" s="52"/>
      <c r="SPU26" s="52"/>
      <c r="SPV26" s="52"/>
      <c r="SPW26" s="52"/>
      <c r="SPX26" s="52"/>
      <c r="SPY26" s="52"/>
      <c r="SPZ26" s="52"/>
      <c r="SQA26" s="52"/>
      <c r="SQB26" s="52"/>
      <c r="SQC26" s="52"/>
      <c r="SQD26" s="52"/>
      <c r="SQE26" s="52"/>
      <c r="SQF26" s="52"/>
      <c r="SQG26" s="52"/>
      <c r="SQH26" s="52"/>
      <c r="SQI26" s="52"/>
      <c r="SQJ26" s="52"/>
      <c r="SQK26" s="52"/>
      <c r="SQL26" s="52"/>
      <c r="SQM26" s="52"/>
      <c r="SQN26" s="52"/>
      <c r="SQO26" s="52"/>
      <c r="SQP26" s="52"/>
      <c r="SQQ26" s="52"/>
      <c r="SQR26" s="52"/>
      <c r="SQS26" s="52"/>
      <c r="SQT26" s="52"/>
      <c r="SQU26" s="52"/>
      <c r="SQV26" s="52"/>
      <c r="SQW26" s="52"/>
      <c r="SQX26" s="52"/>
      <c r="SQY26" s="52"/>
      <c r="SQZ26" s="52"/>
      <c r="SRA26" s="52"/>
      <c r="SRB26" s="52"/>
      <c r="SRC26" s="52"/>
      <c r="SRD26" s="52"/>
      <c r="SRE26" s="52"/>
      <c r="SRF26" s="52"/>
      <c r="SRG26" s="52"/>
      <c r="SRH26" s="52"/>
      <c r="SRI26" s="52"/>
      <c r="SRJ26" s="52"/>
      <c r="SRK26" s="52"/>
      <c r="SRL26" s="52"/>
      <c r="SRM26" s="52"/>
      <c r="SRN26" s="52"/>
      <c r="SRO26" s="52"/>
      <c r="SRP26" s="52"/>
      <c r="SRQ26" s="52"/>
      <c r="SRR26" s="52"/>
      <c r="SRS26" s="52"/>
      <c r="SRT26" s="52"/>
      <c r="SRU26" s="52"/>
      <c r="SRV26" s="52"/>
      <c r="SRW26" s="52"/>
      <c r="SRX26" s="52"/>
      <c r="SRY26" s="52"/>
      <c r="SRZ26" s="52"/>
      <c r="SSA26" s="52"/>
      <c r="SSB26" s="52"/>
      <c r="SSC26" s="52"/>
      <c r="SSD26" s="52"/>
      <c r="SSE26" s="52"/>
      <c r="SSF26" s="52"/>
      <c r="SSG26" s="52"/>
      <c r="SSH26" s="52"/>
      <c r="SSI26" s="52"/>
      <c r="SSJ26" s="52"/>
      <c r="SSK26" s="52"/>
      <c r="SSL26" s="52"/>
      <c r="SSM26" s="52"/>
      <c r="SSN26" s="52"/>
      <c r="SSO26" s="52"/>
      <c r="SSP26" s="52"/>
      <c r="SSQ26" s="52"/>
      <c r="SSR26" s="52"/>
      <c r="SSS26" s="52"/>
      <c r="SST26" s="52"/>
      <c r="SSU26" s="52"/>
      <c r="SSV26" s="52"/>
      <c r="SSW26" s="52"/>
      <c r="SSX26" s="52"/>
      <c r="SSY26" s="52"/>
      <c r="SSZ26" s="52"/>
      <c r="STA26" s="52"/>
      <c r="STB26" s="52"/>
      <c r="STC26" s="52"/>
      <c r="STD26" s="52"/>
      <c r="STE26" s="52"/>
      <c r="STF26" s="52"/>
      <c r="STG26" s="52"/>
      <c r="STH26" s="52"/>
      <c r="STI26" s="52"/>
      <c r="STJ26" s="52"/>
      <c r="STK26" s="52"/>
      <c r="STL26" s="52"/>
      <c r="STM26" s="52"/>
      <c r="STN26" s="52"/>
      <c r="STO26" s="52"/>
      <c r="STP26" s="52"/>
      <c r="STQ26" s="52"/>
      <c r="STR26" s="52"/>
      <c r="STS26" s="52"/>
      <c r="STT26" s="52"/>
      <c r="STU26" s="52"/>
      <c r="STV26" s="52"/>
      <c r="STW26" s="52"/>
      <c r="STX26" s="52"/>
      <c r="STY26" s="52"/>
      <c r="STZ26" s="52"/>
      <c r="SUA26" s="52"/>
      <c r="SUB26" s="52"/>
      <c r="SUC26" s="52"/>
      <c r="SUD26" s="52"/>
      <c r="SUE26" s="52"/>
      <c r="SUF26" s="52"/>
      <c r="SUG26" s="52"/>
      <c r="SUH26" s="52"/>
      <c r="SUI26" s="52"/>
      <c r="SUJ26" s="52"/>
      <c r="SUK26" s="52"/>
      <c r="SUL26" s="52"/>
      <c r="SUM26" s="52"/>
      <c r="SUN26" s="52"/>
      <c r="SUO26" s="52"/>
      <c r="SUP26" s="52"/>
      <c r="SUQ26" s="52"/>
      <c r="SUR26" s="52"/>
      <c r="SUS26" s="52"/>
      <c r="SUT26" s="52"/>
      <c r="SUU26" s="52"/>
      <c r="SUV26" s="52"/>
      <c r="SUW26" s="52"/>
      <c r="SUX26" s="52"/>
      <c r="SUY26" s="52"/>
      <c r="SUZ26" s="52"/>
      <c r="SVA26" s="52"/>
      <c r="SVB26" s="52"/>
      <c r="SVC26" s="52"/>
      <c r="SVD26" s="52"/>
      <c r="SVE26" s="52"/>
      <c r="SVF26" s="52"/>
      <c r="SVG26" s="52"/>
      <c r="SVH26" s="52"/>
      <c r="SVI26" s="52"/>
      <c r="SVJ26" s="52"/>
      <c r="SVK26" s="52"/>
      <c r="SVL26" s="52"/>
      <c r="SVM26" s="52"/>
      <c r="SVN26" s="52"/>
      <c r="SVO26" s="52"/>
      <c r="SVP26" s="52"/>
      <c r="SVQ26" s="52"/>
      <c r="SVR26" s="52"/>
      <c r="SVS26" s="52"/>
      <c r="SVT26" s="52"/>
      <c r="SVU26" s="52"/>
      <c r="SVV26" s="52"/>
      <c r="SVW26" s="52"/>
      <c r="SVX26" s="52"/>
      <c r="SVY26" s="52"/>
      <c r="SVZ26" s="52"/>
      <c r="SWA26" s="52"/>
      <c r="SWB26" s="52"/>
      <c r="SWC26" s="52"/>
      <c r="SWD26" s="52"/>
      <c r="SWE26" s="52"/>
      <c r="SWF26" s="52"/>
      <c r="SWG26" s="52"/>
      <c r="SWH26" s="52"/>
      <c r="SWI26" s="52"/>
      <c r="SWJ26" s="52"/>
      <c r="SWK26" s="52"/>
      <c r="SWL26" s="52"/>
      <c r="SWM26" s="52"/>
      <c r="SWN26" s="52"/>
      <c r="SWO26" s="52"/>
      <c r="SWP26" s="52"/>
      <c r="SWQ26" s="52"/>
      <c r="SWR26" s="52"/>
      <c r="SWS26" s="52"/>
      <c r="SWT26" s="52"/>
      <c r="SWU26" s="52"/>
      <c r="SWV26" s="52"/>
      <c r="SWW26" s="52"/>
      <c r="SWX26" s="52"/>
      <c r="SWY26" s="52"/>
      <c r="SWZ26" s="52"/>
      <c r="SXA26" s="52"/>
      <c r="SXB26" s="52"/>
      <c r="SXC26" s="52"/>
      <c r="SXD26" s="52"/>
      <c r="SXE26" s="52"/>
      <c r="SXF26" s="52"/>
      <c r="SXG26" s="52"/>
      <c r="SXH26" s="52"/>
      <c r="SXI26" s="52"/>
      <c r="SXJ26" s="52"/>
      <c r="SXK26" s="52"/>
      <c r="SXL26" s="52"/>
      <c r="SXM26" s="52"/>
      <c r="SXN26" s="52"/>
      <c r="SXO26" s="52"/>
      <c r="SXP26" s="52"/>
      <c r="SXQ26" s="52"/>
      <c r="SXR26" s="52"/>
      <c r="SXS26" s="52"/>
      <c r="SXT26" s="52"/>
      <c r="SXU26" s="52"/>
      <c r="SXV26" s="52"/>
      <c r="SXW26" s="52"/>
      <c r="SXX26" s="52"/>
      <c r="SXY26" s="52"/>
      <c r="SXZ26" s="52"/>
      <c r="SYA26" s="52"/>
      <c r="SYB26" s="52"/>
      <c r="SYC26" s="52"/>
      <c r="SYD26" s="52"/>
      <c r="SYE26" s="52"/>
      <c r="SYF26" s="52"/>
      <c r="SYG26" s="52"/>
      <c r="SYH26" s="52"/>
      <c r="SYI26" s="52"/>
      <c r="SYJ26" s="52"/>
      <c r="SYK26" s="52"/>
      <c r="SYL26" s="52"/>
      <c r="SYM26" s="52"/>
      <c r="SYN26" s="52"/>
      <c r="SYO26" s="52"/>
      <c r="SYP26" s="52"/>
      <c r="SYQ26" s="52"/>
      <c r="SYR26" s="52"/>
      <c r="SYS26" s="52"/>
      <c r="SYT26" s="52"/>
      <c r="SYU26" s="52"/>
      <c r="SYV26" s="52"/>
      <c r="SYW26" s="52"/>
      <c r="SYX26" s="52"/>
      <c r="SYY26" s="52"/>
      <c r="SYZ26" s="52"/>
      <c r="SZA26" s="52"/>
      <c r="SZB26" s="52"/>
      <c r="SZC26" s="52"/>
      <c r="SZD26" s="52"/>
      <c r="SZE26" s="52"/>
      <c r="SZF26" s="52"/>
      <c r="SZG26" s="52"/>
      <c r="SZH26" s="52"/>
      <c r="SZI26" s="52"/>
      <c r="SZJ26" s="52"/>
      <c r="SZK26" s="52"/>
      <c r="SZL26" s="52"/>
      <c r="SZM26" s="52"/>
      <c r="SZN26" s="52"/>
      <c r="SZO26" s="52"/>
      <c r="SZP26" s="52"/>
      <c r="SZQ26" s="52"/>
      <c r="SZR26" s="52"/>
      <c r="SZS26" s="52"/>
      <c r="SZT26" s="52"/>
      <c r="SZU26" s="52"/>
      <c r="SZV26" s="52"/>
      <c r="SZW26" s="52"/>
      <c r="SZX26" s="52"/>
      <c r="SZY26" s="52"/>
      <c r="SZZ26" s="52"/>
      <c r="TAA26" s="52"/>
      <c r="TAB26" s="52"/>
      <c r="TAC26" s="52"/>
      <c r="TAD26" s="52"/>
      <c r="TAE26" s="52"/>
      <c r="TAF26" s="52"/>
      <c r="TAG26" s="52"/>
      <c r="TAH26" s="52"/>
      <c r="TAI26" s="52"/>
      <c r="TAJ26" s="52"/>
      <c r="TAK26" s="52"/>
      <c r="TAL26" s="52"/>
      <c r="TAM26" s="52"/>
      <c r="TAN26" s="52"/>
      <c r="TAO26" s="52"/>
      <c r="TAP26" s="52"/>
      <c r="TAQ26" s="52"/>
      <c r="TAR26" s="52"/>
      <c r="TAS26" s="52"/>
      <c r="TAT26" s="52"/>
      <c r="TAU26" s="52"/>
      <c r="TAV26" s="52"/>
      <c r="TAW26" s="52"/>
      <c r="TAX26" s="52"/>
      <c r="TAY26" s="52"/>
      <c r="TAZ26" s="52"/>
      <c r="TBA26" s="52"/>
      <c r="TBB26" s="52"/>
      <c r="TBC26" s="52"/>
      <c r="TBD26" s="52"/>
      <c r="TBE26" s="52"/>
      <c r="TBF26" s="52"/>
      <c r="TBG26" s="52"/>
      <c r="TBH26" s="52"/>
      <c r="TBI26" s="52"/>
      <c r="TBJ26" s="52"/>
      <c r="TBK26" s="52"/>
      <c r="TBL26" s="52"/>
      <c r="TBM26" s="52"/>
      <c r="TBN26" s="52"/>
      <c r="TBO26" s="52"/>
      <c r="TBP26" s="52"/>
      <c r="TBQ26" s="52"/>
      <c r="TBR26" s="52"/>
      <c r="TBS26" s="52"/>
      <c r="TBT26" s="52"/>
      <c r="TBU26" s="52"/>
      <c r="TBV26" s="52"/>
      <c r="TBW26" s="52"/>
      <c r="TBX26" s="52"/>
      <c r="TBY26" s="52"/>
      <c r="TBZ26" s="52"/>
      <c r="TCA26" s="52"/>
      <c r="TCB26" s="52"/>
      <c r="TCC26" s="52"/>
      <c r="TCD26" s="52"/>
      <c r="TCE26" s="52"/>
      <c r="TCF26" s="52"/>
      <c r="TCG26" s="52"/>
      <c r="TCH26" s="52"/>
      <c r="TCI26" s="52"/>
      <c r="TCJ26" s="52"/>
      <c r="TCK26" s="52"/>
      <c r="TCL26" s="52"/>
      <c r="TCM26" s="52"/>
      <c r="TCN26" s="52"/>
      <c r="TCO26" s="52"/>
      <c r="TCP26" s="52"/>
      <c r="TCQ26" s="52"/>
      <c r="TCR26" s="52"/>
      <c r="TCS26" s="52"/>
      <c r="TCT26" s="52"/>
      <c r="TCU26" s="52"/>
      <c r="TCV26" s="52"/>
      <c r="TCW26" s="52"/>
      <c r="TCX26" s="52"/>
      <c r="TCY26" s="52"/>
      <c r="TCZ26" s="52"/>
      <c r="TDA26" s="52"/>
      <c r="TDB26" s="52"/>
      <c r="TDC26" s="52"/>
      <c r="TDD26" s="52"/>
      <c r="TDE26" s="52"/>
      <c r="TDF26" s="52"/>
      <c r="TDG26" s="52"/>
      <c r="TDH26" s="52"/>
      <c r="TDI26" s="52"/>
      <c r="TDJ26" s="52"/>
      <c r="TDK26" s="52"/>
      <c r="TDL26" s="52"/>
      <c r="TDM26" s="52"/>
      <c r="TDN26" s="52"/>
      <c r="TDO26" s="52"/>
      <c r="TDP26" s="52"/>
      <c r="TDQ26" s="52"/>
      <c r="TDR26" s="52"/>
      <c r="TDS26" s="52"/>
      <c r="TDT26" s="52"/>
      <c r="TDU26" s="52"/>
      <c r="TDV26" s="52"/>
      <c r="TDW26" s="52"/>
      <c r="TDX26" s="52"/>
      <c r="TDY26" s="52"/>
      <c r="TDZ26" s="52"/>
      <c r="TEA26" s="52"/>
      <c r="TEB26" s="52"/>
      <c r="TEC26" s="52"/>
      <c r="TED26" s="52"/>
      <c r="TEE26" s="52"/>
      <c r="TEF26" s="52"/>
      <c r="TEG26" s="52"/>
      <c r="TEH26" s="52"/>
      <c r="TEI26" s="52"/>
      <c r="TEJ26" s="52"/>
      <c r="TEK26" s="52"/>
      <c r="TEL26" s="52"/>
      <c r="TEM26" s="52"/>
      <c r="TEN26" s="52"/>
      <c r="TEO26" s="52"/>
      <c r="TEP26" s="52"/>
      <c r="TEQ26" s="52"/>
      <c r="TER26" s="52"/>
      <c r="TES26" s="52"/>
      <c r="TET26" s="52"/>
      <c r="TEU26" s="52"/>
      <c r="TEV26" s="52"/>
      <c r="TEW26" s="52"/>
      <c r="TEX26" s="52"/>
      <c r="TEY26" s="52"/>
      <c r="TEZ26" s="52"/>
      <c r="TFA26" s="52"/>
      <c r="TFB26" s="52"/>
      <c r="TFC26" s="52"/>
      <c r="TFD26" s="52"/>
      <c r="TFE26" s="52"/>
      <c r="TFF26" s="52"/>
      <c r="TFG26" s="52"/>
      <c r="TFH26" s="52"/>
      <c r="TFI26" s="52"/>
      <c r="TFJ26" s="52"/>
      <c r="TFK26" s="52"/>
      <c r="TFL26" s="52"/>
      <c r="TFM26" s="52"/>
      <c r="TFN26" s="52"/>
      <c r="TFO26" s="52"/>
      <c r="TFP26" s="52"/>
      <c r="TFQ26" s="52"/>
      <c r="TFR26" s="52"/>
      <c r="TFS26" s="52"/>
      <c r="TFT26" s="52"/>
      <c r="TFU26" s="52"/>
      <c r="TFV26" s="52"/>
      <c r="TFW26" s="52"/>
      <c r="TFX26" s="52"/>
      <c r="TFY26" s="52"/>
      <c r="TFZ26" s="52"/>
      <c r="TGA26" s="52"/>
      <c r="TGB26" s="52"/>
      <c r="TGC26" s="52"/>
      <c r="TGD26" s="52"/>
      <c r="TGE26" s="52"/>
      <c r="TGF26" s="52"/>
      <c r="TGG26" s="52"/>
      <c r="TGH26" s="52"/>
      <c r="TGI26" s="52"/>
      <c r="TGJ26" s="52"/>
      <c r="TGK26" s="52"/>
      <c r="TGL26" s="52"/>
      <c r="TGM26" s="52"/>
      <c r="TGN26" s="52"/>
      <c r="TGO26" s="52"/>
      <c r="TGP26" s="52"/>
      <c r="TGQ26" s="52"/>
      <c r="TGR26" s="52"/>
      <c r="TGS26" s="52"/>
      <c r="TGT26" s="52"/>
      <c r="TGU26" s="52"/>
      <c r="TGV26" s="52"/>
      <c r="TGW26" s="52"/>
      <c r="TGX26" s="52"/>
      <c r="TGY26" s="52"/>
      <c r="TGZ26" s="52"/>
      <c r="THA26" s="52"/>
      <c r="THB26" s="52"/>
      <c r="THC26" s="52"/>
      <c r="THD26" s="52"/>
      <c r="THE26" s="52"/>
      <c r="THF26" s="52"/>
      <c r="THG26" s="52"/>
      <c r="THH26" s="52"/>
      <c r="THI26" s="52"/>
      <c r="THJ26" s="52"/>
      <c r="THK26" s="52"/>
      <c r="THL26" s="52"/>
      <c r="THM26" s="52"/>
      <c r="THN26" s="52"/>
      <c r="THO26" s="52"/>
      <c r="THP26" s="52"/>
      <c r="THQ26" s="52"/>
      <c r="THR26" s="52"/>
      <c r="THS26" s="52"/>
      <c r="THT26" s="52"/>
      <c r="THU26" s="52"/>
      <c r="THV26" s="52"/>
      <c r="THW26" s="52"/>
      <c r="THX26" s="52"/>
      <c r="THY26" s="52"/>
      <c r="THZ26" s="52"/>
      <c r="TIA26" s="52"/>
      <c r="TIB26" s="52"/>
      <c r="TIC26" s="52"/>
      <c r="TID26" s="52"/>
      <c r="TIE26" s="52"/>
      <c r="TIF26" s="52"/>
      <c r="TIG26" s="52"/>
      <c r="TIH26" s="52"/>
      <c r="TII26" s="52"/>
      <c r="TIJ26" s="52"/>
      <c r="TIK26" s="52"/>
      <c r="TIL26" s="52"/>
      <c r="TIM26" s="52"/>
      <c r="TIN26" s="52"/>
      <c r="TIO26" s="52"/>
      <c r="TIP26" s="52"/>
      <c r="TIQ26" s="52"/>
      <c r="TIR26" s="52"/>
      <c r="TIS26" s="52"/>
      <c r="TIT26" s="52"/>
      <c r="TIU26" s="52"/>
      <c r="TIV26" s="52"/>
      <c r="TIW26" s="52"/>
      <c r="TIX26" s="52"/>
      <c r="TIY26" s="52"/>
      <c r="TIZ26" s="52"/>
      <c r="TJA26" s="52"/>
      <c r="TJB26" s="52"/>
      <c r="TJC26" s="52"/>
      <c r="TJD26" s="52"/>
      <c r="TJE26" s="52"/>
      <c r="TJF26" s="52"/>
      <c r="TJG26" s="52"/>
      <c r="TJH26" s="52"/>
      <c r="TJI26" s="52"/>
      <c r="TJJ26" s="52"/>
      <c r="TJK26" s="52"/>
      <c r="TJL26" s="52"/>
      <c r="TJM26" s="52"/>
      <c r="TJN26" s="52"/>
      <c r="TJO26" s="52"/>
      <c r="TJP26" s="52"/>
      <c r="TJQ26" s="52"/>
      <c r="TJR26" s="52"/>
      <c r="TJS26" s="52"/>
      <c r="TJT26" s="52"/>
      <c r="TJU26" s="52"/>
      <c r="TJV26" s="52"/>
      <c r="TJW26" s="52"/>
      <c r="TJX26" s="52"/>
      <c r="TJY26" s="52"/>
      <c r="TJZ26" s="52"/>
      <c r="TKA26" s="52"/>
      <c r="TKB26" s="52"/>
      <c r="TKC26" s="52"/>
      <c r="TKD26" s="52"/>
      <c r="TKE26" s="52"/>
      <c r="TKF26" s="52"/>
      <c r="TKG26" s="52"/>
      <c r="TKH26" s="52"/>
      <c r="TKI26" s="52"/>
      <c r="TKJ26" s="52"/>
      <c r="TKK26" s="52"/>
      <c r="TKL26" s="52"/>
      <c r="TKM26" s="52"/>
      <c r="TKN26" s="52"/>
      <c r="TKO26" s="52"/>
      <c r="TKP26" s="52"/>
      <c r="TKQ26" s="52"/>
      <c r="TKR26" s="52"/>
      <c r="TKS26" s="52"/>
      <c r="TKT26" s="52"/>
      <c r="TKU26" s="52"/>
      <c r="TKV26" s="52"/>
      <c r="TKW26" s="52"/>
      <c r="TKX26" s="52"/>
      <c r="TKY26" s="52"/>
      <c r="TKZ26" s="52"/>
      <c r="TLA26" s="52"/>
      <c r="TLB26" s="52"/>
      <c r="TLC26" s="52"/>
      <c r="TLD26" s="52"/>
      <c r="TLE26" s="52"/>
      <c r="TLF26" s="52"/>
      <c r="TLG26" s="52"/>
      <c r="TLH26" s="52"/>
      <c r="TLI26" s="52"/>
      <c r="TLJ26" s="52"/>
      <c r="TLK26" s="52"/>
      <c r="TLL26" s="52"/>
      <c r="TLM26" s="52"/>
      <c r="TLN26" s="52"/>
      <c r="TLO26" s="52"/>
      <c r="TLP26" s="52"/>
      <c r="TLQ26" s="52"/>
      <c r="TLR26" s="52"/>
      <c r="TLS26" s="52"/>
      <c r="TLT26" s="52"/>
      <c r="TLU26" s="52"/>
      <c r="TLV26" s="52"/>
      <c r="TLW26" s="52"/>
      <c r="TLX26" s="52"/>
      <c r="TLY26" s="52"/>
      <c r="TLZ26" s="52"/>
      <c r="TMA26" s="52"/>
      <c r="TMB26" s="52"/>
      <c r="TMC26" s="52"/>
      <c r="TMD26" s="52"/>
      <c r="TME26" s="52"/>
      <c r="TMF26" s="52"/>
      <c r="TMG26" s="52"/>
      <c r="TMH26" s="52"/>
      <c r="TMI26" s="52"/>
      <c r="TMJ26" s="52"/>
      <c r="TMK26" s="52"/>
      <c r="TML26" s="52"/>
      <c r="TMM26" s="52"/>
      <c r="TMN26" s="52"/>
      <c r="TMO26" s="52"/>
      <c r="TMP26" s="52"/>
      <c r="TMQ26" s="52"/>
      <c r="TMR26" s="52"/>
      <c r="TMS26" s="52"/>
      <c r="TMT26" s="52"/>
      <c r="TMU26" s="52"/>
      <c r="TMV26" s="52"/>
      <c r="TMW26" s="52"/>
      <c r="TMX26" s="52"/>
      <c r="TMY26" s="52"/>
      <c r="TMZ26" s="52"/>
      <c r="TNA26" s="52"/>
      <c r="TNB26" s="52"/>
      <c r="TNC26" s="52"/>
      <c r="TND26" s="52"/>
      <c r="TNE26" s="52"/>
      <c r="TNF26" s="52"/>
      <c r="TNG26" s="52"/>
      <c r="TNH26" s="52"/>
      <c r="TNI26" s="52"/>
      <c r="TNJ26" s="52"/>
      <c r="TNK26" s="52"/>
      <c r="TNL26" s="52"/>
      <c r="TNM26" s="52"/>
      <c r="TNN26" s="52"/>
      <c r="TNO26" s="52"/>
      <c r="TNP26" s="52"/>
      <c r="TNQ26" s="52"/>
      <c r="TNR26" s="52"/>
      <c r="TNS26" s="52"/>
      <c r="TNT26" s="52"/>
      <c r="TNU26" s="52"/>
      <c r="TNV26" s="52"/>
      <c r="TNW26" s="52"/>
      <c r="TNX26" s="52"/>
      <c r="TNY26" s="52"/>
      <c r="TNZ26" s="52"/>
      <c r="TOA26" s="52"/>
      <c r="TOB26" s="52"/>
      <c r="TOC26" s="52"/>
      <c r="TOD26" s="52"/>
      <c r="TOE26" s="52"/>
      <c r="TOF26" s="52"/>
      <c r="TOG26" s="52"/>
      <c r="TOH26" s="52"/>
      <c r="TOI26" s="52"/>
      <c r="TOJ26" s="52"/>
      <c r="TOK26" s="52"/>
      <c r="TOL26" s="52"/>
      <c r="TOM26" s="52"/>
      <c r="TON26" s="52"/>
      <c r="TOO26" s="52"/>
      <c r="TOP26" s="52"/>
      <c r="TOQ26" s="52"/>
      <c r="TOR26" s="52"/>
      <c r="TOS26" s="52"/>
      <c r="TOT26" s="52"/>
      <c r="TOU26" s="52"/>
      <c r="TOV26" s="52"/>
      <c r="TOW26" s="52"/>
      <c r="TOX26" s="52"/>
      <c r="TOY26" s="52"/>
      <c r="TOZ26" s="52"/>
      <c r="TPA26" s="52"/>
      <c r="TPB26" s="52"/>
      <c r="TPC26" s="52"/>
      <c r="TPD26" s="52"/>
      <c r="TPE26" s="52"/>
      <c r="TPF26" s="52"/>
      <c r="TPG26" s="52"/>
      <c r="TPH26" s="52"/>
      <c r="TPI26" s="52"/>
      <c r="TPJ26" s="52"/>
      <c r="TPK26" s="52"/>
      <c r="TPL26" s="52"/>
      <c r="TPM26" s="52"/>
      <c r="TPN26" s="52"/>
      <c r="TPO26" s="52"/>
      <c r="TPP26" s="52"/>
      <c r="TPQ26" s="52"/>
      <c r="TPR26" s="52"/>
      <c r="TPS26" s="52"/>
      <c r="TPT26" s="52"/>
      <c r="TPU26" s="52"/>
      <c r="TPV26" s="52"/>
      <c r="TPW26" s="52"/>
      <c r="TPX26" s="52"/>
      <c r="TPY26" s="52"/>
      <c r="TPZ26" s="52"/>
      <c r="TQA26" s="52"/>
      <c r="TQB26" s="52"/>
      <c r="TQC26" s="52"/>
      <c r="TQD26" s="52"/>
      <c r="TQE26" s="52"/>
      <c r="TQF26" s="52"/>
      <c r="TQG26" s="52"/>
      <c r="TQH26" s="52"/>
      <c r="TQI26" s="52"/>
      <c r="TQJ26" s="52"/>
      <c r="TQK26" s="52"/>
      <c r="TQL26" s="52"/>
      <c r="TQM26" s="52"/>
      <c r="TQN26" s="52"/>
      <c r="TQO26" s="52"/>
      <c r="TQP26" s="52"/>
      <c r="TQQ26" s="52"/>
      <c r="TQR26" s="52"/>
      <c r="TQS26" s="52"/>
      <c r="TQT26" s="52"/>
      <c r="TQU26" s="52"/>
      <c r="TQV26" s="52"/>
      <c r="TQW26" s="52"/>
      <c r="TQX26" s="52"/>
      <c r="TQY26" s="52"/>
      <c r="TQZ26" s="52"/>
      <c r="TRA26" s="52"/>
      <c r="TRB26" s="52"/>
      <c r="TRC26" s="52"/>
      <c r="TRD26" s="52"/>
      <c r="TRE26" s="52"/>
      <c r="TRF26" s="52"/>
      <c r="TRG26" s="52"/>
      <c r="TRH26" s="52"/>
      <c r="TRI26" s="52"/>
      <c r="TRJ26" s="52"/>
      <c r="TRK26" s="52"/>
      <c r="TRL26" s="52"/>
      <c r="TRM26" s="52"/>
      <c r="TRN26" s="52"/>
      <c r="TRO26" s="52"/>
      <c r="TRP26" s="52"/>
      <c r="TRQ26" s="52"/>
      <c r="TRR26" s="52"/>
      <c r="TRS26" s="52"/>
      <c r="TRT26" s="52"/>
      <c r="TRU26" s="52"/>
      <c r="TRV26" s="52"/>
      <c r="TRW26" s="52"/>
      <c r="TRX26" s="52"/>
      <c r="TRY26" s="52"/>
      <c r="TRZ26" s="52"/>
      <c r="TSA26" s="52"/>
      <c r="TSB26" s="52"/>
      <c r="TSC26" s="52"/>
      <c r="TSD26" s="52"/>
      <c r="TSE26" s="52"/>
      <c r="TSF26" s="52"/>
      <c r="TSG26" s="52"/>
      <c r="TSH26" s="52"/>
      <c r="TSI26" s="52"/>
      <c r="TSJ26" s="52"/>
      <c r="TSK26" s="52"/>
      <c r="TSL26" s="52"/>
      <c r="TSM26" s="52"/>
      <c r="TSN26" s="52"/>
      <c r="TSO26" s="52"/>
      <c r="TSP26" s="52"/>
      <c r="TSQ26" s="52"/>
      <c r="TSR26" s="52"/>
      <c r="TSS26" s="52"/>
      <c r="TST26" s="52"/>
      <c r="TSU26" s="52"/>
      <c r="TSV26" s="52"/>
      <c r="TSW26" s="52"/>
      <c r="TSX26" s="52"/>
      <c r="TSY26" s="52"/>
      <c r="TSZ26" s="52"/>
      <c r="TTA26" s="52"/>
      <c r="TTB26" s="52"/>
      <c r="TTC26" s="52"/>
      <c r="TTD26" s="52"/>
      <c r="TTE26" s="52"/>
      <c r="TTF26" s="52"/>
      <c r="TTG26" s="52"/>
      <c r="TTH26" s="52"/>
      <c r="TTI26" s="52"/>
      <c r="TTJ26" s="52"/>
      <c r="TTK26" s="52"/>
      <c r="TTL26" s="52"/>
      <c r="TTM26" s="52"/>
      <c r="TTN26" s="52"/>
      <c r="TTO26" s="52"/>
      <c r="TTP26" s="52"/>
      <c r="TTQ26" s="52"/>
      <c r="TTR26" s="52"/>
      <c r="TTS26" s="52"/>
      <c r="TTT26" s="52"/>
      <c r="TTU26" s="52"/>
      <c r="TTV26" s="52"/>
      <c r="TTW26" s="52"/>
      <c r="TTX26" s="52"/>
      <c r="TTY26" s="52"/>
      <c r="TTZ26" s="52"/>
      <c r="TUA26" s="52"/>
      <c r="TUB26" s="52"/>
      <c r="TUC26" s="52"/>
      <c r="TUD26" s="52"/>
      <c r="TUE26" s="52"/>
      <c r="TUF26" s="52"/>
      <c r="TUG26" s="52"/>
      <c r="TUH26" s="52"/>
      <c r="TUI26" s="52"/>
      <c r="TUJ26" s="52"/>
      <c r="TUK26" s="52"/>
      <c r="TUL26" s="52"/>
      <c r="TUM26" s="52"/>
      <c r="TUN26" s="52"/>
      <c r="TUO26" s="52"/>
      <c r="TUP26" s="52"/>
      <c r="TUQ26" s="52"/>
      <c r="TUR26" s="52"/>
      <c r="TUS26" s="52"/>
      <c r="TUT26" s="52"/>
      <c r="TUU26" s="52"/>
      <c r="TUV26" s="52"/>
      <c r="TUW26" s="52"/>
      <c r="TUX26" s="52"/>
      <c r="TUY26" s="52"/>
      <c r="TUZ26" s="52"/>
      <c r="TVA26" s="52"/>
      <c r="TVB26" s="52"/>
      <c r="TVC26" s="52"/>
      <c r="TVD26" s="52"/>
      <c r="TVE26" s="52"/>
      <c r="TVF26" s="52"/>
      <c r="TVG26" s="52"/>
      <c r="TVH26" s="52"/>
      <c r="TVI26" s="52"/>
      <c r="TVJ26" s="52"/>
      <c r="TVK26" s="52"/>
      <c r="TVL26" s="52"/>
      <c r="TVM26" s="52"/>
      <c r="TVN26" s="52"/>
      <c r="TVO26" s="52"/>
      <c r="TVP26" s="52"/>
      <c r="TVQ26" s="52"/>
      <c r="TVR26" s="52"/>
      <c r="TVS26" s="52"/>
      <c r="TVT26" s="52"/>
      <c r="TVU26" s="52"/>
      <c r="TVV26" s="52"/>
      <c r="TVW26" s="52"/>
      <c r="TVX26" s="52"/>
      <c r="TVY26" s="52"/>
      <c r="TVZ26" s="52"/>
      <c r="TWA26" s="52"/>
      <c r="TWB26" s="52"/>
      <c r="TWC26" s="52"/>
      <c r="TWD26" s="52"/>
      <c r="TWE26" s="52"/>
      <c r="TWF26" s="52"/>
      <c r="TWG26" s="52"/>
      <c r="TWH26" s="52"/>
      <c r="TWI26" s="52"/>
      <c r="TWJ26" s="52"/>
      <c r="TWK26" s="52"/>
      <c r="TWL26" s="52"/>
      <c r="TWM26" s="52"/>
      <c r="TWN26" s="52"/>
      <c r="TWO26" s="52"/>
      <c r="TWP26" s="52"/>
      <c r="TWQ26" s="52"/>
      <c r="TWR26" s="52"/>
      <c r="TWS26" s="52"/>
      <c r="TWT26" s="52"/>
      <c r="TWU26" s="52"/>
      <c r="TWV26" s="52"/>
      <c r="TWW26" s="52"/>
      <c r="TWX26" s="52"/>
      <c r="TWY26" s="52"/>
      <c r="TWZ26" s="52"/>
      <c r="TXA26" s="52"/>
      <c r="TXB26" s="52"/>
      <c r="TXC26" s="52"/>
      <c r="TXD26" s="52"/>
      <c r="TXE26" s="52"/>
      <c r="TXF26" s="52"/>
      <c r="TXG26" s="52"/>
      <c r="TXH26" s="52"/>
      <c r="TXI26" s="52"/>
      <c r="TXJ26" s="52"/>
      <c r="TXK26" s="52"/>
      <c r="TXL26" s="52"/>
      <c r="TXM26" s="52"/>
      <c r="TXN26" s="52"/>
      <c r="TXO26" s="52"/>
      <c r="TXP26" s="52"/>
      <c r="TXQ26" s="52"/>
      <c r="TXR26" s="52"/>
      <c r="TXS26" s="52"/>
      <c r="TXT26" s="52"/>
      <c r="TXU26" s="52"/>
      <c r="TXV26" s="52"/>
      <c r="TXW26" s="52"/>
      <c r="TXX26" s="52"/>
      <c r="TXY26" s="52"/>
      <c r="TXZ26" s="52"/>
      <c r="TYA26" s="52"/>
      <c r="TYB26" s="52"/>
      <c r="TYC26" s="52"/>
      <c r="TYD26" s="52"/>
      <c r="TYE26" s="52"/>
      <c r="TYF26" s="52"/>
      <c r="TYG26" s="52"/>
      <c r="TYH26" s="52"/>
      <c r="TYI26" s="52"/>
      <c r="TYJ26" s="52"/>
      <c r="TYK26" s="52"/>
      <c r="TYL26" s="52"/>
      <c r="TYM26" s="52"/>
      <c r="TYN26" s="52"/>
      <c r="TYO26" s="52"/>
      <c r="TYP26" s="52"/>
      <c r="TYQ26" s="52"/>
      <c r="TYR26" s="52"/>
      <c r="TYS26" s="52"/>
      <c r="TYT26" s="52"/>
      <c r="TYU26" s="52"/>
      <c r="TYV26" s="52"/>
      <c r="TYW26" s="52"/>
      <c r="TYX26" s="52"/>
      <c r="TYY26" s="52"/>
      <c r="TYZ26" s="52"/>
      <c r="TZA26" s="52"/>
      <c r="TZB26" s="52"/>
      <c r="TZC26" s="52"/>
      <c r="TZD26" s="52"/>
      <c r="TZE26" s="52"/>
      <c r="TZF26" s="52"/>
      <c r="TZG26" s="52"/>
      <c r="TZH26" s="52"/>
      <c r="TZI26" s="52"/>
      <c r="TZJ26" s="52"/>
      <c r="TZK26" s="52"/>
      <c r="TZL26" s="52"/>
      <c r="TZM26" s="52"/>
      <c r="TZN26" s="52"/>
      <c r="TZO26" s="52"/>
      <c r="TZP26" s="52"/>
      <c r="TZQ26" s="52"/>
      <c r="TZR26" s="52"/>
      <c r="TZS26" s="52"/>
      <c r="TZT26" s="52"/>
      <c r="TZU26" s="52"/>
      <c r="TZV26" s="52"/>
      <c r="TZW26" s="52"/>
      <c r="TZX26" s="52"/>
      <c r="TZY26" s="52"/>
      <c r="TZZ26" s="52"/>
      <c r="UAA26" s="52"/>
      <c r="UAB26" s="52"/>
      <c r="UAC26" s="52"/>
      <c r="UAD26" s="52"/>
      <c r="UAE26" s="52"/>
      <c r="UAF26" s="52"/>
      <c r="UAG26" s="52"/>
      <c r="UAH26" s="52"/>
      <c r="UAI26" s="52"/>
      <c r="UAJ26" s="52"/>
      <c r="UAK26" s="52"/>
      <c r="UAL26" s="52"/>
      <c r="UAM26" s="52"/>
      <c r="UAN26" s="52"/>
      <c r="UAO26" s="52"/>
      <c r="UAP26" s="52"/>
      <c r="UAQ26" s="52"/>
      <c r="UAR26" s="52"/>
      <c r="UAS26" s="52"/>
      <c r="UAT26" s="52"/>
      <c r="UAU26" s="52"/>
      <c r="UAV26" s="52"/>
      <c r="UAW26" s="52"/>
      <c r="UAX26" s="52"/>
      <c r="UAY26" s="52"/>
      <c r="UAZ26" s="52"/>
      <c r="UBA26" s="52"/>
      <c r="UBB26" s="52"/>
      <c r="UBC26" s="52"/>
      <c r="UBD26" s="52"/>
      <c r="UBE26" s="52"/>
      <c r="UBF26" s="52"/>
      <c r="UBG26" s="52"/>
      <c r="UBH26" s="52"/>
      <c r="UBI26" s="52"/>
      <c r="UBJ26" s="52"/>
      <c r="UBK26" s="52"/>
      <c r="UBL26" s="52"/>
      <c r="UBM26" s="52"/>
      <c r="UBN26" s="52"/>
      <c r="UBO26" s="52"/>
      <c r="UBP26" s="52"/>
      <c r="UBQ26" s="52"/>
      <c r="UBR26" s="52"/>
      <c r="UBS26" s="52"/>
      <c r="UBT26" s="52"/>
      <c r="UBU26" s="52"/>
      <c r="UBV26" s="52"/>
      <c r="UBW26" s="52"/>
      <c r="UBX26" s="52"/>
      <c r="UBY26" s="52"/>
      <c r="UBZ26" s="52"/>
      <c r="UCA26" s="52"/>
      <c r="UCB26" s="52"/>
      <c r="UCC26" s="52"/>
      <c r="UCD26" s="52"/>
      <c r="UCE26" s="52"/>
      <c r="UCF26" s="52"/>
      <c r="UCG26" s="52"/>
      <c r="UCH26" s="52"/>
      <c r="UCI26" s="52"/>
      <c r="UCJ26" s="52"/>
      <c r="UCK26" s="52"/>
      <c r="UCL26" s="52"/>
      <c r="UCM26" s="52"/>
      <c r="UCN26" s="52"/>
      <c r="UCO26" s="52"/>
      <c r="UCP26" s="52"/>
      <c r="UCQ26" s="52"/>
      <c r="UCR26" s="52"/>
      <c r="UCS26" s="52"/>
      <c r="UCT26" s="52"/>
      <c r="UCU26" s="52"/>
      <c r="UCV26" s="52"/>
      <c r="UCW26" s="52"/>
      <c r="UCX26" s="52"/>
      <c r="UCY26" s="52"/>
      <c r="UCZ26" s="52"/>
      <c r="UDA26" s="52"/>
      <c r="UDB26" s="52"/>
      <c r="UDC26" s="52"/>
      <c r="UDD26" s="52"/>
      <c r="UDE26" s="52"/>
      <c r="UDF26" s="52"/>
      <c r="UDG26" s="52"/>
      <c r="UDH26" s="52"/>
      <c r="UDI26" s="52"/>
      <c r="UDJ26" s="52"/>
      <c r="UDK26" s="52"/>
      <c r="UDL26" s="52"/>
      <c r="UDM26" s="52"/>
      <c r="UDN26" s="52"/>
      <c r="UDO26" s="52"/>
      <c r="UDP26" s="52"/>
      <c r="UDQ26" s="52"/>
      <c r="UDR26" s="52"/>
      <c r="UDS26" s="52"/>
      <c r="UDT26" s="52"/>
      <c r="UDU26" s="52"/>
      <c r="UDV26" s="52"/>
      <c r="UDW26" s="52"/>
      <c r="UDX26" s="52"/>
      <c r="UDY26" s="52"/>
      <c r="UDZ26" s="52"/>
      <c r="UEA26" s="52"/>
      <c r="UEB26" s="52"/>
      <c r="UEC26" s="52"/>
      <c r="UED26" s="52"/>
      <c r="UEE26" s="52"/>
      <c r="UEF26" s="52"/>
      <c r="UEG26" s="52"/>
      <c r="UEH26" s="52"/>
      <c r="UEI26" s="52"/>
      <c r="UEJ26" s="52"/>
      <c r="UEK26" s="52"/>
      <c r="UEL26" s="52"/>
      <c r="UEM26" s="52"/>
      <c r="UEN26" s="52"/>
      <c r="UEO26" s="52"/>
      <c r="UEP26" s="52"/>
      <c r="UEQ26" s="52"/>
      <c r="UER26" s="52"/>
      <c r="UES26" s="52"/>
      <c r="UET26" s="52"/>
      <c r="UEU26" s="52"/>
      <c r="UEV26" s="52"/>
      <c r="UEW26" s="52"/>
      <c r="UEX26" s="52"/>
      <c r="UEY26" s="52"/>
      <c r="UEZ26" s="52"/>
      <c r="UFA26" s="52"/>
      <c r="UFB26" s="52"/>
      <c r="UFC26" s="52"/>
      <c r="UFD26" s="52"/>
      <c r="UFE26" s="52"/>
      <c r="UFF26" s="52"/>
      <c r="UFG26" s="52"/>
      <c r="UFH26" s="52"/>
      <c r="UFI26" s="52"/>
      <c r="UFJ26" s="52"/>
      <c r="UFK26" s="52"/>
      <c r="UFL26" s="52"/>
      <c r="UFM26" s="52"/>
      <c r="UFN26" s="52"/>
      <c r="UFO26" s="52"/>
      <c r="UFP26" s="52"/>
      <c r="UFQ26" s="52"/>
      <c r="UFR26" s="52"/>
      <c r="UFS26" s="52"/>
      <c r="UFT26" s="52"/>
      <c r="UFU26" s="52"/>
      <c r="UFV26" s="52"/>
      <c r="UFW26" s="52"/>
      <c r="UFX26" s="52"/>
      <c r="UFY26" s="52"/>
      <c r="UFZ26" s="52"/>
      <c r="UGA26" s="52"/>
      <c r="UGB26" s="52"/>
      <c r="UGC26" s="52"/>
      <c r="UGD26" s="52"/>
      <c r="UGE26" s="52"/>
      <c r="UGF26" s="52"/>
      <c r="UGG26" s="52"/>
      <c r="UGH26" s="52"/>
      <c r="UGI26" s="52"/>
      <c r="UGJ26" s="52"/>
      <c r="UGK26" s="52"/>
      <c r="UGL26" s="52"/>
      <c r="UGM26" s="52"/>
      <c r="UGN26" s="52"/>
      <c r="UGO26" s="52"/>
      <c r="UGP26" s="52"/>
      <c r="UGQ26" s="52"/>
      <c r="UGR26" s="52"/>
      <c r="UGS26" s="52"/>
      <c r="UGT26" s="52"/>
      <c r="UGU26" s="52"/>
      <c r="UGV26" s="52"/>
      <c r="UGW26" s="52"/>
      <c r="UGX26" s="52"/>
      <c r="UGY26" s="52"/>
      <c r="UGZ26" s="52"/>
      <c r="UHA26" s="52"/>
      <c r="UHB26" s="52"/>
      <c r="UHC26" s="52"/>
      <c r="UHD26" s="52"/>
      <c r="UHE26" s="52"/>
      <c r="UHF26" s="52"/>
      <c r="UHG26" s="52"/>
      <c r="UHH26" s="52"/>
      <c r="UHI26" s="52"/>
      <c r="UHJ26" s="52"/>
      <c r="UHK26" s="52"/>
      <c r="UHL26" s="52"/>
      <c r="UHM26" s="52"/>
      <c r="UHN26" s="52"/>
      <c r="UHO26" s="52"/>
      <c r="UHP26" s="52"/>
      <c r="UHQ26" s="52"/>
      <c r="UHR26" s="52"/>
      <c r="UHS26" s="52"/>
      <c r="UHT26" s="52"/>
      <c r="UHU26" s="52"/>
      <c r="UHV26" s="52"/>
      <c r="UHW26" s="52"/>
      <c r="UHX26" s="52"/>
      <c r="UHY26" s="52"/>
      <c r="UHZ26" s="52"/>
      <c r="UIA26" s="52"/>
      <c r="UIB26" s="52"/>
      <c r="UIC26" s="52"/>
      <c r="UID26" s="52"/>
      <c r="UIE26" s="52"/>
      <c r="UIF26" s="52"/>
      <c r="UIG26" s="52"/>
      <c r="UIH26" s="52"/>
      <c r="UII26" s="52"/>
      <c r="UIJ26" s="52"/>
      <c r="UIK26" s="52"/>
      <c r="UIL26" s="52"/>
      <c r="UIM26" s="52"/>
      <c r="UIN26" s="52"/>
      <c r="UIO26" s="52"/>
      <c r="UIP26" s="52"/>
      <c r="UIQ26" s="52"/>
      <c r="UIR26" s="52"/>
      <c r="UIS26" s="52"/>
      <c r="UIT26" s="52"/>
      <c r="UIU26" s="52"/>
      <c r="UIV26" s="52"/>
      <c r="UIW26" s="52"/>
      <c r="UIX26" s="52"/>
      <c r="UIY26" s="52"/>
      <c r="UIZ26" s="52"/>
      <c r="UJA26" s="52"/>
      <c r="UJB26" s="52"/>
      <c r="UJC26" s="52"/>
      <c r="UJD26" s="52"/>
      <c r="UJE26" s="52"/>
      <c r="UJF26" s="52"/>
      <c r="UJG26" s="52"/>
      <c r="UJH26" s="52"/>
      <c r="UJI26" s="52"/>
      <c r="UJJ26" s="52"/>
      <c r="UJK26" s="52"/>
      <c r="UJL26" s="52"/>
      <c r="UJM26" s="52"/>
      <c r="UJN26" s="52"/>
      <c r="UJO26" s="52"/>
      <c r="UJP26" s="52"/>
      <c r="UJQ26" s="52"/>
      <c r="UJR26" s="52"/>
      <c r="UJS26" s="52"/>
      <c r="UJT26" s="52"/>
      <c r="UJU26" s="52"/>
      <c r="UJV26" s="52"/>
      <c r="UJW26" s="52"/>
      <c r="UJX26" s="52"/>
      <c r="UJY26" s="52"/>
      <c r="UJZ26" s="52"/>
      <c r="UKA26" s="52"/>
      <c r="UKB26" s="52"/>
      <c r="UKC26" s="52"/>
      <c r="UKD26" s="52"/>
      <c r="UKE26" s="52"/>
      <c r="UKF26" s="52"/>
      <c r="UKG26" s="52"/>
      <c r="UKH26" s="52"/>
      <c r="UKI26" s="52"/>
      <c r="UKJ26" s="52"/>
      <c r="UKK26" s="52"/>
      <c r="UKL26" s="52"/>
      <c r="UKM26" s="52"/>
      <c r="UKN26" s="52"/>
      <c r="UKO26" s="52"/>
      <c r="UKP26" s="52"/>
      <c r="UKQ26" s="52"/>
      <c r="UKR26" s="52"/>
      <c r="UKS26" s="52"/>
      <c r="UKT26" s="52"/>
      <c r="UKU26" s="52"/>
      <c r="UKV26" s="52"/>
      <c r="UKW26" s="52"/>
      <c r="UKX26" s="52"/>
      <c r="UKY26" s="52"/>
      <c r="UKZ26" s="52"/>
      <c r="ULA26" s="52"/>
      <c r="ULB26" s="52"/>
      <c r="ULC26" s="52"/>
      <c r="ULD26" s="52"/>
      <c r="ULE26" s="52"/>
      <c r="ULF26" s="52"/>
      <c r="ULG26" s="52"/>
      <c r="ULH26" s="52"/>
      <c r="ULI26" s="52"/>
      <c r="ULJ26" s="52"/>
      <c r="ULK26" s="52"/>
      <c r="ULL26" s="52"/>
      <c r="ULM26" s="52"/>
      <c r="ULN26" s="52"/>
      <c r="ULO26" s="52"/>
      <c r="ULP26" s="52"/>
      <c r="ULQ26" s="52"/>
      <c r="ULR26" s="52"/>
      <c r="ULS26" s="52"/>
      <c r="ULT26" s="52"/>
      <c r="ULU26" s="52"/>
      <c r="ULV26" s="52"/>
      <c r="ULW26" s="52"/>
      <c r="ULX26" s="52"/>
      <c r="ULY26" s="52"/>
      <c r="ULZ26" s="52"/>
      <c r="UMA26" s="52"/>
      <c r="UMB26" s="52"/>
      <c r="UMC26" s="52"/>
      <c r="UMD26" s="52"/>
      <c r="UME26" s="52"/>
      <c r="UMF26" s="52"/>
      <c r="UMG26" s="52"/>
      <c r="UMH26" s="52"/>
      <c r="UMI26" s="52"/>
      <c r="UMJ26" s="52"/>
      <c r="UMK26" s="52"/>
      <c r="UML26" s="52"/>
      <c r="UMM26" s="52"/>
      <c r="UMN26" s="52"/>
      <c r="UMO26" s="52"/>
      <c r="UMP26" s="52"/>
      <c r="UMQ26" s="52"/>
      <c r="UMR26" s="52"/>
      <c r="UMS26" s="52"/>
      <c r="UMT26" s="52"/>
      <c r="UMU26" s="52"/>
      <c r="UMV26" s="52"/>
      <c r="UMW26" s="52"/>
      <c r="UMX26" s="52"/>
      <c r="UMY26" s="52"/>
      <c r="UMZ26" s="52"/>
      <c r="UNA26" s="52"/>
      <c r="UNB26" s="52"/>
      <c r="UNC26" s="52"/>
      <c r="UND26" s="52"/>
      <c r="UNE26" s="52"/>
      <c r="UNF26" s="52"/>
      <c r="UNG26" s="52"/>
      <c r="UNH26" s="52"/>
      <c r="UNI26" s="52"/>
      <c r="UNJ26" s="52"/>
      <c r="UNK26" s="52"/>
      <c r="UNL26" s="52"/>
      <c r="UNM26" s="52"/>
      <c r="UNN26" s="52"/>
      <c r="UNO26" s="52"/>
      <c r="UNP26" s="52"/>
      <c r="UNQ26" s="52"/>
      <c r="UNR26" s="52"/>
      <c r="UNS26" s="52"/>
      <c r="UNT26" s="52"/>
      <c r="UNU26" s="52"/>
      <c r="UNV26" s="52"/>
      <c r="UNW26" s="52"/>
      <c r="UNX26" s="52"/>
      <c r="UNY26" s="52"/>
      <c r="UNZ26" s="52"/>
      <c r="UOA26" s="52"/>
      <c r="UOB26" s="52"/>
      <c r="UOC26" s="52"/>
      <c r="UOD26" s="52"/>
      <c r="UOE26" s="52"/>
      <c r="UOF26" s="52"/>
      <c r="UOG26" s="52"/>
      <c r="UOH26" s="52"/>
      <c r="UOI26" s="52"/>
      <c r="UOJ26" s="52"/>
      <c r="UOK26" s="52"/>
      <c r="UOL26" s="52"/>
      <c r="UOM26" s="52"/>
      <c r="UON26" s="52"/>
      <c r="UOO26" s="52"/>
      <c r="UOP26" s="52"/>
      <c r="UOQ26" s="52"/>
      <c r="UOR26" s="52"/>
      <c r="UOS26" s="52"/>
      <c r="UOT26" s="52"/>
      <c r="UOU26" s="52"/>
      <c r="UOV26" s="52"/>
      <c r="UOW26" s="52"/>
      <c r="UOX26" s="52"/>
      <c r="UOY26" s="52"/>
      <c r="UOZ26" s="52"/>
      <c r="UPA26" s="52"/>
      <c r="UPB26" s="52"/>
      <c r="UPC26" s="52"/>
      <c r="UPD26" s="52"/>
      <c r="UPE26" s="52"/>
      <c r="UPF26" s="52"/>
      <c r="UPG26" s="52"/>
      <c r="UPH26" s="52"/>
      <c r="UPI26" s="52"/>
      <c r="UPJ26" s="52"/>
      <c r="UPK26" s="52"/>
      <c r="UPL26" s="52"/>
      <c r="UPM26" s="52"/>
      <c r="UPN26" s="52"/>
      <c r="UPO26" s="52"/>
      <c r="UPP26" s="52"/>
      <c r="UPQ26" s="52"/>
      <c r="UPR26" s="52"/>
      <c r="UPS26" s="52"/>
      <c r="UPT26" s="52"/>
      <c r="UPU26" s="52"/>
      <c r="UPV26" s="52"/>
      <c r="UPW26" s="52"/>
      <c r="UPX26" s="52"/>
      <c r="UPY26" s="52"/>
      <c r="UPZ26" s="52"/>
      <c r="UQA26" s="52"/>
      <c r="UQB26" s="52"/>
      <c r="UQC26" s="52"/>
      <c r="UQD26" s="52"/>
      <c r="UQE26" s="52"/>
      <c r="UQF26" s="52"/>
      <c r="UQG26" s="52"/>
      <c r="UQH26" s="52"/>
      <c r="UQI26" s="52"/>
      <c r="UQJ26" s="52"/>
      <c r="UQK26" s="52"/>
      <c r="UQL26" s="52"/>
      <c r="UQM26" s="52"/>
      <c r="UQN26" s="52"/>
      <c r="UQO26" s="52"/>
      <c r="UQP26" s="52"/>
      <c r="UQQ26" s="52"/>
      <c r="UQR26" s="52"/>
      <c r="UQS26" s="52"/>
      <c r="UQT26" s="52"/>
      <c r="UQU26" s="52"/>
      <c r="UQV26" s="52"/>
      <c r="UQW26" s="52"/>
      <c r="UQX26" s="52"/>
      <c r="UQY26" s="52"/>
      <c r="UQZ26" s="52"/>
      <c r="URA26" s="52"/>
      <c r="URB26" s="52"/>
      <c r="URC26" s="52"/>
      <c r="URD26" s="52"/>
      <c r="URE26" s="52"/>
      <c r="URF26" s="52"/>
      <c r="URG26" s="52"/>
      <c r="URH26" s="52"/>
      <c r="URI26" s="52"/>
      <c r="URJ26" s="52"/>
      <c r="URK26" s="52"/>
      <c r="URL26" s="52"/>
      <c r="URM26" s="52"/>
      <c r="URN26" s="52"/>
      <c r="URO26" s="52"/>
      <c r="URP26" s="52"/>
      <c r="URQ26" s="52"/>
      <c r="URR26" s="52"/>
      <c r="URS26" s="52"/>
      <c r="URT26" s="52"/>
      <c r="URU26" s="52"/>
      <c r="URV26" s="52"/>
      <c r="URW26" s="52"/>
      <c r="URX26" s="52"/>
      <c r="URY26" s="52"/>
      <c r="URZ26" s="52"/>
      <c r="USA26" s="52"/>
      <c r="USB26" s="52"/>
      <c r="USC26" s="52"/>
      <c r="USD26" s="52"/>
      <c r="USE26" s="52"/>
      <c r="USF26" s="52"/>
      <c r="USG26" s="52"/>
      <c r="USH26" s="52"/>
      <c r="USI26" s="52"/>
      <c r="USJ26" s="52"/>
      <c r="USK26" s="52"/>
      <c r="USL26" s="52"/>
      <c r="USM26" s="52"/>
      <c r="USN26" s="52"/>
      <c r="USO26" s="52"/>
      <c r="USP26" s="52"/>
      <c r="USQ26" s="52"/>
      <c r="USR26" s="52"/>
      <c r="USS26" s="52"/>
      <c r="UST26" s="52"/>
      <c r="USU26" s="52"/>
      <c r="USV26" s="52"/>
      <c r="USW26" s="52"/>
      <c r="USX26" s="52"/>
      <c r="USY26" s="52"/>
      <c r="USZ26" s="52"/>
      <c r="UTA26" s="52"/>
      <c r="UTB26" s="52"/>
      <c r="UTC26" s="52"/>
      <c r="UTD26" s="52"/>
      <c r="UTE26" s="52"/>
      <c r="UTF26" s="52"/>
      <c r="UTG26" s="52"/>
      <c r="UTH26" s="52"/>
      <c r="UTI26" s="52"/>
      <c r="UTJ26" s="52"/>
      <c r="UTK26" s="52"/>
      <c r="UTL26" s="52"/>
      <c r="UTM26" s="52"/>
      <c r="UTN26" s="52"/>
      <c r="UTO26" s="52"/>
      <c r="UTP26" s="52"/>
      <c r="UTQ26" s="52"/>
      <c r="UTR26" s="52"/>
      <c r="UTS26" s="52"/>
      <c r="UTT26" s="52"/>
      <c r="UTU26" s="52"/>
      <c r="UTV26" s="52"/>
      <c r="UTW26" s="52"/>
      <c r="UTX26" s="52"/>
      <c r="UTY26" s="52"/>
      <c r="UTZ26" s="52"/>
      <c r="UUA26" s="52"/>
      <c r="UUB26" s="52"/>
      <c r="UUC26" s="52"/>
      <c r="UUD26" s="52"/>
      <c r="UUE26" s="52"/>
      <c r="UUF26" s="52"/>
      <c r="UUG26" s="52"/>
      <c r="UUH26" s="52"/>
      <c r="UUI26" s="52"/>
      <c r="UUJ26" s="52"/>
      <c r="UUK26" s="52"/>
      <c r="UUL26" s="52"/>
      <c r="UUM26" s="52"/>
      <c r="UUN26" s="52"/>
      <c r="UUO26" s="52"/>
      <c r="UUP26" s="52"/>
      <c r="UUQ26" s="52"/>
      <c r="UUR26" s="52"/>
      <c r="UUS26" s="52"/>
      <c r="UUT26" s="52"/>
      <c r="UUU26" s="52"/>
      <c r="UUV26" s="52"/>
      <c r="UUW26" s="52"/>
      <c r="UUX26" s="52"/>
      <c r="UUY26" s="52"/>
      <c r="UUZ26" s="52"/>
      <c r="UVA26" s="52"/>
      <c r="UVB26" s="52"/>
      <c r="UVC26" s="52"/>
      <c r="UVD26" s="52"/>
      <c r="UVE26" s="52"/>
      <c r="UVF26" s="52"/>
      <c r="UVG26" s="52"/>
      <c r="UVH26" s="52"/>
      <c r="UVI26" s="52"/>
      <c r="UVJ26" s="52"/>
      <c r="UVK26" s="52"/>
      <c r="UVL26" s="52"/>
      <c r="UVM26" s="52"/>
      <c r="UVN26" s="52"/>
      <c r="UVO26" s="52"/>
      <c r="UVP26" s="52"/>
      <c r="UVQ26" s="52"/>
      <c r="UVR26" s="52"/>
      <c r="UVS26" s="52"/>
      <c r="UVT26" s="52"/>
      <c r="UVU26" s="52"/>
      <c r="UVV26" s="52"/>
      <c r="UVW26" s="52"/>
      <c r="UVX26" s="52"/>
      <c r="UVY26" s="52"/>
      <c r="UVZ26" s="52"/>
      <c r="UWA26" s="52"/>
      <c r="UWB26" s="52"/>
      <c r="UWC26" s="52"/>
      <c r="UWD26" s="52"/>
      <c r="UWE26" s="52"/>
      <c r="UWF26" s="52"/>
      <c r="UWG26" s="52"/>
      <c r="UWH26" s="52"/>
      <c r="UWI26" s="52"/>
      <c r="UWJ26" s="52"/>
      <c r="UWK26" s="52"/>
      <c r="UWL26" s="52"/>
      <c r="UWM26" s="52"/>
      <c r="UWN26" s="52"/>
      <c r="UWO26" s="52"/>
      <c r="UWP26" s="52"/>
      <c r="UWQ26" s="52"/>
      <c r="UWR26" s="52"/>
      <c r="UWS26" s="52"/>
      <c r="UWT26" s="52"/>
      <c r="UWU26" s="52"/>
      <c r="UWV26" s="52"/>
      <c r="UWW26" s="52"/>
      <c r="UWX26" s="52"/>
      <c r="UWY26" s="52"/>
      <c r="UWZ26" s="52"/>
      <c r="UXA26" s="52"/>
      <c r="UXB26" s="52"/>
      <c r="UXC26" s="52"/>
      <c r="UXD26" s="52"/>
      <c r="UXE26" s="52"/>
      <c r="UXF26" s="52"/>
      <c r="UXG26" s="52"/>
      <c r="UXH26" s="52"/>
      <c r="UXI26" s="52"/>
      <c r="UXJ26" s="52"/>
      <c r="UXK26" s="52"/>
      <c r="UXL26" s="52"/>
      <c r="UXM26" s="52"/>
      <c r="UXN26" s="52"/>
      <c r="UXO26" s="52"/>
      <c r="UXP26" s="52"/>
      <c r="UXQ26" s="52"/>
      <c r="UXR26" s="52"/>
      <c r="UXS26" s="52"/>
      <c r="UXT26" s="52"/>
      <c r="UXU26" s="52"/>
      <c r="UXV26" s="52"/>
      <c r="UXW26" s="52"/>
      <c r="UXX26" s="52"/>
      <c r="UXY26" s="52"/>
      <c r="UXZ26" s="52"/>
      <c r="UYA26" s="52"/>
      <c r="UYB26" s="52"/>
      <c r="UYC26" s="52"/>
      <c r="UYD26" s="52"/>
      <c r="UYE26" s="52"/>
      <c r="UYF26" s="52"/>
      <c r="UYG26" s="52"/>
      <c r="UYH26" s="52"/>
      <c r="UYI26" s="52"/>
      <c r="UYJ26" s="52"/>
      <c r="UYK26" s="52"/>
      <c r="UYL26" s="52"/>
      <c r="UYM26" s="52"/>
      <c r="UYN26" s="52"/>
      <c r="UYO26" s="52"/>
      <c r="UYP26" s="52"/>
      <c r="UYQ26" s="52"/>
      <c r="UYR26" s="52"/>
      <c r="UYS26" s="52"/>
      <c r="UYT26" s="52"/>
      <c r="UYU26" s="52"/>
      <c r="UYV26" s="52"/>
      <c r="UYW26" s="52"/>
      <c r="UYX26" s="52"/>
      <c r="UYY26" s="52"/>
      <c r="UYZ26" s="52"/>
      <c r="UZA26" s="52"/>
      <c r="UZB26" s="52"/>
      <c r="UZC26" s="52"/>
      <c r="UZD26" s="52"/>
      <c r="UZE26" s="52"/>
      <c r="UZF26" s="52"/>
      <c r="UZG26" s="52"/>
      <c r="UZH26" s="52"/>
      <c r="UZI26" s="52"/>
      <c r="UZJ26" s="52"/>
      <c r="UZK26" s="52"/>
      <c r="UZL26" s="52"/>
      <c r="UZM26" s="52"/>
      <c r="UZN26" s="52"/>
      <c r="UZO26" s="52"/>
      <c r="UZP26" s="52"/>
      <c r="UZQ26" s="52"/>
      <c r="UZR26" s="52"/>
      <c r="UZS26" s="52"/>
      <c r="UZT26" s="52"/>
      <c r="UZU26" s="52"/>
      <c r="UZV26" s="52"/>
      <c r="UZW26" s="52"/>
      <c r="UZX26" s="52"/>
      <c r="UZY26" s="52"/>
      <c r="UZZ26" s="52"/>
      <c r="VAA26" s="52"/>
      <c r="VAB26" s="52"/>
      <c r="VAC26" s="52"/>
      <c r="VAD26" s="52"/>
      <c r="VAE26" s="52"/>
      <c r="VAF26" s="52"/>
      <c r="VAG26" s="52"/>
      <c r="VAH26" s="52"/>
      <c r="VAI26" s="52"/>
      <c r="VAJ26" s="52"/>
      <c r="VAK26" s="52"/>
      <c r="VAL26" s="52"/>
      <c r="VAM26" s="52"/>
      <c r="VAN26" s="52"/>
      <c r="VAO26" s="52"/>
      <c r="VAP26" s="52"/>
      <c r="VAQ26" s="52"/>
      <c r="VAR26" s="52"/>
      <c r="VAS26" s="52"/>
      <c r="VAT26" s="52"/>
      <c r="VAU26" s="52"/>
      <c r="VAV26" s="52"/>
      <c r="VAW26" s="52"/>
      <c r="VAX26" s="52"/>
      <c r="VAY26" s="52"/>
      <c r="VAZ26" s="52"/>
      <c r="VBA26" s="52"/>
      <c r="VBB26" s="52"/>
      <c r="VBC26" s="52"/>
      <c r="VBD26" s="52"/>
      <c r="VBE26" s="52"/>
      <c r="VBF26" s="52"/>
      <c r="VBG26" s="52"/>
      <c r="VBH26" s="52"/>
      <c r="VBI26" s="52"/>
      <c r="VBJ26" s="52"/>
      <c r="VBK26" s="52"/>
      <c r="VBL26" s="52"/>
      <c r="VBM26" s="52"/>
      <c r="VBN26" s="52"/>
      <c r="VBO26" s="52"/>
      <c r="VBP26" s="52"/>
      <c r="VBQ26" s="52"/>
      <c r="VBR26" s="52"/>
      <c r="VBS26" s="52"/>
      <c r="VBT26" s="52"/>
      <c r="VBU26" s="52"/>
      <c r="VBV26" s="52"/>
      <c r="VBW26" s="52"/>
      <c r="VBX26" s="52"/>
      <c r="VBY26" s="52"/>
      <c r="VBZ26" s="52"/>
      <c r="VCA26" s="52"/>
      <c r="VCB26" s="52"/>
      <c r="VCC26" s="52"/>
      <c r="VCD26" s="52"/>
      <c r="VCE26" s="52"/>
      <c r="VCF26" s="52"/>
      <c r="VCG26" s="52"/>
      <c r="VCH26" s="52"/>
      <c r="VCI26" s="52"/>
      <c r="VCJ26" s="52"/>
      <c r="VCK26" s="52"/>
      <c r="VCL26" s="52"/>
      <c r="VCM26" s="52"/>
      <c r="VCN26" s="52"/>
      <c r="VCO26" s="52"/>
      <c r="VCP26" s="52"/>
      <c r="VCQ26" s="52"/>
      <c r="VCR26" s="52"/>
      <c r="VCS26" s="52"/>
      <c r="VCT26" s="52"/>
      <c r="VCU26" s="52"/>
      <c r="VCV26" s="52"/>
      <c r="VCW26" s="52"/>
      <c r="VCX26" s="52"/>
      <c r="VCY26" s="52"/>
      <c r="VCZ26" s="52"/>
      <c r="VDA26" s="52"/>
      <c r="VDB26" s="52"/>
      <c r="VDC26" s="52"/>
      <c r="VDD26" s="52"/>
      <c r="VDE26" s="52"/>
      <c r="VDF26" s="52"/>
      <c r="VDG26" s="52"/>
      <c r="VDH26" s="52"/>
      <c r="VDI26" s="52"/>
      <c r="VDJ26" s="52"/>
      <c r="VDK26" s="52"/>
      <c r="VDL26" s="52"/>
      <c r="VDM26" s="52"/>
      <c r="VDN26" s="52"/>
      <c r="VDO26" s="52"/>
      <c r="VDP26" s="52"/>
      <c r="VDQ26" s="52"/>
      <c r="VDR26" s="52"/>
      <c r="VDS26" s="52"/>
      <c r="VDT26" s="52"/>
      <c r="VDU26" s="52"/>
      <c r="VDV26" s="52"/>
      <c r="VDW26" s="52"/>
      <c r="VDX26" s="52"/>
      <c r="VDY26" s="52"/>
      <c r="VDZ26" s="52"/>
      <c r="VEA26" s="52"/>
      <c r="VEB26" s="52"/>
      <c r="VEC26" s="52"/>
      <c r="VED26" s="52"/>
      <c r="VEE26" s="52"/>
      <c r="VEF26" s="52"/>
      <c r="VEG26" s="52"/>
      <c r="VEH26" s="52"/>
      <c r="VEI26" s="52"/>
      <c r="VEJ26" s="52"/>
      <c r="VEK26" s="52"/>
      <c r="VEL26" s="52"/>
      <c r="VEM26" s="52"/>
      <c r="VEN26" s="52"/>
      <c r="VEO26" s="52"/>
      <c r="VEP26" s="52"/>
      <c r="VEQ26" s="52"/>
      <c r="VER26" s="52"/>
      <c r="VES26" s="52"/>
      <c r="VET26" s="52"/>
      <c r="VEU26" s="52"/>
      <c r="VEV26" s="52"/>
      <c r="VEW26" s="52"/>
      <c r="VEX26" s="52"/>
      <c r="VEY26" s="52"/>
      <c r="VEZ26" s="52"/>
      <c r="VFA26" s="52"/>
      <c r="VFB26" s="52"/>
      <c r="VFC26" s="52"/>
      <c r="VFD26" s="52"/>
      <c r="VFE26" s="52"/>
      <c r="VFF26" s="52"/>
      <c r="VFG26" s="52"/>
      <c r="VFH26" s="52"/>
      <c r="VFI26" s="52"/>
      <c r="VFJ26" s="52"/>
      <c r="VFK26" s="52"/>
      <c r="VFL26" s="52"/>
      <c r="VFM26" s="52"/>
      <c r="VFN26" s="52"/>
      <c r="VFO26" s="52"/>
      <c r="VFP26" s="52"/>
      <c r="VFQ26" s="52"/>
      <c r="VFR26" s="52"/>
      <c r="VFS26" s="52"/>
      <c r="VFT26" s="52"/>
      <c r="VFU26" s="52"/>
      <c r="VFV26" s="52"/>
      <c r="VFW26" s="52"/>
      <c r="VFX26" s="52"/>
      <c r="VFY26" s="52"/>
      <c r="VFZ26" s="52"/>
      <c r="VGA26" s="52"/>
      <c r="VGB26" s="52"/>
      <c r="VGC26" s="52"/>
      <c r="VGD26" s="52"/>
      <c r="VGE26" s="52"/>
      <c r="VGF26" s="52"/>
      <c r="VGG26" s="52"/>
      <c r="VGH26" s="52"/>
      <c r="VGI26" s="52"/>
      <c r="VGJ26" s="52"/>
      <c r="VGK26" s="52"/>
      <c r="VGL26" s="52"/>
      <c r="VGM26" s="52"/>
      <c r="VGN26" s="52"/>
      <c r="VGO26" s="52"/>
      <c r="VGP26" s="52"/>
      <c r="VGQ26" s="52"/>
      <c r="VGR26" s="52"/>
      <c r="VGS26" s="52"/>
      <c r="VGT26" s="52"/>
      <c r="VGU26" s="52"/>
      <c r="VGV26" s="52"/>
      <c r="VGW26" s="52"/>
      <c r="VGX26" s="52"/>
      <c r="VGY26" s="52"/>
      <c r="VGZ26" s="52"/>
      <c r="VHA26" s="52"/>
      <c r="VHB26" s="52"/>
      <c r="VHC26" s="52"/>
      <c r="VHD26" s="52"/>
      <c r="VHE26" s="52"/>
      <c r="VHF26" s="52"/>
      <c r="VHG26" s="52"/>
      <c r="VHH26" s="52"/>
      <c r="VHI26" s="52"/>
      <c r="VHJ26" s="52"/>
      <c r="VHK26" s="52"/>
      <c r="VHL26" s="52"/>
      <c r="VHM26" s="52"/>
      <c r="VHN26" s="52"/>
      <c r="VHO26" s="52"/>
      <c r="VHP26" s="52"/>
      <c r="VHQ26" s="52"/>
      <c r="VHR26" s="52"/>
      <c r="VHS26" s="52"/>
      <c r="VHT26" s="52"/>
      <c r="VHU26" s="52"/>
      <c r="VHV26" s="52"/>
      <c r="VHW26" s="52"/>
      <c r="VHX26" s="52"/>
      <c r="VHY26" s="52"/>
      <c r="VHZ26" s="52"/>
      <c r="VIA26" s="52"/>
      <c r="VIB26" s="52"/>
      <c r="VIC26" s="52"/>
      <c r="VID26" s="52"/>
      <c r="VIE26" s="52"/>
      <c r="VIF26" s="52"/>
      <c r="VIG26" s="52"/>
      <c r="VIH26" s="52"/>
      <c r="VII26" s="52"/>
      <c r="VIJ26" s="52"/>
      <c r="VIK26" s="52"/>
      <c r="VIL26" s="52"/>
      <c r="VIM26" s="52"/>
      <c r="VIN26" s="52"/>
      <c r="VIO26" s="52"/>
      <c r="VIP26" s="52"/>
      <c r="VIQ26" s="52"/>
      <c r="VIR26" s="52"/>
      <c r="VIS26" s="52"/>
      <c r="VIT26" s="52"/>
      <c r="VIU26" s="52"/>
      <c r="VIV26" s="52"/>
      <c r="VIW26" s="52"/>
      <c r="VIX26" s="52"/>
      <c r="VIY26" s="52"/>
      <c r="VIZ26" s="52"/>
      <c r="VJA26" s="52"/>
      <c r="VJB26" s="52"/>
      <c r="VJC26" s="52"/>
      <c r="VJD26" s="52"/>
      <c r="VJE26" s="52"/>
      <c r="VJF26" s="52"/>
      <c r="VJG26" s="52"/>
      <c r="VJH26" s="52"/>
      <c r="VJI26" s="52"/>
      <c r="VJJ26" s="52"/>
      <c r="VJK26" s="52"/>
      <c r="VJL26" s="52"/>
      <c r="VJM26" s="52"/>
      <c r="VJN26" s="52"/>
      <c r="VJO26" s="52"/>
      <c r="VJP26" s="52"/>
      <c r="VJQ26" s="52"/>
      <c r="VJR26" s="52"/>
      <c r="VJS26" s="52"/>
      <c r="VJT26" s="52"/>
      <c r="VJU26" s="52"/>
      <c r="VJV26" s="52"/>
      <c r="VJW26" s="52"/>
      <c r="VJX26" s="52"/>
      <c r="VJY26" s="52"/>
      <c r="VJZ26" s="52"/>
      <c r="VKA26" s="52"/>
      <c r="VKB26" s="52"/>
      <c r="VKC26" s="52"/>
      <c r="VKD26" s="52"/>
      <c r="VKE26" s="52"/>
      <c r="VKF26" s="52"/>
      <c r="VKG26" s="52"/>
      <c r="VKH26" s="52"/>
      <c r="VKI26" s="52"/>
      <c r="VKJ26" s="52"/>
      <c r="VKK26" s="52"/>
      <c r="VKL26" s="52"/>
      <c r="VKM26" s="52"/>
      <c r="VKN26" s="52"/>
      <c r="VKO26" s="52"/>
      <c r="VKP26" s="52"/>
      <c r="VKQ26" s="52"/>
      <c r="VKR26" s="52"/>
      <c r="VKS26" s="52"/>
      <c r="VKT26" s="52"/>
      <c r="VKU26" s="52"/>
      <c r="VKV26" s="52"/>
      <c r="VKW26" s="52"/>
      <c r="VKX26" s="52"/>
      <c r="VKY26" s="52"/>
      <c r="VKZ26" s="52"/>
      <c r="VLA26" s="52"/>
      <c r="VLB26" s="52"/>
      <c r="VLC26" s="52"/>
      <c r="VLD26" s="52"/>
      <c r="VLE26" s="52"/>
      <c r="VLF26" s="52"/>
      <c r="VLG26" s="52"/>
      <c r="VLH26" s="52"/>
      <c r="VLI26" s="52"/>
      <c r="VLJ26" s="52"/>
      <c r="VLK26" s="52"/>
      <c r="VLL26" s="52"/>
      <c r="VLM26" s="52"/>
      <c r="VLN26" s="52"/>
      <c r="VLO26" s="52"/>
      <c r="VLP26" s="52"/>
      <c r="VLQ26" s="52"/>
      <c r="VLR26" s="52"/>
      <c r="VLS26" s="52"/>
      <c r="VLT26" s="52"/>
      <c r="VLU26" s="52"/>
      <c r="VLV26" s="52"/>
      <c r="VLW26" s="52"/>
      <c r="VLX26" s="52"/>
      <c r="VLY26" s="52"/>
      <c r="VLZ26" s="52"/>
      <c r="VMA26" s="52"/>
      <c r="VMB26" s="52"/>
      <c r="VMC26" s="52"/>
      <c r="VMD26" s="52"/>
      <c r="VME26" s="52"/>
      <c r="VMF26" s="52"/>
      <c r="VMG26" s="52"/>
      <c r="VMH26" s="52"/>
      <c r="VMI26" s="52"/>
      <c r="VMJ26" s="52"/>
      <c r="VMK26" s="52"/>
      <c r="VML26" s="52"/>
      <c r="VMM26" s="52"/>
      <c r="VMN26" s="52"/>
      <c r="VMO26" s="52"/>
      <c r="VMP26" s="52"/>
      <c r="VMQ26" s="52"/>
      <c r="VMR26" s="52"/>
      <c r="VMS26" s="52"/>
      <c r="VMT26" s="52"/>
      <c r="VMU26" s="52"/>
      <c r="VMV26" s="52"/>
      <c r="VMW26" s="52"/>
      <c r="VMX26" s="52"/>
      <c r="VMY26" s="52"/>
      <c r="VMZ26" s="52"/>
      <c r="VNA26" s="52"/>
      <c r="VNB26" s="52"/>
      <c r="VNC26" s="52"/>
      <c r="VND26" s="52"/>
      <c r="VNE26" s="52"/>
      <c r="VNF26" s="52"/>
      <c r="VNG26" s="52"/>
      <c r="VNH26" s="52"/>
      <c r="VNI26" s="52"/>
      <c r="VNJ26" s="52"/>
      <c r="VNK26" s="52"/>
      <c r="VNL26" s="52"/>
      <c r="VNM26" s="52"/>
      <c r="VNN26" s="52"/>
      <c r="VNO26" s="52"/>
      <c r="VNP26" s="52"/>
      <c r="VNQ26" s="52"/>
      <c r="VNR26" s="52"/>
      <c r="VNS26" s="52"/>
      <c r="VNT26" s="52"/>
      <c r="VNU26" s="52"/>
      <c r="VNV26" s="52"/>
      <c r="VNW26" s="52"/>
      <c r="VNX26" s="52"/>
      <c r="VNY26" s="52"/>
      <c r="VNZ26" s="52"/>
      <c r="VOA26" s="52"/>
      <c r="VOB26" s="52"/>
      <c r="VOC26" s="52"/>
      <c r="VOD26" s="52"/>
      <c r="VOE26" s="52"/>
      <c r="VOF26" s="52"/>
      <c r="VOG26" s="52"/>
      <c r="VOH26" s="52"/>
      <c r="VOI26" s="52"/>
      <c r="VOJ26" s="52"/>
      <c r="VOK26" s="52"/>
      <c r="VOL26" s="52"/>
      <c r="VOM26" s="52"/>
      <c r="VON26" s="52"/>
      <c r="VOO26" s="52"/>
      <c r="VOP26" s="52"/>
      <c r="VOQ26" s="52"/>
      <c r="VOR26" s="52"/>
      <c r="VOS26" s="52"/>
      <c r="VOT26" s="52"/>
      <c r="VOU26" s="52"/>
      <c r="VOV26" s="52"/>
      <c r="VOW26" s="52"/>
      <c r="VOX26" s="52"/>
      <c r="VOY26" s="52"/>
      <c r="VOZ26" s="52"/>
      <c r="VPA26" s="52"/>
      <c r="VPB26" s="52"/>
      <c r="VPC26" s="52"/>
      <c r="VPD26" s="52"/>
      <c r="VPE26" s="52"/>
      <c r="VPF26" s="52"/>
      <c r="VPG26" s="52"/>
      <c r="VPH26" s="52"/>
      <c r="VPI26" s="52"/>
      <c r="VPJ26" s="52"/>
      <c r="VPK26" s="52"/>
      <c r="VPL26" s="52"/>
      <c r="VPM26" s="52"/>
      <c r="VPN26" s="52"/>
      <c r="VPO26" s="52"/>
      <c r="VPP26" s="52"/>
      <c r="VPQ26" s="52"/>
      <c r="VPR26" s="52"/>
      <c r="VPS26" s="52"/>
      <c r="VPT26" s="52"/>
      <c r="VPU26" s="52"/>
      <c r="VPV26" s="52"/>
      <c r="VPW26" s="52"/>
      <c r="VPX26" s="52"/>
      <c r="VPY26" s="52"/>
      <c r="VPZ26" s="52"/>
      <c r="VQA26" s="52"/>
      <c r="VQB26" s="52"/>
      <c r="VQC26" s="52"/>
      <c r="VQD26" s="52"/>
      <c r="VQE26" s="52"/>
      <c r="VQF26" s="52"/>
      <c r="VQG26" s="52"/>
      <c r="VQH26" s="52"/>
      <c r="VQI26" s="52"/>
      <c r="VQJ26" s="52"/>
      <c r="VQK26" s="52"/>
      <c r="VQL26" s="52"/>
      <c r="VQM26" s="52"/>
      <c r="VQN26" s="52"/>
      <c r="VQO26" s="52"/>
      <c r="VQP26" s="52"/>
      <c r="VQQ26" s="52"/>
      <c r="VQR26" s="52"/>
      <c r="VQS26" s="52"/>
      <c r="VQT26" s="52"/>
      <c r="VQU26" s="52"/>
      <c r="VQV26" s="52"/>
      <c r="VQW26" s="52"/>
      <c r="VQX26" s="52"/>
      <c r="VQY26" s="52"/>
      <c r="VQZ26" s="52"/>
      <c r="VRA26" s="52"/>
      <c r="VRB26" s="52"/>
      <c r="VRC26" s="52"/>
      <c r="VRD26" s="52"/>
      <c r="VRE26" s="52"/>
      <c r="VRF26" s="52"/>
      <c r="VRG26" s="52"/>
      <c r="VRH26" s="52"/>
      <c r="VRI26" s="52"/>
      <c r="VRJ26" s="52"/>
      <c r="VRK26" s="52"/>
      <c r="VRL26" s="52"/>
      <c r="VRM26" s="52"/>
      <c r="VRN26" s="52"/>
      <c r="VRO26" s="52"/>
      <c r="VRP26" s="52"/>
      <c r="VRQ26" s="52"/>
      <c r="VRR26" s="52"/>
      <c r="VRS26" s="52"/>
      <c r="VRT26" s="52"/>
      <c r="VRU26" s="52"/>
      <c r="VRV26" s="52"/>
      <c r="VRW26" s="52"/>
      <c r="VRX26" s="52"/>
      <c r="VRY26" s="52"/>
      <c r="VRZ26" s="52"/>
      <c r="VSA26" s="52"/>
      <c r="VSB26" s="52"/>
      <c r="VSC26" s="52"/>
      <c r="VSD26" s="52"/>
      <c r="VSE26" s="52"/>
      <c r="VSF26" s="52"/>
      <c r="VSG26" s="52"/>
      <c r="VSH26" s="52"/>
      <c r="VSI26" s="52"/>
      <c r="VSJ26" s="52"/>
      <c r="VSK26" s="52"/>
      <c r="VSL26" s="52"/>
      <c r="VSM26" s="52"/>
      <c r="VSN26" s="52"/>
      <c r="VSO26" s="52"/>
      <c r="VSP26" s="52"/>
      <c r="VSQ26" s="52"/>
      <c r="VSR26" s="52"/>
      <c r="VSS26" s="52"/>
      <c r="VST26" s="52"/>
      <c r="VSU26" s="52"/>
      <c r="VSV26" s="52"/>
      <c r="VSW26" s="52"/>
      <c r="VSX26" s="52"/>
      <c r="VSY26" s="52"/>
      <c r="VSZ26" s="52"/>
      <c r="VTA26" s="52"/>
      <c r="VTB26" s="52"/>
      <c r="VTC26" s="52"/>
      <c r="VTD26" s="52"/>
      <c r="VTE26" s="52"/>
      <c r="VTF26" s="52"/>
      <c r="VTG26" s="52"/>
      <c r="VTH26" s="52"/>
      <c r="VTI26" s="52"/>
      <c r="VTJ26" s="52"/>
      <c r="VTK26" s="52"/>
      <c r="VTL26" s="52"/>
      <c r="VTM26" s="52"/>
      <c r="VTN26" s="52"/>
      <c r="VTO26" s="52"/>
      <c r="VTP26" s="52"/>
      <c r="VTQ26" s="52"/>
      <c r="VTR26" s="52"/>
      <c r="VTS26" s="52"/>
      <c r="VTT26" s="52"/>
      <c r="VTU26" s="52"/>
      <c r="VTV26" s="52"/>
      <c r="VTW26" s="52"/>
      <c r="VTX26" s="52"/>
      <c r="VTY26" s="52"/>
      <c r="VTZ26" s="52"/>
      <c r="VUA26" s="52"/>
      <c r="VUB26" s="52"/>
      <c r="VUC26" s="52"/>
      <c r="VUD26" s="52"/>
      <c r="VUE26" s="52"/>
      <c r="VUF26" s="52"/>
      <c r="VUG26" s="52"/>
      <c r="VUH26" s="52"/>
      <c r="VUI26" s="52"/>
      <c r="VUJ26" s="52"/>
      <c r="VUK26" s="52"/>
      <c r="VUL26" s="52"/>
      <c r="VUM26" s="52"/>
      <c r="VUN26" s="52"/>
      <c r="VUO26" s="52"/>
      <c r="VUP26" s="52"/>
      <c r="VUQ26" s="52"/>
      <c r="VUR26" s="52"/>
      <c r="VUS26" s="52"/>
      <c r="VUT26" s="52"/>
      <c r="VUU26" s="52"/>
      <c r="VUV26" s="52"/>
      <c r="VUW26" s="52"/>
      <c r="VUX26" s="52"/>
      <c r="VUY26" s="52"/>
      <c r="VUZ26" s="52"/>
      <c r="VVA26" s="52"/>
      <c r="VVB26" s="52"/>
      <c r="VVC26" s="52"/>
      <c r="VVD26" s="52"/>
      <c r="VVE26" s="52"/>
      <c r="VVF26" s="52"/>
      <c r="VVG26" s="52"/>
      <c r="VVH26" s="52"/>
      <c r="VVI26" s="52"/>
      <c r="VVJ26" s="52"/>
      <c r="VVK26" s="52"/>
      <c r="VVL26" s="52"/>
      <c r="VVM26" s="52"/>
      <c r="VVN26" s="52"/>
      <c r="VVO26" s="52"/>
      <c r="VVP26" s="52"/>
      <c r="VVQ26" s="52"/>
      <c r="VVR26" s="52"/>
      <c r="VVS26" s="52"/>
      <c r="VVT26" s="52"/>
      <c r="VVU26" s="52"/>
      <c r="VVV26" s="52"/>
      <c r="VVW26" s="52"/>
      <c r="VVX26" s="52"/>
      <c r="VVY26" s="52"/>
      <c r="VVZ26" s="52"/>
      <c r="VWA26" s="52"/>
      <c r="VWB26" s="52"/>
      <c r="VWC26" s="52"/>
      <c r="VWD26" s="52"/>
      <c r="VWE26" s="52"/>
      <c r="VWF26" s="52"/>
      <c r="VWG26" s="52"/>
      <c r="VWH26" s="52"/>
      <c r="VWI26" s="52"/>
      <c r="VWJ26" s="52"/>
      <c r="VWK26" s="52"/>
      <c r="VWL26" s="52"/>
      <c r="VWM26" s="52"/>
      <c r="VWN26" s="52"/>
      <c r="VWO26" s="52"/>
      <c r="VWP26" s="52"/>
      <c r="VWQ26" s="52"/>
      <c r="VWR26" s="52"/>
      <c r="VWS26" s="52"/>
      <c r="VWT26" s="52"/>
      <c r="VWU26" s="52"/>
      <c r="VWV26" s="52"/>
      <c r="VWW26" s="52"/>
      <c r="VWX26" s="52"/>
      <c r="VWY26" s="52"/>
      <c r="VWZ26" s="52"/>
      <c r="VXA26" s="52"/>
      <c r="VXB26" s="52"/>
      <c r="VXC26" s="52"/>
      <c r="VXD26" s="52"/>
      <c r="VXE26" s="52"/>
      <c r="VXF26" s="52"/>
      <c r="VXG26" s="52"/>
      <c r="VXH26" s="52"/>
      <c r="VXI26" s="52"/>
      <c r="VXJ26" s="52"/>
      <c r="VXK26" s="52"/>
      <c r="VXL26" s="52"/>
      <c r="VXM26" s="52"/>
      <c r="VXN26" s="52"/>
      <c r="VXO26" s="52"/>
      <c r="VXP26" s="52"/>
      <c r="VXQ26" s="52"/>
      <c r="VXR26" s="52"/>
      <c r="VXS26" s="52"/>
      <c r="VXT26" s="52"/>
      <c r="VXU26" s="52"/>
      <c r="VXV26" s="52"/>
      <c r="VXW26" s="52"/>
      <c r="VXX26" s="52"/>
      <c r="VXY26" s="52"/>
      <c r="VXZ26" s="52"/>
      <c r="VYA26" s="52"/>
      <c r="VYB26" s="52"/>
      <c r="VYC26" s="52"/>
      <c r="VYD26" s="52"/>
      <c r="VYE26" s="52"/>
      <c r="VYF26" s="52"/>
      <c r="VYG26" s="52"/>
      <c r="VYH26" s="52"/>
      <c r="VYI26" s="52"/>
      <c r="VYJ26" s="52"/>
      <c r="VYK26" s="52"/>
      <c r="VYL26" s="52"/>
      <c r="VYM26" s="52"/>
      <c r="VYN26" s="52"/>
      <c r="VYO26" s="52"/>
      <c r="VYP26" s="52"/>
      <c r="VYQ26" s="52"/>
      <c r="VYR26" s="52"/>
      <c r="VYS26" s="52"/>
      <c r="VYT26" s="52"/>
      <c r="VYU26" s="52"/>
      <c r="VYV26" s="52"/>
      <c r="VYW26" s="52"/>
      <c r="VYX26" s="52"/>
      <c r="VYY26" s="52"/>
      <c r="VYZ26" s="52"/>
      <c r="VZA26" s="52"/>
      <c r="VZB26" s="52"/>
      <c r="VZC26" s="52"/>
      <c r="VZD26" s="52"/>
      <c r="VZE26" s="52"/>
      <c r="VZF26" s="52"/>
      <c r="VZG26" s="52"/>
      <c r="VZH26" s="52"/>
      <c r="VZI26" s="52"/>
      <c r="VZJ26" s="52"/>
      <c r="VZK26" s="52"/>
      <c r="VZL26" s="52"/>
      <c r="VZM26" s="52"/>
      <c r="VZN26" s="52"/>
      <c r="VZO26" s="52"/>
      <c r="VZP26" s="52"/>
      <c r="VZQ26" s="52"/>
      <c r="VZR26" s="52"/>
      <c r="VZS26" s="52"/>
      <c r="VZT26" s="52"/>
      <c r="VZU26" s="52"/>
      <c r="VZV26" s="52"/>
      <c r="VZW26" s="52"/>
      <c r="VZX26" s="52"/>
      <c r="VZY26" s="52"/>
      <c r="VZZ26" s="52"/>
      <c r="WAA26" s="52"/>
      <c r="WAB26" s="52"/>
      <c r="WAC26" s="52"/>
      <c r="WAD26" s="52"/>
      <c r="WAE26" s="52"/>
      <c r="WAF26" s="52"/>
      <c r="WAG26" s="52"/>
      <c r="WAH26" s="52"/>
      <c r="WAI26" s="52"/>
      <c r="WAJ26" s="52"/>
      <c r="WAK26" s="52"/>
      <c r="WAL26" s="52"/>
      <c r="WAM26" s="52"/>
      <c r="WAN26" s="52"/>
      <c r="WAO26" s="52"/>
      <c r="WAP26" s="52"/>
      <c r="WAQ26" s="52"/>
      <c r="WAR26" s="52"/>
      <c r="WAS26" s="52"/>
      <c r="WAT26" s="52"/>
      <c r="WAU26" s="52"/>
      <c r="WAV26" s="52"/>
      <c r="WAW26" s="52"/>
      <c r="WAX26" s="52"/>
      <c r="WAY26" s="52"/>
      <c r="WAZ26" s="52"/>
      <c r="WBA26" s="52"/>
      <c r="WBB26" s="52"/>
      <c r="WBC26" s="52"/>
      <c r="WBD26" s="52"/>
      <c r="WBE26" s="52"/>
      <c r="WBF26" s="52"/>
      <c r="WBG26" s="52"/>
      <c r="WBH26" s="52"/>
      <c r="WBI26" s="52"/>
      <c r="WBJ26" s="52"/>
      <c r="WBK26" s="52"/>
      <c r="WBL26" s="52"/>
      <c r="WBM26" s="52"/>
      <c r="WBN26" s="52"/>
      <c r="WBO26" s="52"/>
      <c r="WBP26" s="52"/>
      <c r="WBQ26" s="52"/>
      <c r="WBR26" s="52"/>
      <c r="WBS26" s="52"/>
      <c r="WBT26" s="52"/>
      <c r="WBU26" s="52"/>
      <c r="WBV26" s="52"/>
      <c r="WBW26" s="52"/>
      <c r="WBX26" s="52"/>
      <c r="WBY26" s="52"/>
      <c r="WBZ26" s="52"/>
      <c r="WCA26" s="52"/>
      <c r="WCB26" s="52"/>
      <c r="WCC26" s="52"/>
      <c r="WCD26" s="52"/>
      <c r="WCE26" s="52"/>
      <c r="WCF26" s="52"/>
      <c r="WCG26" s="52"/>
      <c r="WCH26" s="52"/>
      <c r="WCI26" s="52"/>
      <c r="WCJ26" s="52"/>
      <c r="WCK26" s="52"/>
      <c r="WCL26" s="52"/>
      <c r="WCM26" s="52"/>
      <c r="WCN26" s="52"/>
      <c r="WCO26" s="52"/>
      <c r="WCP26" s="52"/>
      <c r="WCQ26" s="52"/>
      <c r="WCR26" s="52"/>
      <c r="WCS26" s="52"/>
      <c r="WCT26" s="52"/>
      <c r="WCU26" s="52"/>
      <c r="WCV26" s="52"/>
      <c r="WCW26" s="52"/>
      <c r="WCX26" s="52"/>
      <c r="WCY26" s="52"/>
      <c r="WCZ26" s="52"/>
      <c r="WDA26" s="52"/>
      <c r="WDB26" s="52"/>
      <c r="WDC26" s="52"/>
      <c r="WDD26" s="52"/>
      <c r="WDE26" s="52"/>
      <c r="WDF26" s="52"/>
      <c r="WDG26" s="52"/>
      <c r="WDH26" s="52"/>
      <c r="WDI26" s="52"/>
      <c r="WDJ26" s="52"/>
      <c r="WDK26" s="52"/>
      <c r="WDL26" s="52"/>
      <c r="WDM26" s="52"/>
      <c r="WDN26" s="52"/>
      <c r="WDO26" s="52"/>
      <c r="WDP26" s="52"/>
      <c r="WDQ26" s="52"/>
      <c r="WDR26" s="52"/>
      <c r="WDS26" s="52"/>
      <c r="WDT26" s="52"/>
      <c r="WDU26" s="52"/>
      <c r="WDV26" s="52"/>
      <c r="WDW26" s="52"/>
      <c r="WDX26" s="52"/>
      <c r="WDY26" s="52"/>
      <c r="WDZ26" s="52"/>
      <c r="WEA26" s="52"/>
      <c r="WEB26" s="52"/>
      <c r="WEC26" s="52"/>
      <c r="WED26" s="52"/>
      <c r="WEE26" s="52"/>
      <c r="WEF26" s="52"/>
      <c r="WEG26" s="52"/>
      <c r="WEH26" s="52"/>
      <c r="WEI26" s="52"/>
      <c r="WEJ26" s="52"/>
      <c r="WEK26" s="52"/>
      <c r="WEL26" s="52"/>
      <c r="WEM26" s="52"/>
      <c r="WEN26" s="52"/>
      <c r="WEO26" s="52"/>
      <c r="WEP26" s="52"/>
      <c r="WEQ26" s="52"/>
      <c r="WER26" s="52"/>
      <c r="WES26" s="52"/>
      <c r="WET26" s="52"/>
      <c r="WEU26" s="52"/>
      <c r="WEV26" s="52"/>
      <c r="WEW26" s="52"/>
      <c r="WEX26" s="52"/>
      <c r="WEY26" s="52"/>
      <c r="WEZ26" s="52"/>
      <c r="WFA26" s="52"/>
      <c r="WFB26" s="52"/>
      <c r="WFC26" s="52"/>
      <c r="WFD26" s="52"/>
      <c r="WFE26" s="52"/>
      <c r="WFF26" s="52"/>
      <c r="WFG26" s="52"/>
      <c r="WFH26" s="52"/>
      <c r="WFI26" s="52"/>
      <c r="WFJ26" s="52"/>
      <c r="WFK26" s="52"/>
      <c r="WFL26" s="52"/>
      <c r="WFM26" s="52"/>
      <c r="WFN26" s="52"/>
      <c r="WFO26" s="52"/>
      <c r="WFP26" s="52"/>
      <c r="WFQ26" s="52"/>
      <c r="WFR26" s="52"/>
      <c r="WFS26" s="52"/>
      <c r="WFT26" s="52"/>
      <c r="WFU26" s="52"/>
      <c r="WFV26" s="52"/>
      <c r="WFW26" s="52"/>
      <c r="WFX26" s="52"/>
      <c r="WFY26" s="52"/>
      <c r="WFZ26" s="52"/>
      <c r="WGA26" s="52"/>
      <c r="WGB26" s="52"/>
      <c r="WGC26" s="52"/>
      <c r="WGD26" s="52"/>
      <c r="WGE26" s="52"/>
      <c r="WGF26" s="52"/>
      <c r="WGG26" s="52"/>
      <c r="WGH26" s="52"/>
      <c r="WGI26" s="52"/>
      <c r="WGJ26" s="52"/>
      <c r="WGK26" s="52"/>
      <c r="WGL26" s="52"/>
      <c r="WGM26" s="52"/>
      <c r="WGN26" s="52"/>
      <c r="WGO26" s="52"/>
      <c r="WGP26" s="52"/>
      <c r="WGQ26" s="52"/>
      <c r="WGR26" s="52"/>
      <c r="WGS26" s="52"/>
      <c r="WGT26" s="52"/>
      <c r="WGU26" s="52"/>
      <c r="WGV26" s="52"/>
      <c r="WGW26" s="52"/>
      <c r="WGX26" s="52"/>
      <c r="WGY26" s="52"/>
      <c r="WGZ26" s="52"/>
      <c r="WHA26" s="52"/>
      <c r="WHB26" s="52"/>
      <c r="WHC26" s="52"/>
      <c r="WHD26" s="52"/>
      <c r="WHE26" s="52"/>
      <c r="WHF26" s="52"/>
      <c r="WHG26" s="52"/>
      <c r="WHH26" s="52"/>
      <c r="WHI26" s="52"/>
      <c r="WHJ26" s="52"/>
      <c r="WHK26" s="52"/>
      <c r="WHL26" s="52"/>
      <c r="WHM26" s="52"/>
      <c r="WHN26" s="52"/>
      <c r="WHO26" s="52"/>
      <c r="WHP26" s="52"/>
      <c r="WHQ26" s="52"/>
      <c r="WHR26" s="52"/>
      <c r="WHS26" s="52"/>
      <c r="WHT26" s="52"/>
      <c r="WHU26" s="52"/>
      <c r="WHV26" s="52"/>
      <c r="WHW26" s="52"/>
      <c r="WHX26" s="52"/>
      <c r="WHY26" s="52"/>
      <c r="WHZ26" s="52"/>
      <c r="WIA26" s="52"/>
      <c r="WIB26" s="52"/>
      <c r="WIC26" s="52"/>
      <c r="WID26" s="52"/>
      <c r="WIE26" s="52"/>
      <c r="WIF26" s="52"/>
      <c r="WIG26" s="52"/>
      <c r="WIH26" s="52"/>
      <c r="WII26" s="52"/>
      <c r="WIJ26" s="52"/>
      <c r="WIK26" s="52"/>
      <c r="WIL26" s="52"/>
      <c r="WIM26" s="52"/>
      <c r="WIN26" s="52"/>
      <c r="WIO26" s="52"/>
      <c r="WIP26" s="52"/>
      <c r="WIQ26" s="52"/>
      <c r="WIR26" s="52"/>
      <c r="WIS26" s="52"/>
      <c r="WIT26" s="52"/>
      <c r="WIU26" s="52"/>
      <c r="WIV26" s="52"/>
      <c r="WIW26" s="52"/>
      <c r="WIX26" s="52"/>
      <c r="WIY26" s="52"/>
      <c r="WIZ26" s="52"/>
      <c r="WJA26" s="52"/>
      <c r="WJB26" s="52"/>
      <c r="WJC26" s="52"/>
      <c r="WJD26" s="52"/>
      <c r="WJE26" s="52"/>
      <c r="WJF26" s="52"/>
      <c r="WJG26" s="52"/>
      <c r="WJH26" s="52"/>
      <c r="WJI26" s="52"/>
      <c r="WJJ26" s="52"/>
      <c r="WJK26" s="52"/>
      <c r="WJL26" s="52"/>
      <c r="WJM26" s="52"/>
      <c r="WJN26" s="52"/>
      <c r="WJO26" s="52"/>
      <c r="WJP26" s="52"/>
      <c r="WJQ26" s="52"/>
      <c r="WJR26" s="52"/>
      <c r="WJS26" s="52"/>
      <c r="WJT26" s="52"/>
      <c r="WJU26" s="52"/>
      <c r="WJV26" s="52"/>
      <c r="WJW26" s="52"/>
      <c r="WJX26" s="52"/>
      <c r="WJY26" s="52"/>
      <c r="WJZ26" s="52"/>
      <c r="WKA26" s="52"/>
      <c r="WKB26" s="52"/>
      <c r="WKC26" s="52"/>
      <c r="WKD26" s="52"/>
      <c r="WKE26" s="52"/>
      <c r="WKF26" s="52"/>
      <c r="WKG26" s="52"/>
      <c r="WKH26" s="52"/>
      <c r="WKI26" s="52"/>
      <c r="WKJ26" s="52"/>
      <c r="WKK26" s="52"/>
      <c r="WKL26" s="52"/>
      <c r="WKM26" s="52"/>
      <c r="WKN26" s="52"/>
      <c r="WKO26" s="52"/>
      <c r="WKP26" s="52"/>
      <c r="WKQ26" s="52"/>
      <c r="WKR26" s="52"/>
      <c r="WKS26" s="52"/>
      <c r="WKT26" s="52"/>
      <c r="WKU26" s="52"/>
      <c r="WKV26" s="52"/>
      <c r="WKW26" s="52"/>
      <c r="WKX26" s="52"/>
      <c r="WKY26" s="52"/>
      <c r="WKZ26" s="52"/>
      <c r="WLA26" s="52"/>
      <c r="WLB26" s="52"/>
      <c r="WLC26" s="52"/>
      <c r="WLD26" s="52"/>
      <c r="WLE26" s="52"/>
      <c r="WLF26" s="52"/>
      <c r="WLG26" s="52"/>
      <c r="WLH26" s="52"/>
      <c r="WLI26" s="52"/>
      <c r="WLJ26" s="52"/>
      <c r="WLK26" s="52"/>
      <c r="WLL26" s="52"/>
      <c r="WLM26" s="52"/>
      <c r="WLN26" s="52"/>
      <c r="WLO26" s="52"/>
      <c r="WLP26" s="52"/>
      <c r="WLQ26" s="52"/>
      <c r="WLR26" s="52"/>
      <c r="WLS26" s="52"/>
      <c r="WLT26" s="52"/>
      <c r="WLU26" s="52"/>
      <c r="WLV26" s="52"/>
      <c r="WLW26" s="52"/>
      <c r="WLX26" s="52"/>
      <c r="WLY26" s="52"/>
      <c r="WLZ26" s="52"/>
      <c r="WMA26" s="52"/>
      <c r="WMB26" s="52"/>
      <c r="WMC26" s="52"/>
      <c r="WMD26" s="52"/>
      <c r="WME26" s="52"/>
      <c r="WMF26" s="52"/>
      <c r="WMG26" s="52"/>
      <c r="WMH26" s="52"/>
      <c r="WMI26" s="52"/>
      <c r="WMJ26" s="52"/>
      <c r="WMK26" s="52"/>
      <c r="WML26" s="52"/>
      <c r="WMM26" s="52"/>
      <c r="WMN26" s="52"/>
      <c r="WMO26" s="52"/>
      <c r="WMP26" s="52"/>
      <c r="WMQ26" s="52"/>
      <c r="WMR26" s="52"/>
      <c r="WMS26" s="52"/>
      <c r="WMT26" s="52"/>
      <c r="WMU26" s="52"/>
      <c r="WMV26" s="52"/>
      <c r="WMW26" s="52"/>
      <c r="WMX26" s="52"/>
      <c r="WMY26" s="52"/>
      <c r="WMZ26" s="52"/>
      <c r="WNA26" s="52"/>
      <c r="WNB26" s="52"/>
      <c r="WNC26" s="52"/>
      <c r="WND26" s="52"/>
      <c r="WNE26" s="52"/>
      <c r="WNF26" s="52"/>
      <c r="WNG26" s="52"/>
      <c r="WNH26" s="52"/>
      <c r="WNI26" s="52"/>
      <c r="WNJ26" s="52"/>
      <c r="WNK26" s="52"/>
      <c r="WNL26" s="52"/>
      <c r="WNM26" s="52"/>
      <c r="WNN26" s="52"/>
      <c r="WNO26" s="52"/>
      <c r="WNP26" s="52"/>
      <c r="WNQ26" s="52"/>
      <c r="WNR26" s="52"/>
      <c r="WNS26" s="52"/>
      <c r="WNT26" s="52"/>
      <c r="WNU26" s="52"/>
      <c r="WNV26" s="52"/>
      <c r="WNW26" s="52"/>
      <c r="WNX26" s="52"/>
      <c r="WNY26" s="52"/>
      <c r="WNZ26" s="52"/>
      <c r="WOA26" s="52"/>
      <c r="WOB26" s="52"/>
      <c r="WOC26" s="52"/>
      <c r="WOD26" s="52"/>
      <c r="WOE26" s="52"/>
      <c r="WOF26" s="52"/>
      <c r="WOG26" s="52"/>
      <c r="WOH26" s="52"/>
      <c r="WOI26" s="52"/>
      <c r="WOJ26" s="52"/>
      <c r="WOK26" s="52"/>
      <c r="WOL26" s="52"/>
      <c r="WOM26" s="52"/>
      <c r="WON26" s="52"/>
      <c r="WOO26" s="52"/>
      <c r="WOP26" s="52"/>
      <c r="WOQ26" s="52"/>
      <c r="WOR26" s="52"/>
      <c r="WOS26" s="52"/>
      <c r="WOT26" s="52"/>
      <c r="WOU26" s="52"/>
      <c r="WOV26" s="52"/>
      <c r="WOW26" s="52"/>
      <c r="WOX26" s="52"/>
      <c r="WOY26" s="52"/>
      <c r="WOZ26" s="52"/>
      <c r="WPA26" s="52"/>
      <c r="WPB26" s="52"/>
      <c r="WPC26" s="52"/>
      <c r="WPD26" s="52"/>
      <c r="WPE26" s="52"/>
      <c r="WPF26" s="52"/>
      <c r="WPG26" s="52"/>
      <c r="WPH26" s="52"/>
      <c r="WPI26" s="52"/>
      <c r="WPJ26" s="52"/>
      <c r="WPK26" s="52"/>
      <c r="WPL26" s="52"/>
      <c r="WPM26" s="52"/>
      <c r="WPN26" s="52"/>
      <c r="WPO26" s="52"/>
      <c r="WPP26" s="52"/>
      <c r="WPQ26" s="52"/>
      <c r="WPR26" s="52"/>
      <c r="WPS26" s="52"/>
      <c r="WPT26" s="52"/>
      <c r="WPU26" s="52"/>
      <c r="WPV26" s="52"/>
      <c r="WPW26" s="52"/>
      <c r="WPX26" s="52"/>
      <c r="WPY26" s="52"/>
      <c r="WPZ26" s="52"/>
      <c r="WQA26" s="52"/>
      <c r="WQB26" s="52"/>
      <c r="WQC26" s="52"/>
      <c r="WQD26" s="52"/>
      <c r="WQE26" s="52"/>
      <c r="WQF26" s="52"/>
      <c r="WQG26" s="52"/>
      <c r="WQH26" s="52"/>
      <c r="WQI26" s="52"/>
      <c r="WQJ26" s="52"/>
      <c r="WQK26" s="52"/>
      <c r="WQL26" s="52"/>
      <c r="WQM26" s="52"/>
      <c r="WQN26" s="52"/>
      <c r="WQO26" s="52"/>
      <c r="WQP26" s="52"/>
      <c r="WQQ26" s="52"/>
      <c r="WQR26" s="52"/>
      <c r="WQS26" s="52"/>
      <c r="WQT26" s="52"/>
      <c r="WQU26" s="52"/>
      <c r="WQV26" s="52"/>
      <c r="WQW26" s="52"/>
      <c r="WQX26" s="52"/>
      <c r="WQY26" s="52"/>
      <c r="WQZ26" s="52"/>
      <c r="WRA26" s="52"/>
      <c r="WRB26" s="52"/>
      <c r="WRC26" s="52"/>
      <c r="WRD26" s="52"/>
      <c r="WRE26" s="52"/>
      <c r="WRF26" s="52"/>
      <c r="WRG26" s="52"/>
      <c r="WRH26" s="52"/>
      <c r="WRI26" s="52"/>
      <c r="WRJ26" s="52"/>
      <c r="WRK26" s="52"/>
      <c r="WRL26" s="52"/>
      <c r="WRM26" s="52"/>
      <c r="WRN26" s="52"/>
      <c r="WRO26" s="52"/>
      <c r="WRP26" s="52"/>
      <c r="WRQ26" s="52"/>
      <c r="WRR26" s="52"/>
      <c r="WRS26" s="52"/>
      <c r="WRT26" s="52"/>
      <c r="WRU26" s="52"/>
      <c r="WRV26" s="52"/>
      <c r="WRW26" s="52"/>
      <c r="WRX26" s="52"/>
      <c r="WRY26" s="52"/>
      <c r="WRZ26" s="52"/>
      <c r="WSA26" s="52"/>
      <c r="WSB26" s="52"/>
      <c r="WSC26" s="52"/>
      <c r="WSD26" s="52"/>
      <c r="WSE26" s="52"/>
      <c r="WSF26" s="52"/>
      <c r="WSG26" s="52"/>
      <c r="WSH26" s="52"/>
      <c r="WSI26" s="52"/>
      <c r="WSJ26" s="52"/>
      <c r="WSK26" s="52"/>
      <c r="WSL26" s="52"/>
      <c r="WSM26" s="52"/>
      <c r="WSN26" s="52"/>
      <c r="WSO26" s="52"/>
      <c r="WSP26" s="52"/>
      <c r="WSQ26" s="52"/>
      <c r="WSR26" s="52"/>
      <c r="WSS26" s="52"/>
      <c r="WST26" s="52"/>
      <c r="WSU26" s="52"/>
      <c r="WSV26" s="52"/>
      <c r="WSW26" s="52"/>
      <c r="WSX26" s="52"/>
      <c r="WSY26" s="52"/>
      <c r="WSZ26" s="52"/>
      <c r="WTA26" s="52"/>
      <c r="WTB26" s="52"/>
      <c r="WTC26" s="52"/>
      <c r="WTD26" s="52"/>
      <c r="WTE26" s="52"/>
      <c r="WTF26" s="52"/>
      <c r="WTG26" s="52"/>
      <c r="WTH26" s="52"/>
      <c r="WTI26" s="52"/>
      <c r="WTJ26" s="52"/>
      <c r="WTK26" s="52"/>
      <c r="WTL26" s="52"/>
      <c r="WTM26" s="52"/>
      <c r="WTN26" s="52"/>
      <c r="WTO26" s="52"/>
      <c r="WTP26" s="52"/>
      <c r="WTQ26" s="52"/>
      <c r="WTR26" s="52"/>
      <c r="WTS26" s="52"/>
      <c r="WTT26" s="52"/>
      <c r="WTU26" s="52"/>
      <c r="WTV26" s="52"/>
      <c r="WTW26" s="52"/>
      <c r="WTX26" s="52"/>
      <c r="WTY26" s="52"/>
      <c r="WTZ26" s="52"/>
      <c r="WUA26" s="52"/>
      <c r="WUB26" s="52"/>
      <c r="WUC26" s="52"/>
      <c r="WUD26" s="52"/>
      <c r="WUE26" s="52"/>
      <c r="WUF26" s="52"/>
      <c r="WUG26" s="52"/>
      <c r="WUH26" s="52"/>
      <c r="WUI26" s="52"/>
      <c r="WUJ26" s="52"/>
      <c r="WUK26" s="52"/>
      <c r="WUL26" s="52"/>
      <c r="WUM26" s="52"/>
      <c r="WUN26" s="52"/>
      <c r="WUO26" s="52"/>
      <c r="WUP26" s="52"/>
      <c r="WUQ26" s="52"/>
      <c r="WUR26" s="52"/>
      <c r="WUS26" s="52"/>
      <c r="WUT26" s="52"/>
      <c r="WUU26" s="52"/>
      <c r="WUV26" s="52"/>
      <c r="WUW26" s="52"/>
      <c r="WUX26" s="52"/>
      <c r="WUY26" s="52"/>
      <c r="WUZ26" s="52"/>
      <c r="WVA26" s="52"/>
      <c r="WVB26" s="52"/>
      <c r="WVC26" s="52"/>
      <c r="WVD26" s="52"/>
      <c r="WVE26" s="52"/>
      <c r="WVF26" s="52"/>
      <c r="WVG26" s="52"/>
      <c r="WVH26" s="52"/>
      <c r="WVI26" s="52"/>
      <c r="WVJ26" s="52"/>
      <c r="WVK26" s="52"/>
      <c r="WVL26" s="52"/>
      <c r="WVM26" s="52"/>
      <c r="WVN26" s="52"/>
      <c r="WVO26" s="52"/>
      <c r="WVP26" s="52"/>
      <c r="WVQ26" s="52"/>
      <c r="WVR26" s="52"/>
      <c r="WVS26" s="52"/>
      <c r="WVT26" s="52"/>
      <c r="WVU26" s="52"/>
      <c r="WVV26" s="52"/>
      <c r="WVW26" s="52"/>
      <c r="WVX26" s="52"/>
      <c r="WVY26" s="52"/>
      <c r="WVZ26" s="52"/>
      <c r="WWA26" s="52"/>
      <c r="WWB26" s="52"/>
      <c r="WWC26" s="52"/>
      <c r="WWD26" s="52"/>
      <c r="WWE26" s="52"/>
      <c r="WWF26" s="52"/>
      <c r="WWG26" s="52"/>
      <c r="WWH26" s="52"/>
      <c r="WWI26" s="52"/>
      <c r="WWJ26" s="52"/>
      <c r="WWK26" s="52"/>
      <c r="WWL26" s="52"/>
      <c r="WWM26" s="52"/>
      <c r="WWN26" s="52"/>
      <c r="WWO26" s="52"/>
      <c r="WWP26" s="52"/>
      <c r="WWQ26" s="52"/>
      <c r="WWR26" s="52"/>
      <c r="WWS26" s="52"/>
      <c r="WWT26" s="52"/>
      <c r="WWU26" s="52"/>
      <c r="WWV26" s="52"/>
      <c r="WWW26" s="52"/>
      <c r="WWX26" s="52"/>
      <c r="WWY26" s="52"/>
      <c r="WWZ26" s="52"/>
      <c r="WXA26" s="52"/>
      <c r="WXB26" s="52"/>
      <c r="WXC26" s="52"/>
      <c r="WXD26" s="52"/>
      <c r="WXE26" s="52"/>
      <c r="WXF26" s="52"/>
      <c r="WXG26" s="52"/>
      <c r="WXH26" s="52"/>
      <c r="WXI26" s="52"/>
      <c r="WXJ26" s="52"/>
      <c r="WXK26" s="52"/>
      <c r="WXL26" s="52"/>
      <c r="WXM26" s="52"/>
      <c r="WXN26" s="52"/>
      <c r="WXO26" s="52"/>
      <c r="WXP26" s="52"/>
      <c r="WXQ26" s="52"/>
      <c r="WXR26" s="52"/>
      <c r="WXS26" s="52"/>
      <c r="WXT26" s="52"/>
      <c r="WXU26" s="52"/>
      <c r="WXV26" s="52"/>
      <c r="WXW26" s="52"/>
      <c r="WXX26" s="52"/>
      <c r="WXY26" s="52"/>
      <c r="WXZ26" s="52"/>
      <c r="WYA26" s="52"/>
      <c r="WYB26" s="52"/>
      <c r="WYC26" s="52"/>
      <c r="WYD26" s="52"/>
      <c r="WYE26" s="52"/>
      <c r="WYF26" s="52"/>
      <c r="WYG26" s="52"/>
      <c r="WYH26" s="52"/>
      <c r="WYI26" s="52"/>
      <c r="WYJ26" s="52"/>
      <c r="WYK26" s="52"/>
      <c r="WYL26" s="52"/>
      <c r="WYM26" s="52"/>
      <c r="WYN26" s="52"/>
      <c r="WYO26" s="52"/>
      <c r="WYP26" s="52"/>
      <c r="WYQ26" s="52"/>
      <c r="WYR26" s="52"/>
      <c r="WYS26" s="52"/>
      <c r="WYT26" s="52"/>
      <c r="WYU26" s="52"/>
      <c r="WYV26" s="52"/>
      <c r="WYW26" s="52"/>
      <c r="WYX26" s="52"/>
      <c r="WYY26" s="52"/>
      <c r="WYZ26" s="52"/>
      <c r="WZA26" s="52"/>
      <c r="WZB26" s="52"/>
      <c r="WZC26" s="52"/>
      <c r="WZD26" s="52"/>
      <c r="WZE26" s="52"/>
      <c r="WZF26" s="52"/>
      <c r="WZG26" s="52"/>
      <c r="WZH26" s="52"/>
      <c r="WZI26" s="52"/>
      <c r="WZJ26" s="52"/>
      <c r="WZK26" s="52"/>
      <c r="WZL26" s="52"/>
      <c r="WZM26" s="52"/>
      <c r="WZN26" s="52"/>
      <c r="WZO26" s="52"/>
      <c r="WZP26" s="52"/>
      <c r="WZQ26" s="52"/>
      <c r="WZR26" s="52"/>
      <c r="WZS26" s="52"/>
      <c r="WZT26" s="52"/>
      <c r="WZU26" s="52"/>
      <c r="WZV26" s="52"/>
      <c r="WZW26" s="52"/>
      <c r="WZX26" s="52"/>
      <c r="WZY26" s="52"/>
      <c r="WZZ26" s="52"/>
      <c r="XAA26" s="52"/>
      <c r="XAB26" s="52"/>
      <c r="XAC26" s="52"/>
      <c r="XAD26" s="52"/>
      <c r="XAE26" s="52"/>
      <c r="XAF26" s="52"/>
      <c r="XAG26" s="52"/>
      <c r="XAH26" s="52"/>
      <c r="XAI26" s="52"/>
      <c r="XAJ26" s="52"/>
      <c r="XAK26" s="52"/>
      <c r="XAL26" s="52"/>
      <c r="XAM26" s="52"/>
      <c r="XAN26" s="52"/>
      <c r="XAO26" s="52"/>
      <c r="XAP26" s="52"/>
      <c r="XAQ26" s="52"/>
      <c r="XAR26" s="52"/>
      <c r="XAS26" s="52"/>
      <c r="XAT26" s="52"/>
      <c r="XAU26" s="52"/>
      <c r="XAV26" s="52"/>
      <c r="XAW26" s="52"/>
      <c r="XAX26" s="52"/>
      <c r="XAY26" s="52"/>
      <c r="XAZ26" s="52"/>
      <c r="XBA26" s="52"/>
      <c r="XBB26" s="52"/>
      <c r="XBC26" s="52"/>
      <c r="XBD26" s="52"/>
      <c r="XBE26" s="52"/>
      <c r="XBF26" s="52"/>
      <c r="XBG26" s="52"/>
      <c r="XBH26" s="52"/>
      <c r="XBI26" s="52"/>
      <c r="XBJ26" s="52"/>
      <c r="XBK26" s="52"/>
      <c r="XBL26" s="52"/>
      <c r="XBM26" s="52"/>
      <c r="XBN26" s="52"/>
      <c r="XBO26" s="52"/>
      <c r="XBP26" s="52"/>
      <c r="XBQ26" s="52"/>
      <c r="XBR26" s="52"/>
      <c r="XBS26" s="52"/>
      <c r="XBT26" s="52"/>
      <c r="XBU26" s="52"/>
      <c r="XBV26" s="52"/>
      <c r="XBW26" s="52"/>
      <c r="XBX26" s="52"/>
      <c r="XBY26" s="52"/>
      <c r="XBZ26" s="52"/>
      <c r="XCA26" s="52"/>
      <c r="XCB26" s="52"/>
      <c r="XCC26" s="52"/>
      <c r="XCD26" s="52"/>
      <c r="XCE26" s="52"/>
      <c r="XCF26" s="52"/>
      <c r="XCG26" s="52"/>
      <c r="XCH26" s="52"/>
      <c r="XCI26" s="52"/>
      <c r="XCJ26" s="52"/>
      <c r="XCK26" s="52"/>
      <c r="XCL26" s="52"/>
      <c r="XCM26" s="52"/>
      <c r="XCN26" s="52"/>
      <c r="XCO26" s="52"/>
      <c r="XCP26" s="52"/>
      <c r="XCQ26" s="52"/>
      <c r="XCR26" s="52"/>
      <c r="XCS26" s="52"/>
      <c r="XCT26" s="52"/>
      <c r="XCU26" s="52"/>
      <c r="XCV26" s="52"/>
      <c r="XCW26" s="52"/>
      <c r="XCX26" s="52"/>
      <c r="XCY26" s="52"/>
      <c r="XCZ26" s="52"/>
      <c r="XDA26" s="52"/>
      <c r="XDB26" s="52"/>
      <c r="XDC26" s="52"/>
      <c r="XDD26" s="52"/>
      <c r="XDE26" s="52"/>
      <c r="XDF26" s="52"/>
      <c r="XDG26" s="52"/>
      <c r="XDH26" s="52"/>
      <c r="XDI26" s="52"/>
      <c r="XDJ26" s="52"/>
      <c r="XDK26" s="52"/>
      <c r="XDL26" s="52"/>
      <c r="XDM26" s="52"/>
      <c r="XDN26" s="52"/>
      <c r="XDO26" s="52"/>
      <c r="XDP26" s="52"/>
      <c r="XDQ26" s="52"/>
      <c r="XDR26" s="52"/>
      <c r="XDS26" s="52"/>
      <c r="XDT26" s="52"/>
      <c r="XDU26" s="52"/>
      <c r="XDV26" s="52"/>
      <c r="XDW26" s="52"/>
      <c r="XDX26" s="52"/>
      <c r="XDY26" s="52"/>
      <c r="XDZ26" s="52"/>
      <c r="XEA26" s="52"/>
      <c r="XEB26" s="52"/>
      <c r="XEC26" s="52"/>
      <c r="XED26" s="52"/>
      <c r="XEE26" s="52"/>
      <c r="XEF26" s="52"/>
      <c r="XEG26" s="52"/>
      <c r="XEH26" s="52"/>
      <c r="XEI26" s="52"/>
      <c r="XEJ26" s="52"/>
      <c r="XEK26" s="52"/>
      <c r="XEL26" s="52"/>
      <c r="XEM26" s="52"/>
      <c r="XEN26" s="52"/>
      <c r="XEO26" s="52"/>
      <c r="XEP26" s="52"/>
      <c r="XEQ26" s="52"/>
      <c r="XER26" s="52"/>
      <c r="XES26" s="52"/>
      <c r="XET26" s="52"/>
      <c r="XEU26" s="52"/>
      <c r="XEV26" s="52"/>
      <c r="XEW26" s="52"/>
      <c r="XEX26" s="52"/>
      <c r="XEY26" s="52"/>
      <c r="XEZ26" s="52"/>
      <c r="XFA26" s="52"/>
    </row>
    <row r="27" spans="1:16381" ht="14.45" customHeight="1" x14ac:dyDescent="0.25">
      <c r="A27" s="227" t="s">
        <v>69</v>
      </c>
      <c r="B27" s="17"/>
      <c r="C27" s="17"/>
      <c r="D27" s="17"/>
      <c r="E27" s="17"/>
      <c r="F27" s="17"/>
      <c r="G27" s="17"/>
      <c r="H27" s="259"/>
      <c r="I27" s="46"/>
      <c r="J27" s="37"/>
      <c r="K27" s="37"/>
      <c r="L27" s="37"/>
      <c r="M27" s="37"/>
      <c r="N27" s="37"/>
      <c r="O27" s="37"/>
      <c r="P27" s="37"/>
      <c r="Q27" s="37"/>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row>
    <row r="28" spans="1:16381" ht="14.45" customHeight="1" x14ac:dyDescent="0.25">
      <c r="A28" s="228" t="str">
        <f t="shared" ref="A28" si="3">A24</f>
        <v>2010-2021</v>
      </c>
      <c r="B28" s="243">
        <f>(B14-B3)*12</f>
        <v>15.599999999999966</v>
      </c>
      <c r="C28" s="243">
        <f t="shared" ref="C28:H28" si="4">(C14-C3)*12</f>
        <v>15</v>
      </c>
      <c r="D28" s="243">
        <f t="shared" si="4"/>
        <v>19.439999999999969</v>
      </c>
      <c r="E28" s="243">
        <f t="shared" si="4"/>
        <v>11.279999999999973</v>
      </c>
      <c r="F28" s="243">
        <f t="shared" si="4"/>
        <v>23.160000000000082</v>
      </c>
      <c r="G28" s="243">
        <f t="shared" si="4"/>
        <v>15.839999999999918</v>
      </c>
      <c r="H28" s="260">
        <f t="shared" si="4"/>
        <v>17.760000000000048</v>
      </c>
      <c r="I28" s="46"/>
      <c r="J28" s="308"/>
      <c r="K28" s="37"/>
      <c r="L28" s="37"/>
      <c r="M28" s="37"/>
      <c r="N28" s="37"/>
      <c r="O28" s="37"/>
      <c r="P28" s="37"/>
      <c r="Q28" s="37"/>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row>
    <row r="29" spans="1:16381" x14ac:dyDescent="0.25">
      <c r="A29" s="228" t="str">
        <f>A25</f>
        <v>2021-2029</v>
      </c>
      <c r="B29" s="244">
        <f>(B22-B14)*12</f>
        <v>8.7600000000000477</v>
      </c>
      <c r="C29" s="244">
        <f t="shared" ref="C29:H29" si="5">(C22-C14)*12</f>
        <v>-1.4400000000000546</v>
      </c>
      <c r="D29" s="244">
        <f t="shared" si="5"/>
        <v>6.480000000000075</v>
      </c>
      <c r="E29" s="244">
        <f t="shared" si="5"/>
        <v>-3</v>
      </c>
      <c r="F29" s="244">
        <f t="shared" si="5"/>
        <v>-4.4400000000000546</v>
      </c>
      <c r="G29" s="244">
        <f t="shared" si="5"/>
        <v>4.2000000000001023</v>
      </c>
      <c r="H29" s="261">
        <f t="shared" si="5"/>
        <v>3.5999999999999659</v>
      </c>
      <c r="I29" s="46"/>
      <c r="J29" s="37"/>
      <c r="K29" s="37"/>
      <c r="L29" s="37"/>
      <c r="M29" s="37"/>
      <c r="N29" s="37"/>
      <c r="O29" s="37"/>
      <c r="P29" s="37"/>
      <c r="Q29" s="37"/>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row>
    <row r="30" spans="1:16381" x14ac:dyDescent="0.25">
      <c r="A30" s="229" t="str">
        <f t="shared" ref="A30" si="6">A26</f>
        <v>2010-2029</v>
      </c>
      <c r="B30" s="245">
        <f>(B22-B3)*12</f>
        <v>24.360000000000014</v>
      </c>
      <c r="C30" s="245">
        <f t="shared" ref="C30:H30" si="7">(C22-C3)*12</f>
        <v>13.559999999999945</v>
      </c>
      <c r="D30" s="245">
        <f t="shared" si="7"/>
        <v>25.920000000000044</v>
      </c>
      <c r="E30" s="245">
        <f t="shared" si="7"/>
        <v>8.2799999999999727</v>
      </c>
      <c r="F30" s="245">
        <f t="shared" si="7"/>
        <v>18.720000000000027</v>
      </c>
      <c r="G30" s="245">
        <f t="shared" si="7"/>
        <v>20.04000000000002</v>
      </c>
      <c r="H30" s="262">
        <f t="shared" si="7"/>
        <v>21.360000000000014</v>
      </c>
      <c r="I30" s="46"/>
      <c r="J30" s="37"/>
      <c r="K30" s="37"/>
      <c r="L30" s="37"/>
      <c r="M30" s="37"/>
      <c r="N30" s="37"/>
      <c r="O30" s="37"/>
      <c r="P30" s="37"/>
      <c r="Q30" s="37"/>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row>
    <row r="31" spans="1:16381" x14ac:dyDescent="0.25">
      <c r="A31" s="39" t="s">
        <v>22</v>
      </c>
      <c r="B31" s="37"/>
      <c r="C31" s="37"/>
      <c r="D31" s="37"/>
      <c r="E31" s="37"/>
      <c r="F31" s="37"/>
      <c r="G31" s="37"/>
      <c r="H31" s="37"/>
      <c r="I31" s="37"/>
      <c r="J31" s="37"/>
      <c r="K31" s="37"/>
      <c r="L31" s="37"/>
      <c r="M31" s="37"/>
      <c r="N31" s="37"/>
      <c r="O31" s="37"/>
      <c r="P31" s="37"/>
      <c r="Q31" s="37"/>
    </row>
    <row r="32" spans="1:16381" x14ac:dyDescent="0.25">
      <c r="A32" s="94" t="s">
        <v>43</v>
      </c>
      <c r="B32" s="37"/>
      <c r="C32" s="37"/>
      <c r="D32" s="37"/>
      <c r="E32" s="37"/>
      <c r="F32" s="37"/>
      <c r="G32" s="37"/>
      <c r="H32" s="37"/>
      <c r="I32" s="37"/>
      <c r="J32" s="37"/>
      <c r="K32" s="37"/>
      <c r="L32" s="37"/>
      <c r="M32" s="37"/>
      <c r="N32" s="37"/>
      <c r="O32" s="37"/>
      <c r="P32" s="37"/>
      <c r="Q32" s="37"/>
    </row>
  </sheetData>
  <pageMargins left="0.19685039370078741" right="0.19685039370078741" top="0.19685039370078741" bottom="0.19685039370078741" header="0.31496062992125984" footer="0.31496062992125984"/>
  <pageSetup paperSize="9" scale="4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72"/>
  <sheetViews>
    <sheetView topLeftCell="K1" zoomScaleNormal="100" workbookViewId="0">
      <selection activeCell="I28" sqref="I28"/>
    </sheetView>
  </sheetViews>
  <sheetFormatPr baseColWidth="10" defaultColWidth="9.85546875" defaultRowHeight="15" x14ac:dyDescent="0.25"/>
  <cols>
    <col min="1" max="1" width="11.85546875" style="37" customWidth="1"/>
    <col min="2" max="3" width="9.85546875" style="37"/>
    <col min="4" max="4" width="10.85546875" style="37" customWidth="1"/>
    <col min="5" max="5" width="9.85546875" style="37"/>
    <col min="6" max="6" width="13.7109375" style="37" customWidth="1"/>
    <col min="7" max="8" width="9.85546875" style="37"/>
    <col min="9" max="9" width="11.5703125" style="37" customWidth="1"/>
    <col min="10" max="12" width="9.85546875" style="37"/>
    <col min="13" max="13" width="11.85546875" style="37" customWidth="1"/>
    <col min="14" max="15" width="9.85546875" style="37"/>
    <col min="16" max="16" width="10.85546875" style="37" bestFit="1" customWidth="1"/>
    <col min="17" max="17" width="9.85546875" style="37"/>
    <col min="18" max="18" width="13.85546875" style="37" customWidth="1"/>
    <col min="19" max="22" width="9.85546875" style="37"/>
    <col min="23" max="23" width="14.140625" style="37" customWidth="1"/>
    <col min="24" max="26" width="9.85546875" style="37"/>
    <col min="27" max="27" width="13.28515625" style="37" customWidth="1"/>
    <col min="28" max="16384" width="9.85546875" style="37"/>
  </cols>
  <sheetData>
    <row r="1" spans="1:66" ht="41.25" customHeight="1" x14ac:dyDescent="0.25">
      <c r="A1" s="68" t="s">
        <v>37</v>
      </c>
      <c r="B1" s="69"/>
      <c r="C1" s="69"/>
      <c r="D1" s="69"/>
      <c r="E1" s="69"/>
      <c r="F1" s="69"/>
      <c r="G1" s="69"/>
      <c r="H1" s="69"/>
      <c r="I1" s="69"/>
      <c r="J1" s="69"/>
      <c r="K1" s="69"/>
      <c r="L1" s="69"/>
      <c r="M1" s="69"/>
      <c r="N1" s="69"/>
      <c r="O1" s="69"/>
      <c r="P1" s="69"/>
      <c r="Q1" s="69"/>
      <c r="R1" s="69"/>
      <c r="S1" s="69"/>
      <c r="T1" s="69"/>
      <c r="U1" s="69"/>
      <c r="V1" s="69"/>
      <c r="W1" s="45"/>
      <c r="X1" s="45"/>
      <c r="Y1" s="45"/>
      <c r="Z1" s="45"/>
      <c r="AA1" s="45"/>
      <c r="AB1" s="45"/>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row>
    <row r="2" spans="1:66" ht="15" customHeight="1" x14ac:dyDescent="0.25">
      <c r="A2" s="344" t="s">
        <v>0</v>
      </c>
      <c r="B2" s="345" t="s">
        <v>6</v>
      </c>
      <c r="C2" s="346"/>
      <c r="D2" s="347"/>
      <c r="E2" s="345" t="s">
        <v>2</v>
      </c>
      <c r="F2" s="346"/>
      <c r="G2" s="346"/>
      <c r="H2" s="345" t="s">
        <v>4</v>
      </c>
      <c r="I2" s="346"/>
      <c r="J2" s="346"/>
      <c r="K2" s="345" t="s">
        <v>8</v>
      </c>
      <c r="L2" s="346"/>
      <c r="M2" s="346"/>
      <c r="N2" s="345" t="s">
        <v>3</v>
      </c>
      <c r="O2" s="346"/>
      <c r="P2" s="346"/>
      <c r="Q2" s="345" t="s">
        <v>5</v>
      </c>
      <c r="R2" s="346"/>
      <c r="S2" s="346"/>
      <c r="T2" s="345" t="s">
        <v>11</v>
      </c>
      <c r="U2" s="346"/>
      <c r="V2" s="346"/>
      <c r="W2" s="340" t="s">
        <v>64</v>
      </c>
      <c r="X2" s="346" t="s">
        <v>12</v>
      </c>
      <c r="Y2" s="346"/>
      <c r="Z2" s="346"/>
      <c r="AA2" s="340" t="s">
        <v>64</v>
      </c>
      <c r="AB2" s="348"/>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row>
    <row r="3" spans="1:66" x14ac:dyDescent="0.25">
      <c r="A3" s="344"/>
      <c r="B3" s="144" t="s">
        <v>13</v>
      </c>
      <c r="C3" s="144" t="s">
        <v>14</v>
      </c>
      <c r="D3" s="144" t="s">
        <v>11</v>
      </c>
      <c r="E3" s="144" t="s">
        <v>13</v>
      </c>
      <c r="F3" s="144" t="s">
        <v>14</v>
      </c>
      <c r="G3" s="144" t="s">
        <v>11</v>
      </c>
      <c r="H3" s="144" t="s">
        <v>13</v>
      </c>
      <c r="I3" s="144" t="s">
        <v>14</v>
      </c>
      <c r="J3" s="144" t="s">
        <v>11</v>
      </c>
      <c r="K3" s="144" t="s">
        <v>13</v>
      </c>
      <c r="L3" s="144" t="s">
        <v>14</v>
      </c>
      <c r="M3" s="144" t="s">
        <v>11</v>
      </c>
      <c r="N3" s="144" t="s">
        <v>13</v>
      </c>
      <c r="O3" s="144" t="s">
        <v>14</v>
      </c>
      <c r="P3" s="144" t="s">
        <v>11</v>
      </c>
      <c r="Q3" s="144" t="s">
        <v>13</v>
      </c>
      <c r="R3" s="144" t="s">
        <v>14</v>
      </c>
      <c r="S3" s="144" t="s">
        <v>11</v>
      </c>
      <c r="T3" s="144" t="s">
        <v>13</v>
      </c>
      <c r="U3" s="144" t="s">
        <v>14</v>
      </c>
      <c r="V3" s="275" t="s">
        <v>11</v>
      </c>
      <c r="W3" s="341"/>
      <c r="X3" s="276" t="s">
        <v>13</v>
      </c>
      <c r="Y3" s="144" t="s">
        <v>14</v>
      </c>
      <c r="Z3" s="144" t="s">
        <v>11</v>
      </c>
      <c r="AA3" s="341"/>
      <c r="AB3" s="348"/>
      <c r="AD3" s="71"/>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x14ac:dyDescent="0.25">
      <c r="A4" s="224">
        <f>'Départ discipline'!A31</f>
        <v>2010</v>
      </c>
      <c r="B4" s="159">
        <v>278</v>
      </c>
      <c r="C4" s="149">
        <v>1216</v>
      </c>
      <c r="D4" s="277">
        <v>1494</v>
      </c>
      <c r="E4" s="159">
        <v>98</v>
      </c>
      <c r="F4" s="149">
        <v>361</v>
      </c>
      <c r="G4" s="277">
        <v>459</v>
      </c>
      <c r="H4" s="159">
        <v>575</v>
      </c>
      <c r="I4" s="149">
        <v>1084</v>
      </c>
      <c r="J4" s="277">
        <v>1659</v>
      </c>
      <c r="K4" s="159">
        <v>47</v>
      </c>
      <c r="L4" s="149">
        <v>166</v>
      </c>
      <c r="M4" s="277">
        <v>213</v>
      </c>
      <c r="N4" s="159">
        <v>55</v>
      </c>
      <c r="O4" s="149">
        <v>394</v>
      </c>
      <c r="P4" s="277">
        <v>449</v>
      </c>
      <c r="Q4" s="159">
        <v>268</v>
      </c>
      <c r="R4" s="149">
        <v>1483</v>
      </c>
      <c r="S4" s="277">
        <v>1751</v>
      </c>
      <c r="T4" s="159">
        <v>1321</v>
      </c>
      <c r="U4" s="149">
        <v>4704</v>
      </c>
      <c r="V4" s="277">
        <v>6025</v>
      </c>
      <c r="W4" s="218"/>
      <c r="X4" s="149">
        <f>T4-K4</f>
        <v>1274</v>
      </c>
      <c r="Y4" s="149">
        <f t="shared" ref="Y4:Y8" si="0">U4-L4</f>
        <v>4538</v>
      </c>
      <c r="Z4" s="150">
        <f t="shared" ref="Z4:Z8" si="1">V4-M4</f>
        <v>5812</v>
      </c>
      <c r="AA4" s="287"/>
      <c r="AB4" s="71"/>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x14ac:dyDescent="0.25">
      <c r="A5" s="225">
        <f>'Départ discipline'!A32</f>
        <v>2011</v>
      </c>
      <c r="B5" s="161">
        <v>307</v>
      </c>
      <c r="C5" s="10">
        <v>1260</v>
      </c>
      <c r="D5" s="278">
        <v>1567</v>
      </c>
      <c r="E5" s="161">
        <v>104</v>
      </c>
      <c r="F5" s="10">
        <v>361</v>
      </c>
      <c r="G5" s="278">
        <v>465</v>
      </c>
      <c r="H5" s="161">
        <v>579</v>
      </c>
      <c r="I5" s="10">
        <v>1107</v>
      </c>
      <c r="J5" s="278">
        <v>1686</v>
      </c>
      <c r="K5" s="161">
        <v>43</v>
      </c>
      <c r="L5" s="10">
        <v>184</v>
      </c>
      <c r="M5" s="278">
        <v>227</v>
      </c>
      <c r="N5" s="161">
        <v>55</v>
      </c>
      <c r="O5" s="10">
        <v>372</v>
      </c>
      <c r="P5" s="278">
        <v>427</v>
      </c>
      <c r="Q5" s="161">
        <v>238</v>
      </c>
      <c r="R5" s="10">
        <v>1363</v>
      </c>
      <c r="S5" s="278">
        <v>1601</v>
      </c>
      <c r="T5" s="161">
        <v>1326</v>
      </c>
      <c r="U5" s="10">
        <v>4647</v>
      </c>
      <c r="V5" s="278">
        <v>5973</v>
      </c>
      <c r="W5" s="267">
        <f>V5/V4-1</f>
        <v>-8.6307053941908629E-3</v>
      </c>
      <c r="X5" s="10">
        <f t="shared" ref="X5:X8" si="2">T5-K5</f>
        <v>1283</v>
      </c>
      <c r="Y5" s="10">
        <f t="shared" si="0"/>
        <v>4463</v>
      </c>
      <c r="Z5" s="5">
        <f t="shared" si="1"/>
        <v>5746</v>
      </c>
      <c r="AA5" s="267">
        <f>Z5/Z4-1</f>
        <v>-1.1355815554026205E-2</v>
      </c>
      <c r="AB5" s="71"/>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x14ac:dyDescent="0.25">
      <c r="A6" s="225">
        <f>'Départ discipline'!A33</f>
        <v>2012</v>
      </c>
      <c r="B6" s="161">
        <v>298</v>
      </c>
      <c r="C6" s="10">
        <v>1271</v>
      </c>
      <c r="D6" s="278">
        <v>1569</v>
      </c>
      <c r="E6" s="161">
        <v>106</v>
      </c>
      <c r="F6" s="10">
        <v>343</v>
      </c>
      <c r="G6" s="278">
        <v>449</v>
      </c>
      <c r="H6" s="161">
        <v>559</v>
      </c>
      <c r="I6" s="10">
        <v>1095</v>
      </c>
      <c r="J6" s="278">
        <v>1654</v>
      </c>
      <c r="K6" s="161">
        <v>48</v>
      </c>
      <c r="L6" s="10">
        <v>179</v>
      </c>
      <c r="M6" s="278">
        <v>227</v>
      </c>
      <c r="N6" s="161">
        <v>47</v>
      </c>
      <c r="O6" s="10">
        <v>347</v>
      </c>
      <c r="P6" s="278">
        <v>394</v>
      </c>
      <c r="Q6" s="161">
        <v>213</v>
      </c>
      <c r="R6" s="10">
        <v>1229</v>
      </c>
      <c r="S6" s="278">
        <v>1442</v>
      </c>
      <c r="T6" s="161">
        <v>1271</v>
      </c>
      <c r="U6" s="10">
        <v>4464</v>
      </c>
      <c r="V6" s="278">
        <v>5735</v>
      </c>
      <c r="W6" s="267">
        <f t="shared" ref="W6:W22" si="3">V6/V5-1</f>
        <v>-3.9845973547630975E-2</v>
      </c>
      <c r="X6" s="10">
        <f t="shared" si="2"/>
        <v>1223</v>
      </c>
      <c r="Y6" s="10">
        <f t="shared" si="0"/>
        <v>4285</v>
      </c>
      <c r="Z6" s="5">
        <f t="shared" si="1"/>
        <v>5508</v>
      </c>
      <c r="AA6" s="267">
        <f t="shared" ref="AA6:AA22" si="4">Z6/Z5-1</f>
        <v>-4.1420118343195256E-2</v>
      </c>
      <c r="AB6" s="71"/>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x14ac:dyDescent="0.25">
      <c r="A7" s="225">
        <f>'Départ discipline'!A34</f>
        <v>2013</v>
      </c>
      <c r="B7" s="161">
        <v>291</v>
      </c>
      <c r="C7" s="10">
        <v>1218</v>
      </c>
      <c r="D7" s="278">
        <v>1509</v>
      </c>
      <c r="E7" s="161">
        <v>102</v>
      </c>
      <c r="F7" s="10">
        <v>305</v>
      </c>
      <c r="G7" s="278">
        <v>407</v>
      </c>
      <c r="H7" s="161">
        <v>576</v>
      </c>
      <c r="I7" s="10">
        <v>1063</v>
      </c>
      <c r="J7" s="278">
        <v>1639</v>
      </c>
      <c r="K7" s="161">
        <v>48</v>
      </c>
      <c r="L7" s="10">
        <v>179</v>
      </c>
      <c r="M7" s="278">
        <v>227</v>
      </c>
      <c r="N7" s="161">
        <v>45</v>
      </c>
      <c r="O7" s="10">
        <v>307</v>
      </c>
      <c r="P7" s="278">
        <v>352</v>
      </c>
      <c r="Q7" s="161">
        <v>196</v>
      </c>
      <c r="R7" s="10">
        <v>1112</v>
      </c>
      <c r="S7" s="278">
        <v>1308</v>
      </c>
      <c r="T7" s="161">
        <v>1258</v>
      </c>
      <c r="U7" s="10">
        <v>4184</v>
      </c>
      <c r="V7" s="278">
        <v>5442</v>
      </c>
      <c r="W7" s="267">
        <f t="shared" si="3"/>
        <v>-5.1089799476896292E-2</v>
      </c>
      <c r="X7" s="10">
        <f t="shared" si="2"/>
        <v>1210</v>
      </c>
      <c r="Y7" s="10">
        <f t="shared" si="0"/>
        <v>4005</v>
      </c>
      <c r="Z7" s="5">
        <f t="shared" si="1"/>
        <v>5215</v>
      </c>
      <c r="AA7" s="267">
        <f t="shared" si="4"/>
        <v>-5.3195352214960079E-2</v>
      </c>
      <c r="AB7" s="71"/>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x14ac:dyDescent="0.25">
      <c r="A8" s="226">
        <f>'Départ discipline'!A35</f>
        <v>2014</v>
      </c>
      <c r="B8" s="163">
        <v>276</v>
      </c>
      <c r="C8" s="11">
        <v>1141</v>
      </c>
      <c r="D8" s="279">
        <v>1417</v>
      </c>
      <c r="E8" s="163">
        <v>98</v>
      </c>
      <c r="F8" s="11">
        <v>288</v>
      </c>
      <c r="G8" s="279">
        <v>386</v>
      </c>
      <c r="H8" s="163">
        <v>592</v>
      </c>
      <c r="I8" s="11">
        <v>1011</v>
      </c>
      <c r="J8" s="279">
        <v>1603</v>
      </c>
      <c r="K8" s="163">
        <v>43</v>
      </c>
      <c r="L8" s="11">
        <v>152</v>
      </c>
      <c r="M8" s="279">
        <v>195</v>
      </c>
      <c r="N8" s="163">
        <v>54</v>
      </c>
      <c r="O8" s="11">
        <v>281</v>
      </c>
      <c r="P8" s="279">
        <v>335</v>
      </c>
      <c r="Q8" s="163">
        <v>177</v>
      </c>
      <c r="R8" s="11">
        <v>1054</v>
      </c>
      <c r="S8" s="279">
        <v>1231</v>
      </c>
      <c r="T8" s="163">
        <v>1240</v>
      </c>
      <c r="U8" s="11">
        <v>3927</v>
      </c>
      <c r="V8" s="279">
        <v>5167</v>
      </c>
      <c r="W8" s="269">
        <f t="shared" si="3"/>
        <v>-5.0532892319000378E-2</v>
      </c>
      <c r="X8" s="11">
        <f t="shared" si="2"/>
        <v>1197</v>
      </c>
      <c r="Y8" s="11">
        <f t="shared" si="0"/>
        <v>3775</v>
      </c>
      <c r="Z8" s="12">
        <f t="shared" si="1"/>
        <v>4972</v>
      </c>
      <c r="AA8" s="269">
        <f t="shared" si="4"/>
        <v>-4.6596356663470728E-2</v>
      </c>
      <c r="AB8" s="71"/>
      <c r="AD8" s="71"/>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x14ac:dyDescent="0.25">
      <c r="A9" s="225">
        <f>'Départ discipline'!A36</f>
        <v>2015</v>
      </c>
      <c r="B9" s="161">
        <v>268</v>
      </c>
      <c r="C9" s="10">
        <v>1122</v>
      </c>
      <c r="D9" s="278">
        <v>1390</v>
      </c>
      <c r="E9" s="161">
        <v>94</v>
      </c>
      <c r="F9" s="10">
        <v>245</v>
      </c>
      <c r="G9" s="278">
        <v>339</v>
      </c>
      <c r="H9" s="161">
        <v>579</v>
      </c>
      <c r="I9" s="10">
        <v>947</v>
      </c>
      <c r="J9" s="278">
        <v>1526</v>
      </c>
      <c r="K9" s="161">
        <v>39</v>
      </c>
      <c r="L9" s="10">
        <v>143</v>
      </c>
      <c r="M9" s="278">
        <v>182</v>
      </c>
      <c r="N9" s="161">
        <v>53</v>
      </c>
      <c r="O9" s="10">
        <v>252</v>
      </c>
      <c r="P9" s="278">
        <v>305</v>
      </c>
      <c r="Q9" s="161">
        <v>161</v>
      </c>
      <c r="R9" s="10">
        <v>1022</v>
      </c>
      <c r="S9" s="278">
        <v>1183</v>
      </c>
      <c r="T9" s="161">
        <v>1194</v>
      </c>
      <c r="U9" s="10">
        <v>3731</v>
      </c>
      <c r="V9" s="278">
        <v>4925</v>
      </c>
      <c r="W9" s="267">
        <f t="shared" si="3"/>
        <v>-4.6835688020127719E-2</v>
      </c>
      <c r="X9" s="10">
        <f>T9-K9</f>
        <v>1155</v>
      </c>
      <c r="Y9" s="10">
        <f t="shared" ref="Y9:Z22" si="5">U9-L9</f>
        <v>3588</v>
      </c>
      <c r="Z9" s="5">
        <f t="shared" si="5"/>
        <v>4743</v>
      </c>
      <c r="AA9" s="267">
        <f t="shared" si="4"/>
        <v>-4.6057924376508463E-2</v>
      </c>
      <c r="AB9" s="71"/>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x14ac:dyDescent="0.25">
      <c r="A10" s="225">
        <f>'Départ discipline'!A37</f>
        <v>2016</v>
      </c>
      <c r="B10" s="161">
        <v>251</v>
      </c>
      <c r="C10" s="10">
        <v>1037</v>
      </c>
      <c r="D10" s="278">
        <v>1288</v>
      </c>
      <c r="E10" s="161">
        <v>101</v>
      </c>
      <c r="F10" s="10">
        <v>233</v>
      </c>
      <c r="G10" s="278">
        <v>334</v>
      </c>
      <c r="H10" s="161">
        <v>592</v>
      </c>
      <c r="I10" s="10">
        <v>943</v>
      </c>
      <c r="J10" s="278">
        <v>1535</v>
      </c>
      <c r="K10" s="161">
        <v>36</v>
      </c>
      <c r="L10" s="10">
        <v>143</v>
      </c>
      <c r="M10" s="278">
        <v>179</v>
      </c>
      <c r="N10" s="161">
        <v>58</v>
      </c>
      <c r="O10" s="10">
        <v>242</v>
      </c>
      <c r="P10" s="278">
        <v>300</v>
      </c>
      <c r="Q10" s="161">
        <v>174</v>
      </c>
      <c r="R10" s="10">
        <v>1005</v>
      </c>
      <c r="S10" s="278">
        <v>1179</v>
      </c>
      <c r="T10" s="161">
        <v>1212</v>
      </c>
      <c r="U10" s="10">
        <v>3603</v>
      </c>
      <c r="V10" s="278">
        <v>4815</v>
      </c>
      <c r="W10" s="267">
        <f t="shared" si="3"/>
        <v>-2.2335025380710638E-2</v>
      </c>
      <c r="X10" s="10">
        <f t="shared" ref="X10:X22" si="6">T10-K10</f>
        <v>1176</v>
      </c>
      <c r="Y10" s="10">
        <f t="shared" si="5"/>
        <v>3460</v>
      </c>
      <c r="Z10" s="5">
        <f t="shared" si="5"/>
        <v>4636</v>
      </c>
      <c r="AA10" s="267">
        <f t="shared" si="4"/>
        <v>-2.2559561458992183E-2</v>
      </c>
      <c r="AB10" s="71"/>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x14ac:dyDescent="0.25">
      <c r="A11" s="225">
        <f>'Départ discipline'!A38</f>
        <v>2017</v>
      </c>
      <c r="B11" s="161">
        <v>235</v>
      </c>
      <c r="C11" s="10">
        <v>1014</v>
      </c>
      <c r="D11" s="278">
        <v>1249</v>
      </c>
      <c r="E11" s="161">
        <v>104</v>
      </c>
      <c r="F11" s="10">
        <v>207</v>
      </c>
      <c r="G11" s="278">
        <v>311</v>
      </c>
      <c r="H11" s="161">
        <v>575</v>
      </c>
      <c r="I11" s="10">
        <v>921</v>
      </c>
      <c r="J11" s="278">
        <v>1496</v>
      </c>
      <c r="K11" s="161">
        <v>39</v>
      </c>
      <c r="L11" s="10">
        <v>137</v>
      </c>
      <c r="M11" s="278">
        <v>176</v>
      </c>
      <c r="N11" s="161">
        <v>59</v>
      </c>
      <c r="O11" s="10">
        <v>219</v>
      </c>
      <c r="P11" s="278">
        <v>278</v>
      </c>
      <c r="Q11" s="161">
        <v>188</v>
      </c>
      <c r="R11" s="10">
        <v>1056</v>
      </c>
      <c r="S11" s="278">
        <v>1244</v>
      </c>
      <c r="T11" s="161">
        <v>1200</v>
      </c>
      <c r="U11" s="10">
        <v>3554</v>
      </c>
      <c r="V11" s="278">
        <v>4754</v>
      </c>
      <c r="W11" s="267">
        <f t="shared" si="3"/>
        <v>-1.2668743509865021E-2</v>
      </c>
      <c r="X11" s="10">
        <f t="shared" si="6"/>
        <v>1161</v>
      </c>
      <c r="Y11" s="10">
        <f t="shared" si="5"/>
        <v>3417</v>
      </c>
      <c r="Z11" s="5">
        <f t="shared" si="5"/>
        <v>4578</v>
      </c>
      <c r="AA11" s="267">
        <f t="shared" si="4"/>
        <v>-1.2510785159620341E-2</v>
      </c>
      <c r="AB11" s="71"/>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x14ac:dyDescent="0.25">
      <c r="A12" s="225">
        <f>'Départ discipline'!A39</f>
        <v>2018</v>
      </c>
      <c r="B12" s="161">
        <v>229</v>
      </c>
      <c r="C12" s="10">
        <v>997</v>
      </c>
      <c r="D12" s="278">
        <v>1226</v>
      </c>
      <c r="E12" s="161">
        <v>100</v>
      </c>
      <c r="F12" s="10">
        <v>202</v>
      </c>
      <c r="G12" s="278">
        <v>302</v>
      </c>
      <c r="H12" s="161">
        <v>564</v>
      </c>
      <c r="I12" s="10">
        <v>921</v>
      </c>
      <c r="J12" s="278">
        <v>1485</v>
      </c>
      <c r="K12" s="161">
        <v>40</v>
      </c>
      <c r="L12" s="10">
        <v>136</v>
      </c>
      <c r="M12" s="278">
        <v>176</v>
      </c>
      <c r="N12" s="161">
        <v>52</v>
      </c>
      <c r="O12" s="10">
        <v>217</v>
      </c>
      <c r="P12" s="278">
        <v>269</v>
      </c>
      <c r="Q12" s="161">
        <v>216</v>
      </c>
      <c r="R12" s="10">
        <v>1174</v>
      </c>
      <c r="S12" s="278">
        <v>1390</v>
      </c>
      <c r="T12" s="161">
        <v>1201</v>
      </c>
      <c r="U12" s="10">
        <v>3647</v>
      </c>
      <c r="V12" s="278">
        <v>4848</v>
      </c>
      <c r="W12" s="267">
        <f t="shared" si="3"/>
        <v>1.9772822885990804E-2</v>
      </c>
      <c r="X12" s="10">
        <f t="shared" si="6"/>
        <v>1161</v>
      </c>
      <c r="Y12" s="10">
        <f t="shared" si="5"/>
        <v>3511</v>
      </c>
      <c r="Z12" s="5">
        <f t="shared" si="5"/>
        <v>4672</v>
      </c>
      <c r="AA12" s="267">
        <f t="shared" si="4"/>
        <v>2.0532983835736207E-2</v>
      </c>
      <c r="AB12" s="71"/>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x14ac:dyDescent="0.25">
      <c r="A13" s="225">
        <f>'Départ discipline'!A40</f>
        <v>2019</v>
      </c>
      <c r="B13" s="161">
        <v>232</v>
      </c>
      <c r="C13" s="10">
        <v>982</v>
      </c>
      <c r="D13" s="278">
        <v>1214</v>
      </c>
      <c r="E13" s="161">
        <v>93</v>
      </c>
      <c r="F13" s="10">
        <v>194</v>
      </c>
      <c r="G13" s="278">
        <v>287</v>
      </c>
      <c r="H13" s="161">
        <v>617</v>
      </c>
      <c r="I13" s="10">
        <v>931</v>
      </c>
      <c r="J13" s="278">
        <v>1548</v>
      </c>
      <c r="K13" s="161">
        <v>38</v>
      </c>
      <c r="L13" s="10">
        <v>131</v>
      </c>
      <c r="M13" s="278">
        <v>169</v>
      </c>
      <c r="N13" s="161">
        <v>64</v>
      </c>
      <c r="O13" s="10">
        <v>216</v>
      </c>
      <c r="P13" s="278">
        <v>280</v>
      </c>
      <c r="Q13" s="161">
        <v>224</v>
      </c>
      <c r="R13" s="10">
        <v>1309</v>
      </c>
      <c r="S13" s="278">
        <v>1533</v>
      </c>
      <c r="T13" s="161">
        <v>1268</v>
      </c>
      <c r="U13" s="10">
        <v>3763</v>
      </c>
      <c r="V13" s="278">
        <v>5031</v>
      </c>
      <c r="W13" s="267">
        <f>V13/V11-1</f>
        <v>5.8266722759781286E-2</v>
      </c>
      <c r="X13" s="10">
        <f t="shared" ref="X13" si="7">T13-K13</f>
        <v>1230</v>
      </c>
      <c r="Y13" s="10">
        <f t="shared" ref="Y13" si="8">U13-L13</f>
        <v>3632</v>
      </c>
      <c r="Z13" s="5">
        <f t="shared" ref="Z13" si="9">V13-M13</f>
        <v>4862</v>
      </c>
      <c r="AA13" s="267">
        <f t="shared" si="4"/>
        <v>4.0667808219178037E-2</v>
      </c>
      <c r="AB13" s="71"/>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x14ac:dyDescent="0.25">
      <c r="A14" s="225">
        <f>'Départ discipline'!A41</f>
        <v>2020</v>
      </c>
      <c r="B14" s="161">
        <v>256</v>
      </c>
      <c r="C14" s="10">
        <v>1009</v>
      </c>
      <c r="D14" s="278">
        <v>1265</v>
      </c>
      <c r="E14" s="161">
        <v>93</v>
      </c>
      <c r="F14" s="10">
        <v>200</v>
      </c>
      <c r="G14" s="278">
        <v>293</v>
      </c>
      <c r="H14" s="161">
        <v>669</v>
      </c>
      <c r="I14" s="10">
        <v>982</v>
      </c>
      <c r="J14" s="278">
        <v>1651</v>
      </c>
      <c r="K14" s="161">
        <v>42</v>
      </c>
      <c r="L14" s="10">
        <v>143</v>
      </c>
      <c r="M14" s="278">
        <v>185</v>
      </c>
      <c r="N14" s="161">
        <v>81</v>
      </c>
      <c r="O14" s="10">
        <v>227</v>
      </c>
      <c r="P14" s="278">
        <v>308</v>
      </c>
      <c r="Q14" s="161">
        <v>287</v>
      </c>
      <c r="R14" s="10">
        <v>1436</v>
      </c>
      <c r="S14" s="278">
        <v>1723</v>
      </c>
      <c r="T14" s="161">
        <v>1428</v>
      </c>
      <c r="U14" s="10">
        <v>3997</v>
      </c>
      <c r="V14" s="278">
        <v>5425</v>
      </c>
      <c r="W14" s="267">
        <f>V14/V12-1</f>
        <v>0.11901815181518161</v>
      </c>
      <c r="X14" s="10">
        <f t="shared" si="6"/>
        <v>1386</v>
      </c>
      <c r="Y14" s="10">
        <f t="shared" si="5"/>
        <v>3854</v>
      </c>
      <c r="Z14" s="5">
        <f t="shared" si="5"/>
        <v>5240</v>
      </c>
      <c r="AA14" s="267">
        <f t="shared" si="4"/>
        <v>7.7745783628136556E-2</v>
      </c>
      <c r="AB14" s="71"/>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x14ac:dyDescent="0.25">
      <c r="A15" s="226">
        <f>'Départ discipline'!A42</f>
        <v>2021</v>
      </c>
      <c r="B15" s="163">
        <v>285</v>
      </c>
      <c r="C15" s="11">
        <v>1090</v>
      </c>
      <c r="D15" s="279">
        <v>1375</v>
      </c>
      <c r="E15" s="163">
        <v>101</v>
      </c>
      <c r="F15" s="11">
        <v>205</v>
      </c>
      <c r="G15" s="279">
        <v>306</v>
      </c>
      <c r="H15" s="163">
        <v>677</v>
      </c>
      <c r="I15" s="11">
        <v>1026</v>
      </c>
      <c r="J15" s="279">
        <v>1703</v>
      </c>
      <c r="K15" s="163">
        <v>43</v>
      </c>
      <c r="L15" s="11">
        <v>139</v>
      </c>
      <c r="M15" s="279">
        <v>182</v>
      </c>
      <c r="N15" s="163">
        <v>82</v>
      </c>
      <c r="O15" s="11">
        <v>229</v>
      </c>
      <c r="P15" s="279">
        <v>311</v>
      </c>
      <c r="Q15" s="163">
        <v>339</v>
      </c>
      <c r="R15" s="11">
        <v>1566</v>
      </c>
      <c r="S15" s="279">
        <v>1905</v>
      </c>
      <c r="T15" s="163">
        <v>1527</v>
      </c>
      <c r="U15" s="11">
        <v>4255</v>
      </c>
      <c r="V15" s="279">
        <v>5782</v>
      </c>
      <c r="W15" s="269">
        <f t="shared" si="3"/>
        <v>6.5806451612903327E-2</v>
      </c>
      <c r="X15" s="11">
        <f t="shared" si="6"/>
        <v>1484</v>
      </c>
      <c r="Y15" s="11">
        <f t="shared" si="5"/>
        <v>4116</v>
      </c>
      <c r="Z15" s="12">
        <f t="shared" si="5"/>
        <v>5600</v>
      </c>
      <c r="AA15" s="269">
        <f t="shared" si="4"/>
        <v>6.8702290076335881E-2</v>
      </c>
      <c r="AB15" s="71"/>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x14ac:dyDescent="0.25">
      <c r="A16" s="225">
        <f>'Départ discipline'!A43</f>
        <v>2022</v>
      </c>
      <c r="B16" s="161">
        <v>311</v>
      </c>
      <c r="C16" s="10">
        <v>1180</v>
      </c>
      <c r="D16" s="278">
        <v>1490</v>
      </c>
      <c r="E16" s="161">
        <v>109</v>
      </c>
      <c r="F16" s="10">
        <v>218</v>
      </c>
      <c r="G16" s="278">
        <v>327</v>
      </c>
      <c r="H16" s="161">
        <v>738</v>
      </c>
      <c r="I16" s="10">
        <v>1076</v>
      </c>
      <c r="J16" s="278">
        <v>1813</v>
      </c>
      <c r="K16" s="161">
        <v>44</v>
      </c>
      <c r="L16" s="10">
        <v>144</v>
      </c>
      <c r="M16" s="278">
        <v>188</v>
      </c>
      <c r="N16" s="161">
        <v>94</v>
      </c>
      <c r="O16" s="10">
        <v>237</v>
      </c>
      <c r="P16" s="278">
        <v>331</v>
      </c>
      <c r="Q16" s="161">
        <v>397</v>
      </c>
      <c r="R16" s="10">
        <v>1716</v>
      </c>
      <c r="S16" s="278">
        <v>2113</v>
      </c>
      <c r="T16" s="161">
        <v>1692</v>
      </c>
      <c r="U16" s="10">
        <v>4571</v>
      </c>
      <c r="V16" s="278">
        <v>6262</v>
      </c>
      <c r="W16" s="267">
        <f t="shared" si="3"/>
        <v>8.301625735039786E-2</v>
      </c>
      <c r="X16" s="10">
        <f t="shared" si="6"/>
        <v>1648</v>
      </c>
      <c r="Y16" s="10">
        <f t="shared" si="5"/>
        <v>4427</v>
      </c>
      <c r="Z16" s="5">
        <f t="shared" si="5"/>
        <v>6074</v>
      </c>
      <c r="AA16" s="267">
        <f t="shared" si="4"/>
        <v>8.4642857142857242E-2</v>
      </c>
      <c r="AB16" s="71"/>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7" x14ac:dyDescent="0.25">
      <c r="A17" s="225">
        <f>'Départ discipline'!A44</f>
        <v>2023</v>
      </c>
      <c r="B17" s="161">
        <v>320</v>
      </c>
      <c r="C17" s="10">
        <v>1245</v>
      </c>
      <c r="D17" s="278">
        <v>1565</v>
      </c>
      <c r="E17" s="161">
        <v>120</v>
      </c>
      <c r="F17" s="10">
        <v>234</v>
      </c>
      <c r="G17" s="278">
        <v>354</v>
      </c>
      <c r="H17" s="161">
        <v>796</v>
      </c>
      <c r="I17" s="10">
        <v>1122</v>
      </c>
      <c r="J17" s="278">
        <v>1918</v>
      </c>
      <c r="K17" s="161">
        <v>48</v>
      </c>
      <c r="L17" s="10">
        <v>153</v>
      </c>
      <c r="M17" s="278">
        <v>200</v>
      </c>
      <c r="N17" s="161">
        <v>106</v>
      </c>
      <c r="O17" s="10">
        <v>253</v>
      </c>
      <c r="P17" s="278">
        <v>359</v>
      </c>
      <c r="Q17" s="161">
        <v>477</v>
      </c>
      <c r="R17" s="10">
        <v>1834</v>
      </c>
      <c r="S17" s="278">
        <v>2311</v>
      </c>
      <c r="T17" s="161">
        <v>1866</v>
      </c>
      <c r="U17" s="10">
        <v>4841</v>
      </c>
      <c r="V17" s="278">
        <v>6707</v>
      </c>
      <c r="W17" s="267">
        <f t="shared" si="3"/>
        <v>7.1063557968700009E-2</v>
      </c>
      <c r="X17" s="10">
        <f t="shared" si="6"/>
        <v>1818</v>
      </c>
      <c r="Y17" s="10">
        <f t="shared" si="5"/>
        <v>4688</v>
      </c>
      <c r="Z17" s="5">
        <f t="shared" si="5"/>
        <v>6507</v>
      </c>
      <c r="AA17" s="267">
        <f t="shared" si="4"/>
        <v>7.1287454725057708E-2</v>
      </c>
      <c r="AB17" s="71"/>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7" x14ac:dyDescent="0.25">
      <c r="A18" s="225">
        <f>'Départ discipline'!A45</f>
        <v>2024</v>
      </c>
      <c r="B18" s="161">
        <v>346</v>
      </c>
      <c r="C18" s="10">
        <v>1277</v>
      </c>
      <c r="D18" s="278">
        <v>1623</v>
      </c>
      <c r="E18" s="161">
        <v>136</v>
      </c>
      <c r="F18" s="10">
        <v>243</v>
      </c>
      <c r="G18" s="278">
        <v>378</v>
      </c>
      <c r="H18" s="161">
        <v>843</v>
      </c>
      <c r="I18" s="10">
        <v>1156</v>
      </c>
      <c r="J18" s="278">
        <v>1998</v>
      </c>
      <c r="K18" s="161">
        <v>51</v>
      </c>
      <c r="L18" s="10">
        <v>152</v>
      </c>
      <c r="M18" s="278">
        <v>203</v>
      </c>
      <c r="N18" s="161">
        <v>121</v>
      </c>
      <c r="O18" s="10">
        <v>271</v>
      </c>
      <c r="P18" s="278">
        <v>392</v>
      </c>
      <c r="Q18" s="161">
        <v>541</v>
      </c>
      <c r="R18" s="10">
        <v>1949</v>
      </c>
      <c r="S18" s="278">
        <v>2490</v>
      </c>
      <c r="T18" s="161">
        <v>2037</v>
      </c>
      <c r="U18" s="10">
        <v>5047</v>
      </c>
      <c r="V18" s="278">
        <v>7085</v>
      </c>
      <c r="W18" s="267">
        <f t="shared" si="3"/>
        <v>5.6359027881317969E-2</v>
      </c>
      <c r="X18" s="10">
        <f t="shared" si="6"/>
        <v>1986</v>
      </c>
      <c r="Y18" s="10">
        <f t="shared" si="5"/>
        <v>4895</v>
      </c>
      <c r="Z18" s="5">
        <f t="shared" si="5"/>
        <v>6882</v>
      </c>
      <c r="AA18" s="267">
        <f t="shared" si="4"/>
        <v>5.7630244352236071E-2</v>
      </c>
      <c r="AB18" s="71"/>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7" x14ac:dyDescent="0.25">
      <c r="A19" s="225">
        <f>'Départ discipline'!A46</f>
        <v>2025</v>
      </c>
      <c r="B19" s="161">
        <v>362</v>
      </c>
      <c r="C19" s="10">
        <v>1281</v>
      </c>
      <c r="D19" s="278">
        <v>1643</v>
      </c>
      <c r="E19" s="161">
        <v>157</v>
      </c>
      <c r="F19" s="10">
        <v>248</v>
      </c>
      <c r="G19" s="278">
        <v>406</v>
      </c>
      <c r="H19" s="161">
        <v>890</v>
      </c>
      <c r="I19" s="10">
        <v>1183</v>
      </c>
      <c r="J19" s="278">
        <v>2073</v>
      </c>
      <c r="K19" s="161">
        <v>54</v>
      </c>
      <c r="L19" s="10">
        <v>156</v>
      </c>
      <c r="M19" s="278">
        <v>210</v>
      </c>
      <c r="N19" s="161">
        <v>128</v>
      </c>
      <c r="O19" s="10">
        <v>290</v>
      </c>
      <c r="P19" s="278">
        <v>417</v>
      </c>
      <c r="Q19" s="161">
        <v>617</v>
      </c>
      <c r="R19" s="10">
        <v>2140</v>
      </c>
      <c r="S19" s="278">
        <v>2757</v>
      </c>
      <c r="T19" s="161">
        <v>2208</v>
      </c>
      <c r="U19" s="10">
        <v>5299</v>
      </c>
      <c r="V19" s="278">
        <v>7506</v>
      </c>
      <c r="W19" s="267">
        <f t="shared" si="3"/>
        <v>5.9421312632321754E-2</v>
      </c>
      <c r="X19" s="10">
        <f t="shared" si="6"/>
        <v>2154</v>
      </c>
      <c r="Y19" s="10">
        <f t="shared" si="5"/>
        <v>5143</v>
      </c>
      <c r="Z19" s="5">
        <f t="shared" si="5"/>
        <v>7296</v>
      </c>
      <c r="AA19" s="267">
        <f t="shared" si="4"/>
        <v>6.0156931124673019E-2</v>
      </c>
      <c r="AB19" s="71"/>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7" x14ac:dyDescent="0.25">
      <c r="A20" s="225">
        <f>'Départ discipline'!A47</f>
        <v>2026</v>
      </c>
      <c r="B20" s="161">
        <v>396</v>
      </c>
      <c r="C20" s="10">
        <v>1259</v>
      </c>
      <c r="D20" s="278">
        <v>1655</v>
      </c>
      <c r="E20" s="161">
        <v>164</v>
      </c>
      <c r="F20" s="10">
        <v>254</v>
      </c>
      <c r="G20" s="278">
        <v>418</v>
      </c>
      <c r="H20" s="161">
        <v>960</v>
      </c>
      <c r="I20" s="10">
        <v>1203</v>
      </c>
      <c r="J20" s="278">
        <v>2163</v>
      </c>
      <c r="K20" s="161">
        <v>56</v>
      </c>
      <c r="L20" s="10">
        <v>152</v>
      </c>
      <c r="M20" s="278">
        <v>208</v>
      </c>
      <c r="N20" s="161">
        <v>152</v>
      </c>
      <c r="O20" s="10">
        <v>318</v>
      </c>
      <c r="P20" s="278">
        <v>469</v>
      </c>
      <c r="Q20" s="161">
        <v>691</v>
      </c>
      <c r="R20" s="10">
        <v>2315</v>
      </c>
      <c r="S20" s="278">
        <v>3006</v>
      </c>
      <c r="T20" s="161">
        <v>2419</v>
      </c>
      <c r="U20" s="10">
        <v>5501</v>
      </c>
      <c r="V20" s="278">
        <v>7920</v>
      </c>
      <c r="W20" s="267">
        <f t="shared" si="3"/>
        <v>5.5155875299760293E-2</v>
      </c>
      <c r="X20" s="10">
        <f t="shared" si="6"/>
        <v>2363</v>
      </c>
      <c r="Y20" s="10">
        <f t="shared" si="5"/>
        <v>5349</v>
      </c>
      <c r="Z20" s="5">
        <f t="shared" si="5"/>
        <v>7712</v>
      </c>
      <c r="AA20" s="267">
        <f t="shared" si="4"/>
        <v>5.7017543859649189E-2</v>
      </c>
      <c r="AB20" s="71"/>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7" s="39" customFormat="1" ht="15" customHeight="1" x14ac:dyDescent="0.25">
      <c r="A21" s="225">
        <f>'Départ discipline'!A48</f>
        <v>2027</v>
      </c>
      <c r="B21" s="161">
        <v>429</v>
      </c>
      <c r="C21" s="10">
        <v>1208</v>
      </c>
      <c r="D21" s="278">
        <v>1636</v>
      </c>
      <c r="E21" s="161">
        <v>173</v>
      </c>
      <c r="F21" s="10">
        <v>278</v>
      </c>
      <c r="G21" s="278">
        <v>451</v>
      </c>
      <c r="H21" s="161">
        <v>1044</v>
      </c>
      <c r="I21" s="10">
        <v>1228</v>
      </c>
      <c r="J21" s="278">
        <v>2272</v>
      </c>
      <c r="K21" s="161">
        <v>67</v>
      </c>
      <c r="L21" s="10">
        <v>152</v>
      </c>
      <c r="M21" s="278">
        <v>219</v>
      </c>
      <c r="N21" s="161">
        <v>176</v>
      </c>
      <c r="O21" s="10">
        <v>347</v>
      </c>
      <c r="P21" s="278">
        <v>523</v>
      </c>
      <c r="Q21" s="161">
        <v>800</v>
      </c>
      <c r="R21" s="10">
        <v>2507</v>
      </c>
      <c r="S21" s="278">
        <v>3308</v>
      </c>
      <c r="T21" s="161">
        <v>2689</v>
      </c>
      <c r="U21" s="10">
        <v>5719</v>
      </c>
      <c r="V21" s="278">
        <v>8409</v>
      </c>
      <c r="W21" s="267">
        <f t="shared" si="3"/>
        <v>6.1742424242424265E-2</v>
      </c>
      <c r="X21" s="10">
        <f t="shared" si="6"/>
        <v>2622</v>
      </c>
      <c r="Y21" s="10">
        <f t="shared" si="5"/>
        <v>5567</v>
      </c>
      <c r="Z21" s="5">
        <f t="shared" si="5"/>
        <v>8190</v>
      </c>
      <c r="AA21" s="267">
        <f t="shared" si="4"/>
        <v>6.1981327800829877E-2</v>
      </c>
      <c r="AB21" s="71"/>
      <c r="AC21" s="37"/>
      <c r="AD21" s="45"/>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row>
    <row r="22" spans="1:67" x14ac:dyDescent="0.25">
      <c r="A22" s="225">
        <f>'Départ discipline'!A49</f>
        <v>2028</v>
      </c>
      <c r="B22" s="161">
        <v>450</v>
      </c>
      <c r="C22" s="10">
        <v>1182</v>
      </c>
      <c r="D22" s="278">
        <v>1632</v>
      </c>
      <c r="E22" s="161">
        <v>187</v>
      </c>
      <c r="F22" s="10">
        <v>308</v>
      </c>
      <c r="G22" s="278">
        <v>496</v>
      </c>
      <c r="H22" s="161">
        <v>1083</v>
      </c>
      <c r="I22" s="10">
        <v>1262</v>
      </c>
      <c r="J22" s="278">
        <v>2345</v>
      </c>
      <c r="K22" s="161">
        <v>74</v>
      </c>
      <c r="L22" s="10">
        <v>141</v>
      </c>
      <c r="M22" s="278">
        <v>214</v>
      </c>
      <c r="N22" s="161">
        <v>199</v>
      </c>
      <c r="O22" s="10">
        <v>367</v>
      </c>
      <c r="P22" s="278">
        <v>565</v>
      </c>
      <c r="Q22" s="161">
        <v>851</v>
      </c>
      <c r="R22" s="10">
        <v>2670</v>
      </c>
      <c r="S22" s="278">
        <v>3521</v>
      </c>
      <c r="T22" s="161">
        <v>2844</v>
      </c>
      <c r="U22" s="10">
        <v>5929</v>
      </c>
      <c r="V22" s="278">
        <v>8773</v>
      </c>
      <c r="W22" s="267">
        <f t="shared" si="3"/>
        <v>4.3286954453561677E-2</v>
      </c>
      <c r="X22" s="10">
        <f t="shared" si="6"/>
        <v>2770</v>
      </c>
      <c r="Y22" s="10">
        <f t="shared" si="5"/>
        <v>5788</v>
      </c>
      <c r="Z22" s="5">
        <f t="shared" si="5"/>
        <v>8559</v>
      </c>
      <c r="AA22" s="267">
        <f t="shared" si="4"/>
        <v>4.5054945054945117E-2</v>
      </c>
      <c r="AB22" s="71"/>
      <c r="AC22" s="45"/>
      <c r="AD22" s="73"/>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row>
    <row r="23" spans="1:67" x14ac:dyDescent="0.25">
      <c r="A23" s="226">
        <f>'Départ discipline'!A50</f>
        <v>2029</v>
      </c>
      <c r="B23" s="163">
        <v>463</v>
      </c>
      <c r="C23" s="11">
        <v>1132</v>
      </c>
      <c r="D23" s="279">
        <v>1595</v>
      </c>
      <c r="E23" s="163">
        <v>211</v>
      </c>
      <c r="F23" s="11">
        <v>343</v>
      </c>
      <c r="G23" s="279">
        <v>553</v>
      </c>
      <c r="H23" s="163">
        <v>1124</v>
      </c>
      <c r="I23" s="11">
        <v>1276</v>
      </c>
      <c r="J23" s="279">
        <v>2400</v>
      </c>
      <c r="K23" s="163">
        <v>80</v>
      </c>
      <c r="L23" s="11">
        <v>139</v>
      </c>
      <c r="M23" s="279">
        <v>218</v>
      </c>
      <c r="N23" s="163">
        <v>217</v>
      </c>
      <c r="O23" s="11">
        <v>385</v>
      </c>
      <c r="P23" s="279">
        <v>602</v>
      </c>
      <c r="Q23" s="163">
        <v>902</v>
      </c>
      <c r="R23" s="11">
        <v>2763</v>
      </c>
      <c r="S23" s="279">
        <v>3665</v>
      </c>
      <c r="T23" s="163">
        <v>2998</v>
      </c>
      <c r="U23" s="11">
        <v>6038</v>
      </c>
      <c r="V23" s="279">
        <v>9036</v>
      </c>
      <c r="W23" s="269">
        <f t="shared" ref="W23" si="10">V23/V22-1</f>
        <v>2.9978342642197564E-2</v>
      </c>
      <c r="X23" s="11">
        <f t="shared" ref="X23" si="11">T23-K23</f>
        <v>2918</v>
      </c>
      <c r="Y23" s="11">
        <f t="shared" ref="Y23" si="12">U23-L23</f>
        <v>5899</v>
      </c>
      <c r="Z23" s="12">
        <f t="shared" ref="Z23" si="13">V23-M23</f>
        <v>8818</v>
      </c>
      <c r="AA23" s="269">
        <f t="shared" ref="AA23" si="14">Z23/Z22-1</f>
        <v>3.0260544456128136E-2</v>
      </c>
      <c r="AB23" s="71"/>
      <c r="AC23" s="45"/>
      <c r="AD23" s="73"/>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row>
    <row r="24" spans="1:67" ht="30" x14ac:dyDescent="0.25">
      <c r="A24" s="241" t="s">
        <v>23</v>
      </c>
      <c r="B24" s="216"/>
      <c r="C24" s="19"/>
      <c r="D24" s="214"/>
      <c r="E24" s="216"/>
      <c r="F24" s="19"/>
      <c r="G24" s="214"/>
      <c r="H24" s="216"/>
      <c r="I24" s="19"/>
      <c r="J24" s="214"/>
      <c r="K24" s="216"/>
      <c r="L24" s="19"/>
      <c r="M24" s="214"/>
      <c r="N24" s="216"/>
      <c r="O24" s="19"/>
      <c r="P24" s="214"/>
      <c r="Q24" s="216"/>
      <c r="R24" s="19"/>
      <c r="S24" s="214"/>
      <c r="T24" s="216"/>
      <c r="U24" s="19"/>
      <c r="V24" s="214"/>
      <c r="W24" s="267"/>
      <c r="X24" s="19"/>
      <c r="Y24" s="19"/>
      <c r="Z24" s="48"/>
      <c r="AA24" s="267"/>
      <c r="AB24" s="71"/>
      <c r="AC24" s="45"/>
      <c r="AD24" s="73"/>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row>
    <row r="25" spans="1:67" x14ac:dyDescent="0.25">
      <c r="A25" s="228" t="str">
        <f>'Age et effectifs HF'!A50</f>
        <v>2010-2021</v>
      </c>
      <c r="B25" s="175">
        <f>(B15-B4)/B4</f>
        <v>2.5179856115107913E-2</v>
      </c>
      <c r="C25" s="56">
        <f t="shared" ref="C25:Z25" si="15">(C15-C4)/C4</f>
        <v>-0.10361842105263158</v>
      </c>
      <c r="D25" s="212">
        <f t="shared" si="15"/>
        <v>-7.9651941097724235E-2</v>
      </c>
      <c r="E25" s="175">
        <f t="shared" si="15"/>
        <v>3.0612244897959183E-2</v>
      </c>
      <c r="F25" s="56">
        <f t="shared" si="15"/>
        <v>-0.43213296398891965</v>
      </c>
      <c r="G25" s="212">
        <f t="shared" si="15"/>
        <v>-0.33333333333333331</v>
      </c>
      <c r="H25" s="175">
        <f t="shared" si="15"/>
        <v>0.17739130434782607</v>
      </c>
      <c r="I25" s="56">
        <f t="shared" si="15"/>
        <v>-5.350553505535055E-2</v>
      </c>
      <c r="J25" s="212">
        <f t="shared" si="15"/>
        <v>2.6522001205545511E-2</v>
      </c>
      <c r="K25" s="175">
        <f t="shared" si="15"/>
        <v>-8.5106382978723402E-2</v>
      </c>
      <c r="L25" s="56">
        <f t="shared" si="15"/>
        <v>-0.16265060240963855</v>
      </c>
      <c r="M25" s="212">
        <f t="shared" si="15"/>
        <v>-0.14553990610328638</v>
      </c>
      <c r="N25" s="175">
        <f t="shared" si="15"/>
        <v>0.49090909090909091</v>
      </c>
      <c r="O25" s="56">
        <f t="shared" si="15"/>
        <v>-0.41878172588832485</v>
      </c>
      <c r="P25" s="212">
        <f t="shared" si="15"/>
        <v>-0.30734966592427615</v>
      </c>
      <c r="Q25" s="175">
        <f t="shared" si="15"/>
        <v>0.26492537313432835</v>
      </c>
      <c r="R25" s="56">
        <f t="shared" si="15"/>
        <v>5.5967633175994604E-2</v>
      </c>
      <c r="S25" s="212">
        <f t="shared" si="15"/>
        <v>8.7949743003997716E-2</v>
      </c>
      <c r="T25" s="175">
        <f t="shared" si="15"/>
        <v>0.15594246782740348</v>
      </c>
      <c r="U25" s="56">
        <f t="shared" si="15"/>
        <v>-9.5450680272108845E-2</v>
      </c>
      <c r="V25" s="212">
        <f t="shared" si="15"/>
        <v>-4.0331950207468881E-2</v>
      </c>
      <c r="W25" s="284"/>
      <c r="X25" s="58">
        <f t="shared" si="15"/>
        <v>0.16483516483516483</v>
      </c>
      <c r="Y25" s="58">
        <f t="shared" si="15"/>
        <v>-9.2992507712648748E-2</v>
      </c>
      <c r="Z25" s="61">
        <f t="shared" si="15"/>
        <v>-3.6476256022023403E-2</v>
      </c>
      <c r="AA25" s="288"/>
      <c r="AB25" s="71"/>
      <c r="AC25" s="45"/>
      <c r="AD25" s="39" t="s">
        <v>34</v>
      </c>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row>
    <row r="26" spans="1:67" x14ac:dyDescent="0.25">
      <c r="A26" s="228" t="str">
        <f>'Age et effectifs HF'!A51</f>
        <v>2021-2029</v>
      </c>
      <c r="B26" s="175">
        <f>(B23-B15)/B15</f>
        <v>0.62456140350877198</v>
      </c>
      <c r="C26" s="56">
        <f t="shared" ref="C26:Z26" si="16">(C23-C15)/C15</f>
        <v>3.8532110091743121E-2</v>
      </c>
      <c r="D26" s="212">
        <f t="shared" si="16"/>
        <v>0.16</v>
      </c>
      <c r="E26" s="175">
        <f t="shared" si="16"/>
        <v>1.0891089108910892</v>
      </c>
      <c r="F26" s="56">
        <f t="shared" si="16"/>
        <v>0.67317073170731712</v>
      </c>
      <c r="G26" s="212">
        <f t="shared" si="16"/>
        <v>0.80718954248366015</v>
      </c>
      <c r="H26" s="175">
        <f t="shared" si="16"/>
        <v>0.66026587887740029</v>
      </c>
      <c r="I26" s="56">
        <f t="shared" si="16"/>
        <v>0.24366471734892786</v>
      </c>
      <c r="J26" s="212">
        <f t="shared" si="16"/>
        <v>0.40927774515560778</v>
      </c>
      <c r="K26" s="175">
        <f t="shared" si="16"/>
        <v>0.86046511627906974</v>
      </c>
      <c r="L26" s="56">
        <f t="shared" si="16"/>
        <v>0</v>
      </c>
      <c r="M26" s="212">
        <f t="shared" si="16"/>
        <v>0.19780219780219779</v>
      </c>
      <c r="N26" s="175">
        <f t="shared" si="16"/>
        <v>1.6463414634146341</v>
      </c>
      <c r="O26" s="56">
        <f t="shared" si="16"/>
        <v>0.68122270742358082</v>
      </c>
      <c r="P26" s="212">
        <f t="shared" si="16"/>
        <v>0.93569131832797425</v>
      </c>
      <c r="Q26" s="175">
        <f t="shared" si="16"/>
        <v>1.6607669616519174</v>
      </c>
      <c r="R26" s="56">
        <f t="shared" si="16"/>
        <v>0.76436781609195403</v>
      </c>
      <c r="S26" s="212">
        <f t="shared" si="16"/>
        <v>0.92388451443569553</v>
      </c>
      <c r="T26" s="175">
        <f t="shared" si="16"/>
        <v>0.9633267845448592</v>
      </c>
      <c r="U26" s="56">
        <f t="shared" si="16"/>
        <v>0.41903642773207989</v>
      </c>
      <c r="V26" s="212">
        <f t="shared" si="16"/>
        <v>0.56278104462123835</v>
      </c>
      <c r="W26" s="284"/>
      <c r="X26" s="58">
        <f t="shared" si="16"/>
        <v>0.96630727762803237</v>
      </c>
      <c r="Y26" s="58">
        <f t="shared" si="16"/>
        <v>0.43318756073858117</v>
      </c>
      <c r="Z26" s="61">
        <f t="shared" si="16"/>
        <v>0.57464285714285712</v>
      </c>
      <c r="AA26" s="288"/>
      <c r="AB26" s="71"/>
      <c r="AC26" s="45"/>
      <c r="AD26" s="94" t="s">
        <v>43</v>
      </c>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row>
    <row r="27" spans="1:67" x14ac:dyDescent="0.25">
      <c r="A27" s="229" t="str">
        <f>'Age et effectifs HF'!A52</f>
        <v>2010-2029</v>
      </c>
      <c r="B27" s="177">
        <f t="shared" ref="B27" si="17">(B23-B4)/B4</f>
        <v>0.66546762589928055</v>
      </c>
      <c r="C27" s="62">
        <f t="shared" ref="C27:Z27" si="18">(C23-C4)/C4</f>
        <v>-6.9078947368421059E-2</v>
      </c>
      <c r="D27" s="280">
        <f t="shared" si="18"/>
        <v>6.7603748326639887E-2</v>
      </c>
      <c r="E27" s="282">
        <f t="shared" si="18"/>
        <v>1.153061224489796</v>
      </c>
      <c r="F27" s="62">
        <f t="shared" si="18"/>
        <v>-4.9861495844875349E-2</v>
      </c>
      <c r="G27" s="280">
        <f t="shared" si="18"/>
        <v>0.20479302832244009</v>
      </c>
      <c r="H27" s="282">
        <f t="shared" si="18"/>
        <v>0.95478260869565212</v>
      </c>
      <c r="I27" s="62">
        <f t="shared" si="18"/>
        <v>0.17712177121771217</v>
      </c>
      <c r="J27" s="280">
        <f t="shared" si="18"/>
        <v>0.44665461121157324</v>
      </c>
      <c r="K27" s="282">
        <f t="shared" si="18"/>
        <v>0.7021276595744681</v>
      </c>
      <c r="L27" s="62">
        <f t="shared" si="18"/>
        <v>-0.16265060240963855</v>
      </c>
      <c r="M27" s="280">
        <f t="shared" si="18"/>
        <v>2.3474178403755867E-2</v>
      </c>
      <c r="N27" s="282">
        <f t="shared" si="18"/>
        <v>2.9454545454545453</v>
      </c>
      <c r="O27" s="62">
        <f t="shared" si="18"/>
        <v>-2.2842639593908629E-2</v>
      </c>
      <c r="P27" s="280">
        <f t="shared" si="18"/>
        <v>0.34075723830734966</v>
      </c>
      <c r="Q27" s="282">
        <f t="shared" si="18"/>
        <v>2.3656716417910446</v>
      </c>
      <c r="R27" s="62">
        <f t="shared" si="18"/>
        <v>0.86311530681051918</v>
      </c>
      <c r="S27" s="280">
        <f t="shared" si="18"/>
        <v>1.0930896630496858</v>
      </c>
      <c r="T27" s="282">
        <f t="shared" si="18"/>
        <v>1.2694928084784254</v>
      </c>
      <c r="U27" s="62">
        <f t="shared" si="18"/>
        <v>0.28358843537414968</v>
      </c>
      <c r="V27" s="280">
        <f t="shared" si="18"/>
        <v>0.49975103734439835</v>
      </c>
      <c r="W27" s="285"/>
      <c r="X27" s="64">
        <f t="shared" si="18"/>
        <v>1.2904238618524333</v>
      </c>
      <c r="Y27" s="64">
        <f t="shared" si="18"/>
        <v>0.29991185544292642</v>
      </c>
      <c r="Z27" s="63">
        <f t="shared" si="18"/>
        <v>0.51720578114246385</v>
      </c>
      <c r="AA27" s="289"/>
      <c r="AB27" s="71"/>
      <c r="AC27" s="45"/>
      <c r="AD27" s="73"/>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row>
    <row r="28" spans="1:67" ht="30" x14ac:dyDescent="0.25">
      <c r="A28" s="241" t="str">
        <f>'Age et effectifs HF'!A53</f>
        <v>Evolutions en niveau</v>
      </c>
      <c r="B28" s="155"/>
      <c r="C28" s="49"/>
      <c r="D28" s="281"/>
      <c r="E28" s="283"/>
      <c r="F28" s="49"/>
      <c r="G28" s="281"/>
      <c r="H28" s="283"/>
      <c r="I28" s="49"/>
      <c r="J28" s="281"/>
      <c r="K28" s="283"/>
      <c r="L28" s="49"/>
      <c r="M28" s="281"/>
      <c r="N28" s="283"/>
      <c r="O28" s="49"/>
      <c r="P28" s="281"/>
      <c r="Q28" s="283"/>
      <c r="R28" s="49"/>
      <c r="S28" s="281"/>
      <c r="T28" s="283"/>
      <c r="U28" s="49"/>
      <c r="V28" s="281"/>
      <c r="W28" s="286"/>
      <c r="X28" s="49"/>
      <c r="Y28" s="49"/>
      <c r="Z28" s="51"/>
      <c r="AA28" s="290"/>
      <c r="AB28" s="71"/>
      <c r="AC28" s="45"/>
      <c r="AD28" s="73"/>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row>
    <row r="29" spans="1:67" x14ac:dyDescent="0.25">
      <c r="A29" s="228" t="str">
        <f>'Age et effectifs HF'!A54</f>
        <v>2010-2021</v>
      </c>
      <c r="B29" s="155">
        <f t="shared" ref="B29" si="19">B15-B4</f>
        <v>7</v>
      </c>
      <c r="C29" s="10">
        <f t="shared" ref="C29:Z29" si="20">C15-C4</f>
        <v>-126</v>
      </c>
      <c r="D29" s="278">
        <f t="shared" si="20"/>
        <v>-119</v>
      </c>
      <c r="E29" s="161">
        <f t="shared" si="20"/>
        <v>3</v>
      </c>
      <c r="F29" s="10">
        <f t="shared" si="20"/>
        <v>-156</v>
      </c>
      <c r="G29" s="278">
        <f t="shared" si="20"/>
        <v>-153</v>
      </c>
      <c r="H29" s="161">
        <f t="shared" si="20"/>
        <v>102</v>
      </c>
      <c r="I29" s="10">
        <f t="shared" si="20"/>
        <v>-58</v>
      </c>
      <c r="J29" s="278">
        <f t="shared" si="20"/>
        <v>44</v>
      </c>
      <c r="K29" s="161">
        <f t="shared" si="20"/>
        <v>-4</v>
      </c>
      <c r="L29" s="10">
        <f t="shared" si="20"/>
        <v>-27</v>
      </c>
      <c r="M29" s="278">
        <f t="shared" si="20"/>
        <v>-31</v>
      </c>
      <c r="N29" s="161">
        <f t="shared" si="20"/>
        <v>27</v>
      </c>
      <c r="O29" s="10">
        <f t="shared" si="20"/>
        <v>-165</v>
      </c>
      <c r="P29" s="278">
        <f t="shared" si="20"/>
        <v>-138</v>
      </c>
      <c r="Q29" s="161">
        <f t="shared" si="20"/>
        <v>71</v>
      </c>
      <c r="R29" s="10">
        <f t="shared" si="20"/>
        <v>83</v>
      </c>
      <c r="S29" s="278">
        <f t="shared" si="20"/>
        <v>154</v>
      </c>
      <c r="T29" s="161">
        <f t="shared" si="20"/>
        <v>206</v>
      </c>
      <c r="U29" s="10">
        <f t="shared" si="20"/>
        <v>-449</v>
      </c>
      <c r="V29" s="278">
        <f t="shared" si="20"/>
        <v>-243</v>
      </c>
      <c r="W29" s="267"/>
      <c r="X29" s="10">
        <f t="shared" si="20"/>
        <v>210</v>
      </c>
      <c r="Y29" s="10">
        <f t="shared" si="20"/>
        <v>-422</v>
      </c>
      <c r="Z29" s="5">
        <f t="shared" si="20"/>
        <v>-212</v>
      </c>
      <c r="AA29" s="267"/>
      <c r="AB29" s="71"/>
      <c r="AC29" s="45"/>
      <c r="AD29" s="73"/>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row>
    <row r="30" spans="1:67" x14ac:dyDescent="0.25">
      <c r="A30" s="228" t="str">
        <f>'Age et effectifs HF'!A55</f>
        <v>2021-2029</v>
      </c>
      <c r="B30" s="155">
        <f>B23-B15</f>
        <v>178</v>
      </c>
      <c r="C30" s="10">
        <f t="shared" ref="C30:Z30" si="21">C23-C15</f>
        <v>42</v>
      </c>
      <c r="D30" s="278">
        <f t="shared" si="21"/>
        <v>220</v>
      </c>
      <c r="E30" s="161">
        <f t="shared" si="21"/>
        <v>110</v>
      </c>
      <c r="F30" s="10">
        <f t="shared" si="21"/>
        <v>138</v>
      </c>
      <c r="G30" s="278">
        <f t="shared" si="21"/>
        <v>247</v>
      </c>
      <c r="H30" s="161">
        <f t="shared" si="21"/>
        <v>447</v>
      </c>
      <c r="I30" s="10">
        <f t="shared" si="21"/>
        <v>250</v>
      </c>
      <c r="J30" s="278">
        <f t="shared" si="21"/>
        <v>697</v>
      </c>
      <c r="K30" s="161">
        <f t="shared" si="21"/>
        <v>37</v>
      </c>
      <c r="L30" s="10">
        <f t="shared" si="21"/>
        <v>0</v>
      </c>
      <c r="M30" s="278">
        <f t="shared" si="21"/>
        <v>36</v>
      </c>
      <c r="N30" s="161">
        <f t="shared" si="21"/>
        <v>135</v>
      </c>
      <c r="O30" s="10">
        <f t="shared" si="21"/>
        <v>156</v>
      </c>
      <c r="P30" s="278">
        <f t="shared" si="21"/>
        <v>291</v>
      </c>
      <c r="Q30" s="161">
        <f t="shared" si="21"/>
        <v>563</v>
      </c>
      <c r="R30" s="10">
        <f t="shared" si="21"/>
        <v>1197</v>
      </c>
      <c r="S30" s="278">
        <f t="shared" si="21"/>
        <v>1760</v>
      </c>
      <c r="T30" s="161">
        <f t="shared" si="21"/>
        <v>1471</v>
      </c>
      <c r="U30" s="10">
        <f t="shared" si="21"/>
        <v>1783</v>
      </c>
      <c r="V30" s="278">
        <f t="shared" si="21"/>
        <v>3254</v>
      </c>
      <c r="W30" s="267"/>
      <c r="X30" s="10">
        <f t="shared" si="21"/>
        <v>1434</v>
      </c>
      <c r="Y30" s="10">
        <f t="shared" si="21"/>
        <v>1783</v>
      </c>
      <c r="Z30" s="5">
        <f t="shared" si="21"/>
        <v>3218</v>
      </c>
      <c r="AA30" s="267"/>
      <c r="AB30" s="71"/>
      <c r="AC30" s="45"/>
      <c r="AD30" s="73"/>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row>
    <row r="31" spans="1:67" x14ac:dyDescent="0.25">
      <c r="A31" s="229" t="str">
        <f>'Age et effectifs HF'!A56</f>
        <v>2010-2029</v>
      </c>
      <c r="B31" s="181">
        <f t="shared" ref="B31" si="22">B23-B4</f>
        <v>185</v>
      </c>
      <c r="C31" s="11">
        <f t="shared" ref="C31:Z31" si="23">C23-C4</f>
        <v>-84</v>
      </c>
      <c r="D31" s="279">
        <f t="shared" si="23"/>
        <v>101</v>
      </c>
      <c r="E31" s="163">
        <f t="shared" si="23"/>
        <v>113</v>
      </c>
      <c r="F31" s="11">
        <f t="shared" si="23"/>
        <v>-18</v>
      </c>
      <c r="G31" s="279">
        <f t="shared" si="23"/>
        <v>94</v>
      </c>
      <c r="H31" s="163">
        <f t="shared" si="23"/>
        <v>549</v>
      </c>
      <c r="I31" s="11">
        <f t="shared" si="23"/>
        <v>192</v>
      </c>
      <c r="J31" s="279">
        <f t="shared" si="23"/>
        <v>741</v>
      </c>
      <c r="K31" s="163">
        <f t="shared" si="23"/>
        <v>33</v>
      </c>
      <c r="L31" s="11">
        <f t="shared" si="23"/>
        <v>-27</v>
      </c>
      <c r="M31" s="279">
        <f t="shared" si="23"/>
        <v>5</v>
      </c>
      <c r="N31" s="163">
        <f t="shared" si="23"/>
        <v>162</v>
      </c>
      <c r="O31" s="11">
        <f t="shared" si="23"/>
        <v>-9</v>
      </c>
      <c r="P31" s="279">
        <f t="shared" si="23"/>
        <v>153</v>
      </c>
      <c r="Q31" s="163">
        <f t="shared" si="23"/>
        <v>634</v>
      </c>
      <c r="R31" s="11">
        <f t="shared" si="23"/>
        <v>1280</v>
      </c>
      <c r="S31" s="279">
        <f t="shared" si="23"/>
        <v>1914</v>
      </c>
      <c r="T31" s="163">
        <f t="shared" si="23"/>
        <v>1677</v>
      </c>
      <c r="U31" s="11">
        <f t="shared" si="23"/>
        <v>1334</v>
      </c>
      <c r="V31" s="279">
        <f t="shared" si="23"/>
        <v>3011</v>
      </c>
      <c r="W31" s="269"/>
      <c r="X31" s="11">
        <f t="shared" si="23"/>
        <v>1644</v>
      </c>
      <c r="Y31" s="11">
        <f t="shared" si="23"/>
        <v>1361</v>
      </c>
      <c r="Z31" s="12">
        <f t="shared" si="23"/>
        <v>3006</v>
      </c>
      <c r="AA31" s="269"/>
      <c r="AB31" s="71"/>
      <c r="AC31" s="45"/>
      <c r="AD31" s="73"/>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row>
    <row r="32" spans="1:67" x14ac:dyDescent="0.25">
      <c r="A32" s="39" t="s">
        <v>34</v>
      </c>
      <c r="B32" s="10"/>
      <c r="C32" s="10"/>
      <c r="D32" s="5"/>
      <c r="E32" s="10"/>
      <c r="F32" s="10"/>
      <c r="G32" s="5"/>
      <c r="H32" s="10"/>
      <c r="I32" s="10"/>
      <c r="J32" s="5"/>
      <c r="K32" s="10"/>
      <c r="L32" s="10"/>
      <c r="M32" s="5"/>
      <c r="N32" s="10"/>
      <c r="O32" s="10"/>
      <c r="P32" s="5"/>
      <c r="Q32" s="10"/>
      <c r="R32" s="10"/>
      <c r="S32" s="5"/>
      <c r="T32" s="10"/>
      <c r="U32" s="10"/>
      <c r="V32" s="5"/>
      <c r="W32" s="22"/>
      <c r="X32" s="10"/>
      <c r="Y32" s="10"/>
      <c r="Z32" s="5"/>
      <c r="AA32" s="22"/>
      <c r="AB32" s="71"/>
      <c r="AC32" s="45"/>
      <c r="AD32" s="73"/>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row>
    <row r="33" spans="1:67" x14ac:dyDescent="0.25">
      <c r="A33" s="94" t="s">
        <v>43</v>
      </c>
      <c r="B33" s="10"/>
      <c r="C33" s="10"/>
      <c r="D33" s="5"/>
      <c r="E33" s="10"/>
      <c r="F33" s="10"/>
      <c r="G33" s="5"/>
      <c r="H33" s="10"/>
      <c r="I33" s="10"/>
      <c r="J33" s="5"/>
      <c r="K33" s="10"/>
      <c r="L33" s="10"/>
      <c r="M33" s="5"/>
      <c r="N33" s="10"/>
      <c r="O33" s="10"/>
      <c r="P33" s="5"/>
      <c r="Q33" s="10"/>
      <c r="R33" s="10"/>
      <c r="S33" s="5"/>
      <c r="T33" s="10"/>
      <c r="U33" s="10"/>
      <c r="V33" s="5"/>
      <c r="W33" s="22"/>
      <c r="X33" s="10"/>
      <c r="Y33" s="10"/>
      <c r="Z33" s="5"/>
      <c r="AA33" s="22"/>
      <c r="AB33" s="71"/>
      <c r="AC33" s="45"/>
      <c r="AD33" s="73"/>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row>
    <row r="34" spans="1:67" s="74" customFormat="1" ht="41.25" customHeight="1" x14ac:dyDescent="0.25">
      <c r="AC34" s="73"/>
      <c r="AD34" s="75"/>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row>
    <row r="35" spans="1:67" ht="33.75" customHeight="1" x14ac:dyDescent="0.25">
      <c r="A35" s="68" t="s">
        <v>38</v>
      </c>
      <c r="M35" s="68" t="s">
        <v>33</v>
      </c>
      <c r="T35" s="77"/>
      <c r="X35" s="73"/>
      <c r="Y35" s="73"/>
      <c r="Z35" s="73"/>
      <c r="AA35" s="73"/>
      <c r="AB35" s="73"/>
      <c r="AC35" s="75"/>
      <c r="AD35" s="72"/>
      <c r="AE35" s="72"/>
      <c r="AF35" s="72"/>
      <c r="AG35" s="72"/>
      <c r="AH35" s="72"/>
      <c r="AI35" s="72"/>
      <c r="AJ35" s="72"/>
      <c r="AK35" s="72"/>
      <c r="AL35" s="72"/>
      <c r="AM35" s="72"/>
      <c r="AN35" s="72"/>
      <c r="AO35" s="72"/>
      <c r="AP35" s="72"/>
      <c r="AQ35" s="72"/>
      <c r="AR35" s="72"/>
      <c r="AS35" s="72"/>
      <c r="AT35" s="72"/>
      <c r="AU35" s="72"/>
      <c r="AV35" s="72"/>
      <c r="AW35" s="72"/>
      <c r="AX35" s="72"/>
      <c r="AY35" s="72"/>
      <c r="AZ35" s="72"/>
    </row>
    <row r="36" spans="1:67" ht="45" x14ac:dyDescent="0.25">
      <c r="A36" s="27" t="s">
        <v>0</v>
      </c>
      <c r="B36" s="27" t="s">
        <v>6</v>
      </c>
      <c r="C36" s="27" t="s">
        <v>2</v>
      </c>
      <c r="D36" s="27" t="s">
        <v>4</v>
      </c>
      <c r="E36" s="27" t="s">
        <v>8</v>
      </c>
      <c r="F36" s="27" t="s">
        <v>10</v>
      </c>
      <c r="G36" s="27" t="s">
        <v>5</v>
      </c>
      <c r="H36" s="27" t="s">
        <v>11</v>
      </c>
      <c r="I36" s="27" t="s">
        <v>12</v>
      </c>
      <c r="J36" s="349"/>
      <c r="K36" s="350"/>
      <c r="L36" s="74"/>
      <c r="M36" s="27" t="s">
        <v>0</v>
      </c>
      <c r="N36" s="26" t="s">
        <v>6</v>
      </c>
      <c r="O36" s="27" t="s">
        <v>2</v>
      </c>
      <c r="P36" s="27" t="s">
        <v>4</v>
      </c>
      <c r="Q36" s="27" t="s">
        <v>8</v>
      </c>
      <c r="R36" s="27" t="s">
        <v>10</v>
      </c>
      <c r="S36" s="27" t="s">
        <v>5</v>
      </c>
      <c r="T36" s="27" t="s">
        <v>11</v>
      </c>
      <c r="U36" s="74"/>
      <c r="V36" s="74"/>
      <c r="W36" s="74"/>
      <c r="X36" s="75"/>
      <c r="Y36" s="75"/>
      <c r="Z36" s="75"/>
      <c r="AA36" s="75"/>
      <c r="AB36" s="75"/>
      <c r="AC36" s="72"/>
    </row>
    <row r="37" spans="1:67" x14ac:dyDescent="0.25">
      <c r="A37" s="224">
        <f t="shared" ref="A37:A56" si="24">A4</f>
        <v>2010</v>
      </c>
      <c r="B37" s="151">
        <f t="shared" ref="B37:B56" si="25">B4/D4</f>
        <v>0.18607764390896922</v>
      </c>
      <c r="C37" s="151">
        <f t="shared" ref="C37:C56" si="26">E4/G4</f>
        <v>0.21350762527233116</v>
      </c>
      <c r="D37" s="151">
        <f t="shared" ref="D37:D56" si="27">H4/J4</f>
        <v>0.34659433393610611</v>
      </c>
      <c r="E37" s="151">
        <f t="shared" ref="E37:E56" si="28">K4/M4</f>
        <v>0.22065727699530516</v>
      </c>
      <c r="F37" s="151">
        <f t="shared" ref="F37:F56" si="29">N4/P4</f>
        <v>0.12249443207126949</v>
      </c>
      <c r="G37" s="151">
        <f t="shared" ref="G37:G56" si="30">Q4/S4</f>
        <v>0.15305539691604797</v>
      </c>
      <c r="H37" s="263">
        <f t="shared" ref="H37:H56" si="31">T4/V4</f>
        <v>0.21925311203319503</v>
      </c>
      <c r="I37" s="218">
        <f t="shared" ref="I37:I56" si="32">X4/Z4</f>
        <v>0.21920165175498968</v>
      </c>
      <c r="J37" s="343"/>
      <c r="K37" s="343"/>
      <c r="L37" s="73"/>
      <c r="M37" s="224">
        <v>2010</v>
      </c>
      <c r="N37" s="151">
        <v>0.32421875</v>
      </c>
      <c r="O37" s="151">
        <v>0.28703703703703703</v>
      </c>
      <c r="P37" s="151">
        <v>0.39591836734693875</v>
      </c>
      <c r="Q37" s="151">
        <v>0.21052631578947367</v>
      </c>
      <c r="R37" s="151">
        <v>0.16949152542372881</v>
      </c>
      <c r="S37" s="151">
        <v>0.18853695324283559</v>
      </c>
      <c r="T37" s="218">
        <v>0.27555289898386132</v>
      </c>
      <c r="U37" s="73"/>
      <c r="V37" s="73"/>
      <c r="W37" s="72"/>
      <c r="X37" s="72"/>
      <c r="Y37" s="72"/>
      <c r="Z37" s="72"/>
      <c r="AA37" s="72"/>
      <c r="AB37" s="72"/>
    </row>
    <row r="38" spans="1:67" x14ac:dyDescent="0.25">
      <c r="A38" s="225">
        <f t="shared" si="24"/>
        <v>2011</v>
      </c>
      <c r="B38" s="6">
        <f t="shared" si="25"/>
        <v>0.19591576260370133</v>
      </c>
      <c r="C38" s="6">
        <f t="shared" si="26"/>
        <v>0.22365591397849463</v>
      </c>
      <c r="D38" s="6">
        <f t="shared" si="27"/>
        <v>0.34341637010676157</v>
      </c>
      <c r="E38" s="6">
        <f t="shared" si="28"/>
        <v>0.1894273127753304</v>
      </c>
      <c r="F38" s="6">
        <f t="shared" si="29"/>
        <v>0.1288056206088993</v>
      </c>
      <c r="G38" s="6">
        <f t="shared" si="30"/>
        <v>0.14865708931917551</v>
      </c>
      <c r="H38" s="264">
        <f t="shared" si="31"/>
        <v>0.22199899547965846</v>
      </c>
      <c r="I38" s="267">
        <f t="shared" si="32"/>
        <v>0.22328576400974592</v>
      </c>
      <c r="J38" s="343"/>
      <c r="K38" s="343"/>
      <c r="M38" s="225">
        <v>2011</v>
      </c>
      <c r="N38" s="6">
        <v>0.24372759856630824</v>
      </c>
      <c r="O38" s="6">
        <v>0.31521739130434784</v>
      </c>
      <c r="P38" s="6">
        <v>0.41764705882352943</v>
      </c>
      <c r="Q38" s="6">
        <v>0.28947368421052633</v>
      </c>
      <c r="R38" s="6">
        <v>0.17094017094017094</v>
      </c>
      <c r="S38" s="6">
        <v>0.22434017595307917</v>
      </c>
      <c r="T38" s="267">
        <v>0.28754365541327126</v>
      </c>
    </row>
    <row r="39" spans="1:67" x14ac:dyDescent="0.25">
      <c r="A39" s="225">
        <f t="shared" si="24"/>
        <v>2012</v>
      </c>
      <c r="B39" s="6">
        <f t="shared" si="25"/>
        <v>0.18992989165073296</v>
      </c>
      <c r="C39" s="6">
        <f t="shared" si="26"/>
        <v>0.23608017817371937</v>
      </c>
      <c r="D39" s="6">
        <f t="shared" si="27"/>
        <v>0.33796856106408707</v>
      </c>
      <c r="E39" s="6">
        <f t="shared" si="28"/>
        <v>0.21145374449339208</v>
      </c>
      <c r="F39" s="6">
        <f t="shared" si="29"/>
        <v>0.11928934010152284</v>
      </c>
      <c r="G39" s="6">
        <f t="shared" si="30"/>
        <v>0.14771151178918168</v>
      </c>
      <c r="H39" s="264">
        <f t="shared" si="31"/>
        <v>0.22162162162162163</v>
      </c>
      <c r="I39" s="267">
        <f t="shared" si="32"/>
        <v>0.2220406681190995</v>
      </c>
      <c r="J39" s="343"/>
      <c r="K39" s="343"/>
      <c r="M39" s="225">
        <v>2012</v>
      </c>
      <c r="N39" s="6">
        <v>0.2908496732026144</v>
      </c>
      <c r="O39" s="6">
        <v>0.16</v>
      </c>
      <c r="P39" s="6">
        <v>0.42566191446028512</v>
      </c>
      <c r="Q39" s="6">
        <v>0.16666666666666666</v>
      </c>
      <c r="R39" s="6">
        <v>0.16822429906542055</v>
      </c>
      <c r="S39" s="6">
        <v>0.1619718309859155</v>
      </c>
      <c r="T39" s="267">
        <v>0.26703841387856259</v>
      </c>
    </row>
    <row r="40" spans="1:67" x14ac:dyDescent="0.25">
      <c r="A40" s="225">
        <f t="shared" si="24"/>
        <v>2013</v>
      </c>
      <c r="B40" s="6">
        <f t="shared" si="25"/>
        <v>0.19284294234592445</v>
      </c>
      <c r="C40" s="6">
        <f t="shared" si="26"/>
        <v>0.25061425061425063</v>
      </c>
      <c r="D40" s="6">
        <f t="shared" si="27"/>
        <v>0.35143380109823064</v>
      </c>
      <c r="E40" s="6">
        <f t="shared" si="28"/>
        <v>0.21145374449339208</v>
      </c>
      <c r="F40" s="6">
        <f t="shared" si="29"/>
        <v>0.12784090909090909</v>
      </c>
      <c r="G40" s="6">
        <f t="shared" si="30"/>
        <v>0.14984709480122324</v>
      </c>
      <c r="H40" s="264">
        <f t="shared" si="31"/>
        <v>0.23116501286291805</v>
      </c>
      <c r="I40" s="267">
        <f t="shared" si="32"/>
        <v>0.23202301054650049</v>
      </c>
      <c r="J40" s="343"/>
      <c r="K40" s="343"/>
      <c r="M40" s="225">
        <v>2013</v>
      </c>
      <c r="N40" s="6">
        <v>0.2367601246105919</v>
      </c>
      <c r="O40" s="6">
        <v>0.2857142857142857</v>
      </c>
      <c r="P40" s="6">
        <v>0.41125541125541126</v>
      </c>
      <c r="Q40" s="6">
        <v>0.26470588235294118</v>
      </c>
      <c r="R40" s="6">
        <v>0.13274336283185842</v>
      </c>
      <c r="S40" s="6">
        <v>0.17965367965367965</v>
      </c>
      <c r="T40" s="267">
        <v>0.26935804103242883</v>
      </c>
    </row>
    <row r="41" spans="1:67" x14ac:dyDescent="0.25">
      <c r="A41" s="251">
        <f t="shared" si="24"/>
        <v>2014</v>
      </c>
      <c r="B41" s="15">
        <f t="shared" si="25"/>
        <v>0.19477769936485534</v>
      </c>
      <c r="C41" s="15">
        <f t="shared" si="26"/>
        <v>0.25388601036269431</v>
      </c>
      <c r="D41" s="15">
        <f t="shared" si="27"/>
        <v>0.36930754834684965</v>
      </c>
      <c r="E41" s="15">
        <f t="shared" si="28"/>
        <v>0.22051282051282051</v>
      </c>
      <c r="F41" s="15">
        <f t="shared" si="29"/>
        <v>0.16119402985074627</v>
      </c>
      <c r="G41" s="15">
        <f t="shared" si="30"/>
        <v>0.1437855402112104</v>
      </c>
      <c r="H41" s="265">
        <f t="shared" si="31"/>
        <v>0.23998451712792723</v>
      </c>
      <c r="I41" s="268">
        <f t="shared" si="32"/>
        <v>0.24074818986323412</v>
      </c>
      <c r="J41" s="343"/>
      <c r="K41" s="343"/>
      <c r="M41" s="226">
        <v>2014</v>
      </c>
      <c r="N41" s="7">
        <v>0.22508038585209003</v>
      </c>
      <c r="O41" s="7">
        <v>0.3235294117647059</v>
      </c>
      <c r="P41" s="7">
        <v>0.37420718816067655</v>
      </c>
      <c r="Q41" s="7">
        <v>0.1875</v>
      </c>
      <c r="R41" s="7">
        <v>0.16666666666666666</v>
      </c>
      <c r="S41" s="7">
        <v>0.21478060046189376</v>
      </c>
      <c r="T41" s="269">
        <v>0.27112914131169707</v>
      </c>
    </row>
    <row r="42" spans="1:67" x14ac:dyDescent="0.25">
      <c r="A42" s="225">
        <f t="shared" si="24"/>
        <v>2015</v>
      </c>
      <c r="B42" s="6">
        <f t="shared" si="25"/>
        <v>0.19280575539568345</v>
      </c>
      <c r="C42" s="6">
        <f t="shared" si="26"/>
        <v>0.27728613569321536</v>
      </c>
      <c r="D42" s="6">
        <f t="shared" si="27"/>
        <v>0.37942332896461339</v>
      </c>
      <c r="E42" s="6">
        <f t="shared" si="28"/>
        <v>0.21428571428571427</v>
      </c>
      <c r="F42" s="6">
        <f t="shared" si="29"/>
        <v>0.17377049180327869</v>
      </c>
      <c r="G42" s="6">
        <f t="shared" si="30"/>
        <v>0.13609467455621302</v>
      </c>
      <c r="H42" s="264">
        <f t="shared" si="31"/>
        <v>0.24243654822335026</v>
      </c>
      <c r="I42" s="267">
        <f t="shared" si="32"/>
        <v>0.24351676154332702</v>
      </c>
      <c r="J42" s="343"/>
      <c r="K42" s="343"/>
      <c r="M42" s="225">
        <v>2015</v>
      </c>
      <c r="N42" s="6">
        <v>0.24468085106382978</v>
      </c>
      <c r="O42" s="6">
        <v>0.24576271186440679</v>
      </c>
      <c r="P42" s="6">
        <v>0.39641434262948205</v>
      </c>
      <c r="Q42" s="6">
        <v>0.26190476190476192</v>
      </c>
      <c r="R42" s="6">
        <v>0.16129032258064516</v>
      </c>
      <c r="S42" s="6">
        <v>0.17293233082706766</v>
      </c>
      <c r="T42" s="267">
        <v>0.27298050139275765</v>
      </c>
    </row>
    <row r="43" spans="1:67" x14ac:dyDescent="0.25">
      <c r="A43" s="225">
        <f t="shared" si="24"/>
        <v>2016</v>
      </c>
      <c r="B43" s="6">
        <f t="shared" si="25"/>
        <v>0.19487577639751552</v>
      </c>
      <c r="C43" s="6">
        <f t="shared" si="26"/>
        <v>0.30239520958083832</v>
      </c>
      <c r="D43" s="6">
        <f t="shared" si="27"/>
        <v>0.38566775244299673</v>
      </c>
      <c r="E43" s="6">
        <f t="shared" si="28"/>
        <v>0.2011173184357542</v>
      </c>
      <c r="F43" s="6">
        <f t="shared" si="29"/>
        <v>0.19333333333333333</v>
      </c>
      <c r="G43" s="6">
        <f t="shared" si="30"/>
        <v>0.1475826972010178</v>
      </c>
      <c r="H43" s="264">
        <f t="shared" si="31"/>
        <v>0.25171339563862927</v>
      </c>
      <c r="I43" s="267">
        <f t="shared" si="32"/>
        <v>0.25366695427092323</v>
      </c>
      <c r="J43" s="343"/>
      <c r="K43" s="343"/>
      <c r="M43" s="225">
        <v>2016</v>
      </c>
      <c r="N43" s="6">
        <v>0.24770642201834864</v>
      </c>
      <c r="O43" s="6">
        <v>0.28125</v>
      </c>
      <c r="P43" s="6">
        <v>0.41911764705882354</v>
      </c>
      <c r="Q43" s="6">
        <v>0.2857142857142857</v>
      </c>
      <c r="R43" s="6">
        <v>0.17105263157894737</v>
      </c>
      <c r="S43" s="6">
        <v>0.17647058823529413</v>
      </c>
      <c r="T43" s="267">
        <v>0.28239999999999998</v>
      </c>
    </row>
    <row r="44" spans="1:67" x14ac:dyDescent="0.25">
      <c r="A44" s="225">
        <f t="shared" si="24"/>
        <v>2017</v>
      </c>
      <c r="B44" s="6">
        <f t="shared" si="25"/>
        <v>0.18815052041633307</v>
      </c>
      <c r="C44" s="6">
        <f t="shared" si="26"/>
        <v>0.33440514469453375</v>
      </c>
      <c r="D44" s="6">
        <f t="shared" si="27"/>
        <v>0.38435828877005346</v>
      </c>
      <c r="E44" s="6">
        <f t="shared" si="28"/>
        <v>0.22159090909090909</v>
      </c>
      <c r="F44" s="6">
        <f t="shared" si="29"/>
        <v>0.21223021582733814</v>
      </c>
      <c r="G44" s="6">
        <f t="shared" si="30"/>
        <v>0.15112540192926044</v>
      </c>
      <c r="H44" s="264">
        <f t="shared" si="31"/>
        <v>0.25241901556583929</v>
      </c>
      <c r="I44" s="267">
        <f t="shared" si="32"/>
        <v>0.25360419397116646</v>
      </c>
      <c r="J44" s="343"/>
      <c r="K44" s="343"/>
      <c r="M44" s="225">
        <v>2017</v>
      </c>
      <c r="N44" s="6">
        <v>0.2574626865671642</v>
      </c>
      <c r="O44" s="6">
        <v>0.33333333333333331</v>
      </c>
      <c r="P44" s="6">
        <v>0.43939393939393939</v>
      </c>
      <c r="Q44" s="6">
        <v>0.23333333333333334</v>
      </c>
      <c r="R44" s="6">
        <v>0.18181818181818182</v>
      </c>
      <c r="S44" s="6">
        <v>0.17915309446254071</v>
      </c>
      <c r="T44" s="267">
        <v>0.3059885151763741</v>
      </c>
    </row>
    <row r="45" spans="1:67" ht="15" customHeight="1" x14ac:dyDescent="0.25">
      <c r="A45" s="225">
        <f t="shared" si="24"/>
        <v>2018</v>
      </c>
      <c r="B45" s="6">
        <f t="shared" si="25"/>
        <v>0.1867862969004894</v>
      </c>
      <c r="C45" s="6">
        <f t="shared" si="26"/>
        <v>0.33112582781456956</v>
      </c>
      <c r="D45" s="6">
        <f t="shared" si="27"/>
        <v>0.3797979797979798</v>
      </c>
      <c r="E45" s="6">
        <f t="shared" si="28"/>
        <v>0.22727272727272727</v>
      </c>
      <c r="F45" s="6">
        <f t="shared" si="29"/>
        <v>0.19330855018587362</v>
      </c>
      <c r="G45" s="6">
        <f t="shared" si="30"/>
        <v>0.1553956834532374</v>
      </c>
      <c r="H45" s="264">
        <f t="shared" si="31"/>
        <v>0.24773102310231024</v>
      </c>
      <c r="I45" s="267">
        <f t="shared" si="32"/>
        <v>0.24850171232876711</v>
      </c>
      <c r="J45" s="343"/>
      <c r="K45" s="343"/>
      <c r="M45" s="225">
        <v>2018</v>
      </c>
      <c r="N45" s="6">
        <v>0.2283464566929134</v>
      </c>
      <c r="O45" s="6">
        <v>0.29113924050632911</v>
      </c>
      <c r="P45" s="6">
        <v>0.43409090909090908</v>
      </c>
      <c r="Q45" s="6">
        <v>0.1388888888888889</v>
      </c>
      <c r="R45" s="6">
        <v>0.25675675675675674</v>
      </c>
      <c r="S45" s="6">
        <v>0.17684887459807075</v>
      </c>
      <c r="T45" s="267">
        <v>0.29396984924623115</v>
      </c>
    </row>
    <row r="46" spans="1:67" x14ac:dyDescent="0.25">
      <c r="A46" s="225">
        <f t="shared" si="24"/>
        <v>2019</v>
      </c>
      <c r="B46" s="6">
        <f t="shared" si="25"/>
        <v>0.19110378912685339</v>
      </c>
      <c r="C46" s="6">
        <f t="shared" si="26"/>
        <v>0.3240418118466899</v>
      </c>
      <c r="D46" s="6">
        <f t="shared" si="27"/>
        <v>0.39857881136950907</v>
      </c>
      <c r="E46" s="6">
        <f t="shared" si="28"/>
        <v>0.22485207100591717</v>
      </c>
      <c r="F46" s="6">
        <f t="shared" si="29"/>
        <v>0.22857142857142856</v>
      </c>
      <c r="G46" s="6">
        <f t="shared" si="30"/>
        <v>0.14611872146118721</v>
      </c>
      <c r="H46" s="264">
        <f t="shared" si="31"/>
        <v>0.25203736831643808</v>
      </c>
      <c r="I46" s="267">
        <f t="shared" si="32"/>
        <v>0.25298231180584124</v>
      </c>
      <c r="J46" s="343"/>
      <c r="K46" s="343"/>
      <c r="M46" s="225">
        <v>2019</v>
      </c>
      <c r="N46" s="6">
        <v>0.2073170731707317</v>
      </c>
      <c r="O46" s="6">
        <v>0.32500000000000001</v>
      </c>
      <c r="P46" s="6">
        <v>0.38743455497382201</v>
      </c>
      <c r="Q46" s="6">
        <v>0.23529411764705882</v>
      </c>
      <c r="R46" s="6">
        <v>0.20408163265306123</v>
      </c>
      <c r="S46" s="6">
        <v>0.25559105431309903</v>
      </c>
      <c r="T46" s="267">
        <v>0.29257246376811596</v>
      </c>
    </row>
    <row r="47" spans="1:67" x14ac:dyDescent="0.25">
      <c r="A47" s="225">
        <f t="shared" si="24"/>
        <v>2020</v>
      </c>
      <c r="B47" s="6">
        <f t="shared" si="25"/>
        <v>0.20237154150197628</v>
      </c>
      <c r="C47" s="6">
        <f t="shared" si="26"/>
        <v>0.3174061433447099</v>
      </c>
      <c r="D47" s="6">
        <f t="shared" si="27"/>
        <v>0.40520896426408237</v>
      </c>
      <c r="E47" s="6">
        <f t="shared" si="28"/>
        <v>0.22702702702702704</v>
      </c>
      <c r="F47" s="6">
        <f t="shared" si="29"/>
        <v>0.26298701298701299</v>
      </c>
      <c r="G47" s="6">
        <f t="shared" si="30"/>
        <v>0.1665699361578642</v>
      </c>
      <c r="H47" s="264">
        <f t="shared" si="31"/>
        <v>0.26322580645161292</v>
      </c>
      <c r="I47" s="267">
        <f t="shared" si="32"/>
        <v>0.26450381679389312</v>
      </c>
      <c r="J47" s="343"/>
      <c r="K47" s="343"/>
      <c r="M47" s="225">
        <v>2020</v>
      </c>
      <c r="N47" s="6">
        <v>0.1891891891891892</v>
      </c>
      <c r="O47" s="6">
        <v>0.4</v>
      </c>
      <c r="P47" s="6">
        <v>0.45045045045045046</v>
      </c>
      <c r="Q47" s="6">
        <v>0.23076923076923078</v>
      </c>
      <c r="R47" s="6">
        <v>0.22388059701492538</v>
      </c>
      <c r="S47" s="6">
        <v>0.20178041543026706</v>
      </c>
      <c r="T47" s="267">
        <v>0.29134615384615387</v>
      </c>
    </row>
    <row r="48" spans="1:67" x14ac:dyDescent="0.25">
      <c r="A48" s="226">
        <f t="shared" si="24"/>
        <v>2021</v>
      </c>
      <c r="B48" s="7">
        <f t="shared" si="25"/>
        <v>0.20727272727272728</v>
      </c>
      <c r="C48" s="7">
        <f t="shared" si="26"/>
        <v>0.33006535947712418</v>
      </c>
      <c r="D48" s="7">
        <f t="shared" si="27"/>
        <v>0.39753376394597767</v>
      </c>
      <c r="E48" s="7">
        <f t="shared" si="28"/>
        <v>0.23626373626373626</v>
      </c>
      <c r="F48" s="7">
        <f t="shared" si="29"/>
        <v>0.26366559485530544</v>
      </c>
      <c r="G48" s="7">
        <f t="shared" si="30"/>
        <v>0.17795275590551182</v>
      </c>
      <c r="H48" s="266">
        <f t="shared" si="31"/>
        <v>0.26409546869595296</v>
      </c>
      <c r="I48" s="269">
        <f t="shared" si="32"/>
        <v>0.26500000000000001</v>
      </c>
      <c r="J48" s="343"/>
      <c r="K48" s="343"/>
      <c r="M48" s="226">
        <v>2021</v>
      </c>
      <c r="N48" s="7">
        <v>0.23076923076923078</v>
      </c>
      <c r="O48" s="7">
        <v>0.37254901960784315</v>
      </c>
      <c r="P48" s="7">
        <v>0.47792207792207791</v>
      </c>
      <c r="Q48" s="7">
        <v>9.5238095238095233E-2</v>
      </c>
      <c r="R48" s="7">
        <v>0.3188405797101449</v>
      </c>
      <c r="S48" s="7">
        <v>0.21390374331550802</v>
      </c>
      <c r="T48" s="269">
        <v>0.3203971119133574</v>
      </c>
    </row>
    <row r="49" spans="1:30" x14ac:dyDescent="0.25">
      <c r="A49" s="225">
        <f t="shared" si="24"/>
        <v>2022</v>
      </c>
      <c r="B49" s="6">
        <f t="shared" si="25"/>
        <v>0.20872483221476509</v>
      </c>
      <c r="C49" s="6">
        <f t="shared" si="26"/>
        <v>0.33333333333333331</v>
      </c>
      <c r="D49" s="6">
        <f t="shared" si="27"/>
        <v>0.40706012134583563</v>
      </c>
      <c r="E49" s="6">
        <f t="shared" si="28"/>
        <v>0.23404255319148937</v>
      </c>
      <c r="F49" s="6">
        <f t="shared" si="29"/>
        <v>0.28398791540785501</v>
      </c>
      <c r="G49" s="6">
        <f t="shared" si="30"/>
        <v>0.18788452437292949</v>
      </c>
      <c r="H49" s="264">
        <f t="shared" si="31"/>
        <v>0.27020121366975408</v>
      </c>
      <c r="I49" s="267">
        <f t="shared" si="32"/>
        <v>0.27132038195587749</v>
      </c>
      <c r="J49" s="343"/>
      <c r="K49" s="343"/>
      <c r="M49" s="225">
        <v>2022</v>
      </c>
      <c r="N49" s="6">
        <v>0.27551020408163263</v>
      </c>
      <c r="O49" s="6">
        <v>0.40425531914893614</v>
      </c>
      <c r="P49" s="6">
        <v>0.47761194029850745</v>
      </c>
      <c r="Q49" s="6">
        <v>0.2608695652173913</v>
      </c>
      <c r="R49" s="6">
        <v>0.31481481481481483</v>
      </c>
      <c r="S49" s="6">
        <v>0.20947630922693267</v>
      </c>
      <c r="T49" s="267">
        <v>0.32291666666666669</v>
      </c>
    </row>
    <row r="50" spans="1:30" x14ac:dyDescent="0.25">
      <c r="A50" s="225">
        <f t="shared" si="24"/>
        <v>2023</v>
      </c>
      <c r="B50" s="6">
        <f t="shared" si="25"/>
        <v>0.20447284345047922</v>
      </c>
      <c r="C50" s="6">
        <f t="shared" si="26"/>
        <v>0.33898305084745761</v>
      </c>
      <c r="D50" s="6">
        <f t="shared" si="27"/>
        <v>0.41501564129301355</v>
      </c>
      <c r="E50" s="6">
        <f t="shared" si="28"/>
        <v>0.24</v>
      </c>
      <c r="F50" s="6">
        <f t="shared" si="29"/>
        <v>0.29526462395543174</v>
      </c>
      <c r="G50" s="6">
        <f t="shared" si="30"/>
        <v>0.20640415404586759</v>
      </c>
      <c r="H50" s="264">
        <f t="shared" si="31"/>
        <v>0.27821678842999853</v>
      </c>
      <c r="I50" s="267">
        <f t="shared" si="32"/>
        <v>0.27939142461964039</v>
      </c>
      <c r="J50" s="343"/>
      <c r="K50" s="343"/>
      <c r="M50" s="225">
        <v>2023</v>
      </c>
      <c r="N50" s="6">
        <v>0.27619047619047621</v>
      </c>
      <c r="O50" s="6">
        <v>0.421875</v>
      </c>
      <c r="P50" s="6">
        <v>0.47692307692307695</v>
      </c>
      <c r="Q50" s="6">
        <v>0.29629629629629628</v>
      </c>
      <c r="R50" s="6">
        <v>0.328125</v>
      </c>
      <c r="S50" s="6">
        <v>0.23217922606924643</v>
      </c>
      <c r="T50" s="267">
        <v>0.33226324237560195</v>
      </c>
    </row>
    <row r="51" spans="1:30" x14ac:dyDescent="0.25">
      <c r="A51" s="225">
        <f t="shared" si="24"/>
        <v>2024</v>
      </c>
      <c r="B51" s="6">
        <f t="shared" si="25"/>
        <v>0.21318545902649413</v>
      </c>
      <c r="C51" s="6">
        <f t="shared" si="26"/>
        <v>0.35978835978835977</v>
      </c>
      <c r="D51" s="6">
        <f t="shared" si="27"/>
        <v>0.42192192192192191</v>
      </c>
      <c r="E51" s="6">
        <f t="shared" si="28"/>
        <v>0.25123152709359609</v>
      </c>
      <c r="F51" s="6">
        <f t="shared" si="29"/>
        <v>0.30867346938775508</v>
      </c>
      <c r="G51" s="6">
        <f t="shared" si="30"/>
        <v>0.21726907630522088</v>
      </c>
      <c r="H51" s="264">
        <f t="shared" si="31"/>
        <v>0.2875088214537756</v>
      </c>
      <c r="I51" s="267">
        <f t="shared" si="32"/>
        <v>0.28857890148212728</v>
      </c>
      <c r="J51" s="343"/>
      <c r="K51" s="343"/>
      <c r="M51" s="225">
        <v>2024</v>
      </c>
      <c r="N51" s="6">
        <v>0.2813852813852814</v>
      </c>
      <c r="O51" s="6">
        <v>0.41269841269841268</v>
      </c>
      <c r="P51" s="6">
        <v>0.47654320987654319</v>
      </c>
      <c r="Q51" s="6">
        <v>0.3</v>
      </c>
      <c r="R51" s="6">
        <v>0.34722222222222221</v>
      </c>
      <c r="S51" s="6">
        <v>0.24904214559386972</v>
      </c>
      <c r="T51" s="267">
        <v>0.33786848072562359</v>
      </c>
      <c r="AD51" s="39" t="s">
        <v>34</v>
      </c>
    </row>
    <row r="52" spans="1:30" x14ac:dyDescent="0.25">
      <c r="A52" s="225">
        <f t="shared" si="24"/>
        <v>2025</v>
      </c>
      <c r="B52" s="6">
        <f t="shared" si="25"/>
        <v>0.22032866707242849</v>
      </c>
      <c r="C52" s="6">
        <f t="shared" si="26"/>
        <v>0.38669950738916259</v>
      </c>
      <c r="D52" s="6">
        <f t="shared" si="27"/>
        <v>0.4293294741919923</v>
      </c>
      <c r="E52" s="6">
        <f t="shared" si="28"/>
        <v>0.25714285714285712</v>
      </c>
      <c r="F52" s="6">
        <f t="shared" si="29"/>
        <v>0.30695443645083931</v>
      </c>
      <c r="G52" s="6">
        <f t="shared" si="30"/>
        <v>0.22379397896264056</v>
      </c>
      <c r="H52" s="264">
        <f t="shared" si="31"/>
        <v>0.29416466826538767</v>
      </c>
      <c r="I52" s="267">
        <f t="shared" si="32"/>
        <v>0.29523026315789475</v>
      </c>
      <c r="J52" s="343"/>
      <c r="K52" s="343"/>
      <c r="M52" s="225">
        <v>2025</v>
      </c>
      <c r="N52" s="6">
        <v>0.26190476190476192</v>
      </c>
      <c r="O52" s="6">
        <v>0.39705882352941174</v>
      </c>
      <c r="P52" s="6">
        <v>0.47126436781609193</v>
      </c>
      <c r="Q52" s="6">
        <v>0.29032258064516131</v>
      </c>
      <c r="R52" s="6">
        <v>0.36249999999999999</v>
      </c>
      <c r="S52" s="6">
        <v>0.2654109589041096</v>
      </c>
      <c r="T52" s="267">
        <v>0.3388543823326432</v>
      </c>
      <c r="AD52" s="94" t="s">
        <v>43</v>
      </c>
    </row>
    <row r="53" spans="1:30" x14ac:dyDescent="0.25">
      <c r="A53" s="225">
        <f t="shared" si="24"/>
        <v>2026</v>
      </c>
      <c r="B53" s="6">
        <f t="shared" si="25"/>
        <v>0.23927492447129908</v>
      </c>
      <c r="C53" s="6">
        <f t="shared" si="26"/>
        <v>0.3923444976076555</v>
      </c>
      <c r="D53" s="6">
        <f t="shared" si="27"/>
        <v>0.44382801664355065</v>
      </c>
      <c r="E53" s="6">
        <f t="shared" si="28"/>
        <v>0.26923076923076922</v>
      </c>
      <c r="F53" s="6">
        <f t="shared" si="29"/>
        <v>0.32409381663113007</v>
      </c>
      <c r="G53" s="6">
        <f t="shared" si="30"/>
        <v>0.22987358616101131</v>
      </c>
      <c r="H53" s="264">
        <f t="shared" si="31"/>
        <v>0.30542929292929294</v>
      </c>
      <c r="I53" s="267">
        <f t="shared" si="32"/>
        <v>0.30640560165975106</v>
      </c>
      <c r="J53" s="343"/>
      <c r="K53" s="343"/>
      <c r="M53" s="225">
        <v>2026</v>
      </c>
      <c r="N53" s="6">
        <v>0.26937269372693728</v>
      </c>
      <c r="O53" s="6">
        <v>0.41249999999999998</v>
      </c>
      <c r="P53" s="6">
        <v>0.48559670781893005</v>
      </c>
      <c r="Q53" s="6">
        <v>0.2857142857142857</v>
      </c>
      <c r="R53" s="6">
        <v>0.36458333333333331</v>
      </c>
      <c r="S53" s="6">
        <v>0.28034682080924855</v>
      </c>
      <c r="T53" s="267">
        <v>0.35</v>
      </c>
    </row>
    <row r="54" spans="1:30" x14ac:dyDescent="0.25">
      <c r="A54" s="225">
        <f t="shared" si="24"/>
        <v>2027</v>
      </c>
      <c r="B54" s="6">
        <f t="shared" si="25"/>
        <v>0.26222493887530562</v>
      </c>
      <c r="C54" s="6">
        <f t="shared" si="26"/>
        <v>0.38359201773835921</v>
      </c>
      <c r="D54" s="6">
        <f t="shared" si="27"/>
        <v>0.45950704225352113</v>
      </c>
      <c r="E54" s="6">
        <f t="shared" si="28"/>
        <v>0.30593607305936071</v>
      </c>
      <c r="F54" s="6">
        <f t="shared" si="29"/>
        <v>0.33652007648183557</v>
      </c>
      <c r="G54" s="6">
        <f t="shared" si="30"/>
        <v>0.2418379685610641</v>
      </c>
      <c r="H54" s="264">
        <f t="shared" si="31"/>
        <v>0.31977643001545963</v>
      </c>
      <c r="I54" s="267">
        <f t="shared" si="32"/>
        <v>0.32014652014652012</v>
      </c>
      <c r="J54" s="343"/>
      <c r="K54" s="343"/>
      <c r="M54" s="225">
        <v>2027</v>
      </c>
      <c r="N54" s="6">
        <v>0.26978417266187049</v>
      </c>
      <c r="O54" s="6">
        <v>0.41772151898734178</v>
      </c>
      <c r="P54" s="6">
        <v>0.48865979381443297</v>
      </c>
      <c r="Q54" s="6">
        <v>0.29729729729729731</v>
      </c>
      <c r="R54" s="6">
        <v>0.38947368421052631</v>
      </c>
      <c r="S54" s="6">
        <v>0.28272980501392758</v>
      </c>
      <c r="T54" s="267">
        <v>0.35165484633569738</v>
      </c>
    </row>
    <row r="55" spans="1:30" x14ac:dyDescent="0.25">
      <c r="A55" s="225">
        <f t="shared" si="24"/>
        <v>2028</v>
      </c>
      <c r="B55" s="6">
        <f t="shared" si="25"/>
        <v>0.27573529411764708</v>
      </c>
      <c r="C55" s="6">
        <f t="shared" si="26"/>
        <v>0.37701612903225806</v>
      </c>
      <c r="D55" s="6">
        <f t="shared" si="27"/>
        <v>0.46183368869936037</v>
      </c>
      <c r="E55" s="6">
        <f t="shared" si="28"/>
        <v>0.34579439252336447</v>
      </c>
      <c r="F55" s="6">
        <f t="shared" si="29"/>
        <v>0.35221238938053095</v>
      </c>
      <c r="G55" s="6">
        <f t="shared" si="30"/>
        <v>0.24169270093723375</v>
      </c>
      <c r="H55" s="264">
        <f t="shared" si="31"/>
        <v>0.32417645047304228</v>
      </c>
      <c r="I55" s="267">
        <f t="shared" si="32"/>
        <v>0.32363593877789459</v>
      </c>
      <c r="J55" s="343"/>
      <c r="K55" s="343"/>
      <c r="M55" s="225">
        <v>2028</v>
      </c>
      <c r="N55" s="6">
        <v>0.27303754266211605</v>
      </c>
      <c r="O55" s="6">
        <v>0.43023255813953487</v>
      </c>
      <c r="P55" s="6">
        <v>0.50099403578528823</v>
      </c>
      <c r="Q55" s="6">
        <v>0.29729729729729731</v>
      </c>
      <c r="R55" s="6">
        <v>0.39047619047619048</v>
      </c>
      <c r="S55" s="6">
        <v>0.29743589743589743</v>
      </c>
      <c r="T55" s="267">
        <v>0.36232686980609419</v>
      </c>
    </row>
    <row r="56" spans="1:30" x14ac:dyDescent="0.25">
      <c r="A56" s="251">
        <f t="shared" si="24"/>
        <v>2029</v>
      </c>
      <c r="B56" s="15">
        <f t="shared" si="25"/>
        <v>0.29028213166144201</v>
      </c>
      <c r="C56" s="15">
        <f t="shared" si="26"/>
        <v>0.38155515370705245</v>
      </c>
      <c r="D56" s="15">
        <f t="shared" si="27"/>
        <v>0.46833333333333332</v>
      </c>
      <c r="E56" s="15">
        <f t="shared" si="28"/>
        <v>0.3669724770642202</v>
      </c>
      <c r="F56" s="15">
        <f t="shared" si="29"/>
        <v>0.36046511627906974</v>
      </c>
      <c r="G56" s="15">
        <f t="shared" si="30"/>
        <v>0.24611186903137791</v>
      </c>
      <c r="H56" s="265">
        <f t="shared" si="31"/>
        <v>0.33178397521027003</v>
      </c>
      <c r="I56" s="268">
        <f t="shared" si="32"/>
        <v>0.33091403946473125</v>
      </c>
      <c r="J56" s="343"/>
      <c r="K56" s="343"/>
      <c r="M56" s="251">
        <v>2029</v>
      </c>
      <c r="N56" s="15">
        <v>0.28000000000000003</v>
      </c>
      <c r="O56" s="15">
        <v>0.45161290322580644</v>
      </c>
      <c r="P56" s="15">
        <v>0.50588235294117645</v>
      </c>
      <c r="Q56" s="15">
        <v>0.31428571428571428</v>
      </c>
      <c r="R56" s="15">
        <v>0.40540540540540543</v>
      </c>
      <c r="S56" s="15">
        <v>0.29927007299270075</v>
      </c>
      <c r="T56" s="268">
        <v>0.36718332442544094</v>
      </c>
    </row>
    <row r="57" spans="1:30" ht="30" x14ac:dyDescent="0.25">
      <c r="A57" s="241" t="s">
        <v>17</v>
      </c>
      <c r="B57" s="6"/>
      <c r="C57" s="6"/>
      <c r="D57" s="6"/>
      <c r="E57" s="6"/>
      <c r="F57" s="6"/>
      <c r="G57" s="6"/>
      <c r="H57" s="232"/>
      <c r="I57" s="272"/>
      <c r="M57" s="241" t="s">
        <v>17</v>
      </c>
      <c r="N57" s="6"/>
      <c r="O57" s="6"/>
      <c r="P57" s="6"/>
      <c r="Q57" s="6"/>
      <c r="R57" s="6"/>
      <c r="S57" s="6"/>
      <c r="T57" s="267"/>
    </row>
    <row r="58" spans="1:30" x14ac:dyDescent="0.25">
      <c r="A58" s="252" t="str">
        <f>'Départ discipline'!A88</f>
        <v>2010-2021</v>
      </c>
      <c r="B58" s="6">
        <f>B48-B37</f>
        <v>2.1195083363758055E-2</v>
      </c>
      <c r="C58" s="6">
        <f t="shared" ref="C58:I58" si="33">C48-C37</f>
        <v>0.11655773420479301</v>
      </c>
      <c r="D58" s="6">
        <f t="shared" si="33"/>
        <v>5.0939430009871556E-2</v>
      </c>
      <c r="E58" s="6">
        <f t="shared" si="33"/>
        <v>1.56064592684311E-2</v>
      </c>
      <c r="F58" s="6">
        <f t="shared" si="33"/>
        <v>0.14117116278403596</v>
      </c>
      <c r="G58" s="6">
        <f t="shared" si="33"/>
        <v>2.4897358989463853E-2</v>
      </c>
      <c r="H58" s="264">
        <f t="shared" si="33"/>
        <v>4.4842356662757932E-2</v>
      </c>
      <c r="I58" s="267">
        <f t="shared" si="33"/>
        <v>4.5798348245010334E-2</v>
      </c>
      <c r="J58" s="78"/>
      <c r="M58" s="228" t="str">
        <f>'Départ discipline'!A88</f>
        <v>2010-2021</v>
      </c>
      <c r="N58" s="6">
        <f t="shared" ref="N58" si="34">N48-N37</f>
        <v>-9.3449519230769218E-2</v>
      </c>
      <c r="O58" s="6">
        <f t="shared" ref="O58:T58" si="35">O48-O37</f>
        <v>8.5511982570806111E-2</v>
      </c>
      <c r="P58" s="6">
        <f t="shared" si="35"/>
        <v>8.2003710575139166E-2</v>
      </c>
      <c r="Q58" s="6">
        <f t="shared" si="35"/>
        <v>-0.11528822055137844</v>
      </c>
      <c r="R58" s="6">
        <f t="shared" si="35"/>
        <v>0.14934905428641609</v>
      </c>
      <c r="S58" s="6">
        <f t="shared" si="35"/>
        <v>2.5366790072672424E-2</v>
      </c>
      <c r="T58" s="267">
        <f t="shared" si="35"/>
        <v>4.4844212929496086E-2</v>
      </c>
    </row>
    <row r="59" spans="1:30" x14ac:dyDescent="0.25">
      <c r="A59" s="252" t="str">
        <f>'Départ discipline'!A89</f>
        <v>2021-2029</v>
      </c>
      <c r="B59" s="6">
        <f>B56-B48</f>
        <v>8.3009404388714736E-2</v>
      </c>
      <c r="C59" s="6">
        <f t="shared" ref="C59:I59" si="36">C56-C48</f>
        <v>5.1489794229928276E-2</v>
      </c>
      <c r="D59" s="6">
        <f t="shared" si="36"/>
        <v>7.0799569387355654E-2</v>
      </c>
      <c r="E59" s="6">
        <f t="shared" si="36"/>
        <v>0.13070874080048395</v>
      </c>
      <c r="F59" s="6">
        <f t="shared" si="36"/>
        <v>9.6799521423764301E-2</v>
      </c>
      <c r="G59" s="6">
        <f t="shared" si="36"/>
        <v>6.8159113125866089E-2</v>
      </c>
      <c r="H59" s="264">
        <f t="shared" si="36"/>
        <v>6.7688506514317071E-2</v>
      </c>
      <c r="I59" s="267">
        <f t="shared" si="36"/>
        <v>6.5914039464731233E-2</v>
      </c>
      <c r="J59" s="78"/>
      <c r="M59" s="228" t="str">
        <f>'Départ discipline'!A89</f>
        <v>2021-2029</v>
      </c>
      <c r="N59" s="6">
        <f t="shared" ref="N59" si="37">N56-N48</f>
        <v>4.9230769230769245E-2</v>
      </c>
      <c r="O59" s="6">
        <f t="shared" ref="O59:T59" si="38">O56-O48</f>
        <v>7.9063883617963293E-2</v>
      </c>
      <c r="P59" s="6">
        <f t="shared" si="38"/>
        <v>2.7960275019098535E-2</v>
      </c>
      <c r="Q59" s="6">
        <f t="shared" si="38"/>
        <v>0.21904761904761905</v>
      </c>
      <c r="R59" s="6">
        <f t="shared" si="38"/>
        <v>8.6564825695260528E-2</v>
      </c>
      <c r="S59" s="6">
        <f t="shared" si="38"/>
        <v>8.5366329677192737E-2</v>
      </c>
      <c r="T59" s="267">
        <f t="shared" si="38"/>
        <v>4.6786212512083536E-2</v>
      </c>
      <c r="X59" s="79"/>
      <c r="Y59" s="79"/>
      <c r="Z59" s="79"/>
      <c r="AA59" s="79"/>
    </row>
    <row r="60" spans="1:30" x14ac:dyDescent="0.25">
      <c r="A60" s="253" t="str">
        <f>'Départ discipline'!A90</f>
        <v>2010-2029</v>
      </c>
      <c r="B60" s="24">
        <f>B56-B37</f>
        <v>0.10420448775247279</v>
      </c>
      <c r="C60" s="24">
        <f t="shared" ref="C60:I60" si="39">C56-C37</f>
        <v>0.16804752843472129</v>
      </c>
      <c r="D60" s="24">
        <f t="shared" si="39"/>
        <v>0.12173899939722721</v>
      </c>
      <c r="E60" s="24">
        <f t="shared" si="39"/>
        <v>0.14631520006891505</v>
      </c>
      <c r="F60" s="24">
        <f t="shared" si="39"/>
        <v>0.23797068420780026</v>
      </c>
      <c r="G60" s="24">
        <f t="shared" si="39"/>
        <v>9.3056472115329941E-2</v>
      </c>
      <c r="H60" s="273">
        <f t="shared" si="39"/>
        <v>0.112530863177075</v>
      </c>
      <c r="I60" s="274">
        <f t="shared" si="39"/>
        <v>0.11171238770974157</v>
      </c>
      <c r="J60" s="78"/>
      <c r="M60" s="229" t="str">
        <f>'Départ discipline'!A90</f>
        <v>2010-2029</v>
      </c>
      <c r="N60" s="24">
        <f t="shared" ref="N60" si="40">N56-N37</f>
        <v>-4.4218749999999973E-2</v>
      </c>
      <c r="O60" s="270">
        <f t="shared" ref="O60:T60" si="41">O56-O37</f>
        <v>0.1645758661887694</v>
      </c>
      <c r="P60" s="270">
        <f t="shared" si="41"/>
        <v>0.1099639855942377</v>
      </c>
      <c r="Q60" s="270">
        <f t="shared" si="41"/>
        <v>0.10375939849624061</v>
      </c>
      <c r="R60" s="270">
        <f t="shared" si="41"/>
        <v>0.23591387998167662</v>
      </c>
      <c r="S60" s="270">
        <f t="shared" si="41"/>
        <v>0.11073311974986516</v>
      </c>
      <c r="T60" s="271">
        <f t="shared" si="41"/>
        <v>9.1630425441579622E-2</v>
      </c>
      <c r="X60" s="79"/>
      <c r="Y60" s="79"/>
      <c r="Z60" s="79"/>
      <c r="AA60" s="79"/>
    </row>
    <row r="61" spans="1:30" x14ac:dyDescent="0.25">
      <c r="A61" s="39" t="s">
        <v>22</v>
      </c>
      <c r="M61" s="39" t="s">
        <v>22</v>
      </c>
      <c r="X61" s="79"/>
      <c r="Y61" s="79"/>
      <c r="Z61" s="79"/>
      <c r="AA61" s="79"/>
    </row>
    <row r="62" spans="1:30" x14ac:dyDescent="0.25">
      <c r="A62" s="94" t="s">
        <v>43</v>
      </c>
      <c r="M62" s="94" t="s">
        <v>43</v>
      </c>
      <c r="X62" s="79"/>
      <c r="Y62" s="79"/>
      <c r="Z62" s="79"/>
      <c r="AA62" s="79"/>
    </row>
    <row r="63" spans="1:30" x14ac:dyDescent="0.25">
      <c r="X63" s="79"/>
      <c r="Y63" s="79"/>
      <c r="Z63" s="79"/>
      <c r="AA63" s="79"/>
    </row>
    <row r="64" spans="1:30" x14ac:dyDescent="0.25">
      <c r="X64" s="79"/>
      <c r="Y64" s="79"/>
      <c r="Z64" s="79"/>
      <c r="AA64" s="79"/>
    </row>
    <row r="65" spans="24:27" x14ac:dyDescent="0.25">
      <c r="X65" s="79"/>
      <c r="Y65" s="79"/>
      <c r="Z65" s="79"/>
      <c r="AA65" s="79"/>
    </row>
    <row r="66" spans="24:27" x14ac:dyDescent="0.25">
      <c r="X66" s="79"/>
      <c r="Y66" s="79"/>
      <c r="Z66" s="79"/>
      <c r="AA66" s="79"/>
    </row>
    <row r="67" spans="24:27" x14ac:dyDescent="0.25">
      <c r="X67" s="79"/>
      <c r="Y67" s="79"/>
      <c r="Z67" s="79"/>
      <c r="AA67" s="79"/>
    </row>
    <row r="68" spans="24:27" x14ac:dyDescent="0.25">
      <c r="X68" s="79"/>
      <c r="Y68" s="79"/>
      <c r="Z68" s="79"/>
      <c r="AA68" s="79"/>
    </row>
    <row r="69" spans="24:27" x14ac:dyDescent="0.25">
      <c r="X69" s="79"/>
      <c r="Y69" s="79"/>
      <c r="Z69" s="79"/>
      <c r="AA69" s="79"/>
    </row>
    <row r="70" spans="24:27" x14ac:dyDescent="0.25">
      <c r="X70" s="79"/>
      <c r="Y70" s="79"/>
      <c r="Z70" s="79"/>
      <c r="AA70" s="79"/>
    </row>
    <row r="71" spans="24:27" x14ac:dyDescent="0.25">
      <c r="X71" s="79"/>
      <c r="Y71" s="79"/>
      <c r="Z71" s="79"/>
      <c r="AA71" s="79"/>
    </row>
    <row r="72" spans="24:27" ht="15" customHeight="1" x14ac:dyDescent="0.25"/>
  </sheetData>
  <mergeCells count="33">
    <mergeCell ref="N2:P2"/>
    <mergeCell ref="AA2:AA3"/>
    <mergeCell ref="J36:K36"/>
    <mergeCell ref="J52:K52"/>
    <mergeCell ref="J53:K53"/>
    <mergeCell ref="J37:K37"/>
    <mergeCell ref="J38:K38"/>
    <mergeCell ref="J39:K39"/>
    <mergeCell ref="J40:K40"/>
    <mergeCell ref="J41:K41"/>
    <mergeCell ref="J42:K42"/>
    <mergeCell ref="J43:K43"/>
    <mergeCell ref="J44:K44"/>
    <mergeCell ref="J45:K45"/>
    <mergeCell ref="J46:K46"/>
    <mergeCell ref="J47:K47"/>
    <mergeCell ref="AB2:AB3"/>
    <mergeCell ref="Q2:S2"/>
    <mergeCell ref="T2:V2"/>
    <mergeCell ref="W2:W3"/>
    <mergeCell ref="X2:Z2"/>
    <mergeCell ref="J56:K56"/>
    <mergeCell ref="A2:A3"/>
    <mergeCell ref="B2:D2"/>
    <mergeCell ref="E2:G2"/>
    <mergeCell ref="H2:J2"/>
    <mergeCell ref="K2:M2"/>
    <mergeCell ref="J49:K49"/>
    <mergeCell ref="J50:K50"/>
    <mergeCell ref="J51:K51"/>
    <mergeCell ref="J54:K54"/>
    <mergeCell ref="J55:K55"/>
    <mergeCell ref="J48:K48"/>
  </mergeCells>
  <pageMargins left="0.19685039370078741" right="0.19685039370078741" top="0.19685039370078741" bottom="0.19685039370078741" header="0.31496062992125984" footer="0.31496062992125984"/>
  <pageSetup paperSize="9" scale="4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zoomScaleNormal="100" workbookViewId="0">
      <selection activeCell="F3" sqref="F3"/>
    </sheetView>
  </sheetViews>
  <sheetFormatPr baseColWidth="10" defaultRowHeight="15" x14ac:dyDescent="0.25"/>
  <cols>
    <col min="2" max="2" width="13.5703125" customWidth="1"/>
    <col min="3" max="3" width="16.7109375" customWidth="1"/>
    <col min="4" max="4" width="19.28515625" customWidth="1"/>
    <col min="5" max="5" width="19.28515625" style="123" customWidth="1"/>
  </cols>
  <sheetData>
    <row r="1" spans="1:15" ht="21" x14ac:dyDescent="0.3">
      <c r="A1" s="367" t="str">
        <f t="shared" ref="A1:A2" si="0">F1</f>
        <v>Pyramides des âges des EC,</v>
      </c>
      <c r="B1" s="123"/>
      <c r="C1" s="123"/>
      <c r="D1" s="123"/>
      <c r="F1" s="368" t="s">
        <v>93</v>
      </c>
      <c r="G1" s="123"/>
      <c r="H1" s="123"/>
      <c r="I1" s="123"/>
      <c r="J1" s="123"/>
      <c r="K1" s="123"/>
      <c r="L1" s="123"/>
      <c r="M1" s="123"/>
      <c r="N1" s="123"/>
      <c r="O1" s="123"/>
    </row>
    <row r="2" spans="1:15" ht="21" x14ac:dyDescent="0.3">
      <c r="A2" s="367" t="str">
        <f t="shared" si="0"/>
        <v>hommes et femmes, début 2022 et début 2030</v>
      </c>
      <c r="B2" s="123"/>
      <c r="C2" s="123"/>
      <c r="D2" s="123"/>
      <c r="F2" s="368" t="str">
        <f>"hommes et femmes, début "&amp;B3&amp;" et début "&amp;C3</f>
        <v>hommes et femmes, début 2022 et début 2030</v>
      </c>
      <c r="G2" s="123"/>
      <c r="H2" s="123"/>
      <c r="I2" s="123"/>
      <c r="J2" s="123"/>
      <c r="K2" s="123"/>
      <c r="L2" s="123"/>
      <c r="M2" s="123"/>
      <c r="N2" s="123"/>
      <c r="O2" s="123"/>
    </row>
    <row r="3" spans="1:15" x14ac:dyDescent="0.25">
      <c r="A3" s="334" t="s">
        <v>72</v>
      </c>
      <c r="B3" s="317">
        <v>2022</v>
      </c>
      <c r="C3" s="353">
        <v>2030</v>
      </c>
      <c r="D3" s="354"/>
      <c r="E3" s="372"/>
      <c r="F3" s="123"/>
      <c r="G3" s="123"/>
      <c r="H3" s="123"/>
      <c r="I3" s="123"/>
      <c r="J3" s="123"/>
      <c r="K3" s="123"/>
      <c r="L3" s="123"/>
      <c r="M3" s="123"/>
      <c r="N3" s="123"/>
      <c r="O3" s="123"/>
    </row>
    <row r="4" spans="1:15" x14ac:dyDescent="0.25">
      <c r="A4" s="335"/>
      <c r="B4" s="315"/>
      <c r="C4" s="353" t="str">
        <f>" EC en activité début "&amp;C3</f>
        <v xml:space="preserve"> EC en activité début 2030</v>
      </c>
      <c r="D4" s="354"/>
      <c r="E4" s="372"/>
      <c r="F4" s="123"/>
      <c r="G4" s="123"/>
      <c r="H4" s="123"/>
      <c r="I4" s="123"/>
      <c r="J4" s="123"/>
      <c r="K4" s="123"/>
      <c r="L4" s="123"/>
      <c r="M4" s="123"/>
      <c r="N4" s="123"/>
      <c r="O4" s="123"/>
    </row>
    <row r="5" spans="1:15" ht="46.5" customHeight="1" x14ac:dyDescent="0.25">
      <c r="A5" s="335"/>
      <c r="B5" s="315" t="str">
        <f>" EC en activité début "&amp;B3&amp;" :                    "&amp;B54&amp;" ans"</f>
        <v xml:space="preserve"> EC en activité début 2022 :                    50,7 ans</v>
      </c>
      <c r="C5" s="315" t="str">
        <f>" 2 - Recrutements constants :                 "&amp;C54&amp;" ans"</f>
        <v xml:space="preserve"> 2 - Recrutements constants :                 52,7 ans</v>
      </c>
      <c r="D5" s="315" t="str">
        <f>" 1- Remplacements total des départs : "&amp;D54&amp;" ans"</f>
        <v xml:space="preserve"> 1- Remplacements total des départs : 52,4 ans</v>
      </c>
      <c r="E5" s="372"/>
      <c r="F5" s="123"/>
      <c r="G5" s="123"/>
      <c r="H5" s="123"/>
      <c r="I5" s="123"/>
      <c r="J5" s="123"/>
      <c r="K5" s="123"/>
      <c r="L5" s="123"/>
      <c r="M5" s="123"/>
      <c r="N5" s="123"/>
      <c r="O5" s="123"/>
    </row>
    <row r="6" spans="1:15" x14ac:dyDescent="0.25">
      <c r="A6" s="291">
        <v>27</v>
      </c>
      <c r="B6" s="319">
        <v>6</v>
      </c>
      <c r="C6" s="319">
        <v>3</v>
      </c>
      <c r="D6" s="319">
        <v>3</v>
      </c>
      <c r="E6" s="369"/>
      <c r="F6" s="123"/>
      <c r="G6" s="123"/>
      <c r="H6" s="123"/>
      <c r="I6" s="123"/>
      <c r="J6" s="123"/>
      <c r="K6" s="123"/>
      <c r="L6" s="123"/>
      <c r="M6" s="123"/>
      <c r="N6" s="123"/>
      <c r="O6" s="123"/>
    </row>
    <row r="7" spans="1:15" x14ac:dyDescent="0.25">
      <c r="A7" s="292">
        <v>28</v>
      </c>
      <c r="B7" s="320">
        <v>22</v>
      </c>
      <c r="C7" s="320">
        <v>16</v>
      </c>
      <c r="D7" s="320">
        <v>19</v>
      </c>
      <c r="E7" s="369"/>
      <c r="F7" s="123"/>
      <c r="G7" s="123"/>
      <c r="H7" s="123"/>
      <c r="I7" s="123"/>
      <c r="J7" s="123"/>
      <c r="K7" s="123"/>
      <c r="L7" s="123"/>
      <c r="M7" s="123"/>
      <c r="N7" s="123"/>
      <c r="O7" s="123"/>
    </row>
    <row r="8" spans="1:15" x14ac:dyDescent="0.25">
      <c r="A8" s="292">
        <v>29</v>
      </c>
      <c r="B8" s="320">
        <v>72</v>
      </c>
      <c r="C8" s="320">
        <v>90</v>
      </c>
      <c r="D8" s="320">
        <v>90</v>
      </c>
      <c r="E8" s="369"/>
      <c r="F8" s="123"/>
      <c r="G8" s="123"/>
      <c r="H8" s="123"/>
      <c r="I8" s="123"/>
      <c r="J8" s="123"/>
      <c r="K8" s="123"/>
      <c r="L8" s="123"/>
      <c r="M8" s="123"/>
      <c r="N8" s="123"/>
      <c r="O8" s="123"/>
    </row>
    <row r="9" spans="1:15" x14ac:dyDescent="0.25">
      <c r="A9" s="292">
        <v>30</v>
      </c>
      <c r="B9" s="320">
        <v>139</v>
      </c>
      <c r="C9" s="320">
        <v>157</v>
      </c>
      <c r="D9" s="320">
        <v>157</v>
      </c>
      <c r="E9" s="369"/>
      <c r="F9" s="123"/>
      <c r="G9" s="123"/>
      <c r="H9" s="123"/>
      <c r="I9" s="123"/>
      <c r="J9" s="123"/>
      <c r="K9" s="123"/>
      <c r="L9" s="123"/>
      <c r="M9" s="123"/>
      <c r="N9" s="123"/>
      <c r="O9" s="123"/>
    </row>
    <row r="10" spans="1:15" x14ac:dyDescent="0.25">
      <c r="A10" s="292">
        <v>31</v>
      </c>
      <c r="B10" s="320">
        <v>226</v>
      </c>
      <c r="C10" s="320">
        <v>239</v>
      </c>
      <c r="D10" s="320">
        <v>271</v>
      </c>
      <c r="E10" s="369"/>
      <c r="F10" s="123"/>
      <c r="G10" s="123"/>
      <c r="H10" s="123"/>
      <c r="I10" s="123"/>
      <c r="J10" s="123"/>
      <c r="K10" s="123"/>
      <c r="L10" s="123"/>
      <c r="M10" s="123"/>
      <c r="N10" s="123"/>
      <c r="O10" s="123"/>
    </row>
    <row r="11" spans="1:15" x14ac:dyDescent="0.25">
      <c r="A11" s="292">
        <v>32</v>
      </c>
      <c r="B11" s="320">
        <v>316</v>
      </c>
      <c r="C11" s="320">
        <v>346</v>
      </c>
      <c r="D11" s="320">
        <v>410</v>
      </c>
      <c r="E11" s="369"/>
      <c r="F11" s="123"/>
      <c r="G11" s="123"/>
      <c r="H11" s="123"/>
      <c r="I11" s="123"/>
      <c r="J11" s="123"/>
      <c r="K11" s="123"/>
      <c r="L11" s="123"/>
      <c r="M11" s="123"/>
      <c r="N11" s="123"/>
      <c r="O11" s="123"/>
    </row>
    <row r="12" spans="1:15" x14ac:dyDescent="0.25">
      <c r="A12" s="292">
        <v>33</v>
      </c>
      <c r="B12" s="320">
        <v>448</v>
      </c>
      <c r="C12" s="320">
        <v>485</v>
      </c>
      <c r="D12" s="320">
        <v>522</v>
      </c>
      <c r="E12" s="369"/>
      <c r="F12" s="123"/>
      <c r="G12" s="123"/>
      <c r="H12" s="123"/>
      <c r="I12" s="123"/>
      <c r="J12" s="123"/>
      <c r="K12" s="123"/>
      <c r="L12" s="123"/>
      <c r="M12" s="123"/>
      <c r="N12" s="123"/>
      <c r="O12" s="123"/>
    </row>
    <row r="13" spans="1:15" x14ac:dyDescent="0.25">
      <c r="A13" s="292">
        <v>34</v>
      </c>
      <c r="B13" s="320">
        <v>613</v>
      </c>
      <c r="C13" s="320">
        <v>577</v>
      </c>
      <c r="D13" s="320">
        <v>645</v>
      </c>
      <c r="E13" s="369"/>
      <c r="F13" s="123"/>
      <c r="G13" s="123"/>
      <c r="H13" s="123"/>
      <c r="I13" s="123"/>
      <c r="J13" s="123"/>
      <c r="K13" s="123"/>
      <c r="L13" s="123"/>
      <c r="M13" s="123"/>
      <c r="N13" s="123"/>
      <c r="O13" s="123"/>
    </row>
    <row r="14" spans="1:15" x14ac:dyDescent="0.25">
      <c r="A14" s="292">
        <v>35</v>
      </c>
      <c r="B14" s="320">
        <v>733</v>
      </c>
      <c r="C14" s="320">
        <v>716.980024910981</v>
      </c>
      <c r="D14" s="320">
        <v>821.980024910981</v>
      </c>
      <c r="E14" s="369"/>
      <c r="F14" s="123"/>
      <c r="G14" s="123"/>
      <c r="H14" s="123"/>
      <c r="I14" s="123"/>
      <c r="J14" s="123"/>
      <c r="K14" s="123"/>
      <c r="L14" s="123"/>
      <c r="M14" s="123"/>
      <c r="N14" s="123"/>
      <c r="O14" s="123"/>
    </row>
    <row r="15" spans="1:15" x14ac:dyDescent="0.25">
      <c r="A15" s="292">
        <v>36</v>
      </c>
      <c r="B15" s="320">
        <v>823</v>
      </c>
      <c r="C15" s="320">
        <v>736.98452460919998</v>
      </c>
      <c r="D15" s="320">
        <v>888.98452460919998</v>
      </c>
      <c r="E15" s="369"/>
      <c r="F15" s="123"/>
      <c r="G15" s="123"/>
      <c r="H15" s="123"/>
      <c r="I15" s="123"/>
      <c r="J15" s="123"/>
      <c r="K15" s="123"/>
      <c r="L15" s="123"/>
      <c r="M15" s="123"/>
      <c r="N15" s="123"/>
      <c r="O15" s="123"/>
    </row>
    <row r="16" spans="1:15" x14ac:dyDescent="0.25">
      <c r="A16" s="292">
        <v>37</v>
      </c>
      <c r="B16" s="320">
        <v>976</v>
      </c>
      <c r="C16" s="320">
        <v>835.63795237871295</v>
      </c>
      <c r="D16" s="320">
        <v>958.63795237871295</v>
      </c>
      <c r="E16" s="369"/>
      <c r="F16" s="123"/>
      <c r="G16" s="123"/>
      <c r="H16" s="123"/>
      <c r="I16" s="123"/>
      <c r="J16" s="123"/>
      <c r="K16" s="123"/>
      <c r="L16" s="123"/>
      <c r="M16" s="123"/>
      <c r="N16" s="123"/>
      <c r="O16" s="123"/>
    </row>
    <row r="17" spans="1:15" x14ac:dyDescent="0.25">
      <c r="A17" s="292">
        <v>38</v>
      </c>
      <c r="B17" s="320">
        <v>1077</v>
      </c>
      <c r="C17" s="320">
        <v>914.90167998232505</v>
      </c>
      <c r="D17" s="320">
        <v>1060.90167998232</v>
      </c>
      <c r="E17" s="369"/>
      <c r="F17" s="123"/>
      <c r="G17" s="123"/>
      <c r="H17" s="123"/>
      <c r="I17" s="123"/>
      <c r="J17" s="123"/>
      <c r="K17" s="123"/>
      <c r="L17" s="123"/>
      <c r="M17" s="123"/>
      <c r="N17" s="123"/>
      <c r="O17" s="123"/>
    </row>
    <row r="18" spans="1:15" x14ac:dyDescent="0.25">
      <c r="A18" s="292">
        <v>39</v>
      </c>
      <c r="B18" s="320">
        <v>1254</v>
      </c>
      <c r="C18" s="320">
        <v>989.73369358082505</v>
      </c>
      <c r="D18" s="320">
        <v>1048.73369358082</v>
      </c>
      <c r="E18" s="369"/>
      <c r="F18" s="123"/>
      <c r="G18" s="123"/>
      <c r="H18" s="123"/>
      <c r="I18" s="123"/>
      <c r="J18" s="123"/>
      <c r="K18" s="123"/>
      <c r="L18" s="123"/>
      <c r="M18" s="123"/>
      <c r="N18" s="123"/>
      <c r="O18" s="123"/>
    </row>
    <row r="19" spans="1:15" x14ac:dyDescent="0.25">
      <c r="A19" s="292">
        <v>40</v>
      </c>
      <c r="B19" s="320">
        <v>1452</v>
      </c>
      <c r="C19" s="320">
        <v>982.88622090653098</v>
      </c>
      <c r="D19" s="320">
        <v>1073.8862209065301</v>
      </c>
      <c r="E19" s="369"/>
      <c r="F19" s="123"/>
      <c r="G19" s="123"/>
      <c r="H19" s="123"/>
      <c r="I19" s="123"/>
      <c r="J19" s="123"/>
      <c r="K19" s="123"/>
      <c r="L19" s="123"/>
      <c r="M19" s="123"/>
      <c r="N19" s="123"/>
      <c r="O19" s="123"/>
    </row>
    <row r="20" spans="1:15" x14ac:dyDescent="0.25">
      <c r="A20" s="292">
        <v>41</v>
      </c>
      <c r="B20" s="320">
        <v>1607</v>
      </c>
      <c r="C20" s="320">
        <v>1027.8662853526</v>
      </c>
      <c r="D20" s="320">
        <v>1186.8662853526</v>
      </c>
      <c r="E20" s="369"/>
      <c r="F20" s="123"/>
      <c r="G20" s="123"/>
      <c r="H20" s="123"/>
      <c r="I20" s="123"/>
      <c r="J20" s="123"/>
      <c r="K20" s="123"/>
      <c r="L20" s="123"/>
      <c r="M20" s="123"/>
      <c r="N20" s="123"/>
      <c r="O20" s="123"/>
    </row>
    <row r="21" spans="1:15" x14ac:dyDescent="0.25">
      <c r="A21" s="292">
        <v>42</v>
      </c>
      <c r="B21" s="320">
        <v>1772</v>
      </c>
      <c r="C21" s="320">
        <v>1162.44787632416</v>
      </c>
      <c r="D21" s="320">
        <v>1220.44787632416</v>
      </c>
      <c r="E21" s="369"/>
      <c r="F21" s="123"/>
      <c r="G21" s="123"/>
      <c r="H21" s="123"/>
      <c r="I21" s="123"/>
      <c r="J21" s="123"/>
      <c r="K21" s="123"/>
      <c r="L21" s="123"/>
      <c r="M21" s="123"/>
      <c r="N21" s="123"/>
      <c r="O21" s="123"/>
    </row>
    <row r="22" spans="1:15" x14ac:dyDescent="0.25">
      <c r="A22" s="292">
        <v>43</v>
      </c>
      <c r="B22" s="320">
        <v>1883</v>
      </c>
      <c r="C22" s="320">
        <v>1198.4710662279599</v>
      </c>
      <c r="D22" s="320">
        <v>1278.4710662279599</v>
      </c>
      <c r="E22" s="369"/>
      <c r="F22" s="123"/>
      <c r="G22" s="123"/>
      <c r="H22" s="123"/>
      <c r="I22" s="123"/>
      <c r="J22" s="123"/>
      <c r="K22" s="123"/>
      <c r="L22" s="123"/>
      <c r="M22" s="123"/>
      <c r="N22" s="123"/>
      <c r="O22" s="123"/>
    </row>
    <row r="23" spans="1:15" x14ac:dyDescent="0.25">
      <c r="A23" s="292">
        <v>44</v>
      </c>
      <c r="B23" s="320">
        <v>2026</v>
      </c>
      <c r="C23" s="320">
        <v>1210.77516226902</v>
      </c>
      <c r="D23" s="320">
        <v>1314.77516226902</v>
      </c>
      <c r="E23" s="369"/>
      <c r="F23" s="123"/>
      <c r="G23" s="123"/>
      <c r="H23" s="123"/>
      <c r="I23" s="123"/>
      <c r="J23" s="123"/>
      <c r="K23" s="123"/>
      <c r="L23" s="123"/>
      <c r="M23" s="123"/>
      <c r="N23" s="123"/>
      <c r="O23" s="123"/>
    </row>
    <row r="24" spans="1:15" x14ac:dyDescent="0.25">
      <c r="A24" s="292">
        <v>45</v>
      </c>
      <c r="B24" s="320">
        <v>2069</v>
      </c>
      <c r="C24" s="320">
        <v>1290.9398587379601</v>
      </c>
      <c r="D24" s="320">
        <v>1355.9398587379601</v>
      </c>
      <c r="E24" s="369"/>
      <c r="F24" s="123"/>
      <c r="G24" s="123"/>
      <c r="H24" s="123"/>
      <c r="I24" s="123"/>
      <c r="J24" s="123"/>
      <c r="K24" s="123"/>
      <c r="L24" s="123"/>
      <c r="M24" s="123"/>
      <c r="N24" s="123"/>
      <c r="O24" s="123"/>
    </row>
    <row r="25" spans="1:15" x14ac:dyDescent="0.25">
      <c r="A25" s="292">
        <v>46</v>
      </c>
      <c r="B25" s="320">
        <v>2047</v>
      </c>
      <c r="C25" s="320">
        <v>1356.17973199671</v>
      </c>
      <c r="D25" s="320">
        <v>1439.17973199671</v>
      </c>
      <c r="E25" s="369"/>
      <c r="F25" s="123"/>
      <c r="G25" s="123"/>
      <c r="H25" s="123"/>
      <c r="I25" s="123"/>
      <c r="J25" s="123"/>
      <c r="K25" s="123"/>
      <c r="L25" s="123"/>
      <c r="M25" s="123"/>
      <c r="N25" s="123"/>
      <c r="O25" s="123"/>
    </row>
    <row r="26" spans="1:15" x14ac:dyDescent="0.25">
      <c r="A26" s="292">
        <v>47</v>
      </c>
      <c r="B26" s="320">
        <v>1962</v>
      </c>
      <c r="C26" s="320">
        <v>1470.7794985281</v>
      </c>
      <c r="D26" s="320">
        <v>1496.7794985281</v>
      </c>
      <c r="E26" s="369"/>
      <c r="F26" s="123"/>
      <c r="G26" s="123"/>
      <c r="H26" s="123"/>
      <c r="I26" s="123"/>
      <c r="J26" s="123"/>
      <c r="K26" s="123"/>
      <c r="L26" s="123"/>
      <c r="M26" s="123"/>
      <c r="N26" s="123"/>
      <c r="O26" s="123"/>
    </row>
    <row r="27" spans="1:15" x14ac:dyDescent="0.25">
      <c r="A27" s="292">
        <v>48</v>
      </c>
      <c r="B27" s="320">
        <v>1964</v>
      </c>
      <c r="C27" s="320">
        <v>1628.04964445941</v>
      </c>
      <c r="D27" s="320">
        <v>1682.04964445941</v>
      </c>
      <c r="E27" s="369"/>
      <c r="F27" s="39" t="s">
        <v>22</v>
      </c>
      <c r="G27" s="123"/>
      <c r="H27" s="123"/>
      <c r="I27" s="123"/>
      <c r="J27" s="123"/>
      <c r="K27" s="123"/>
      <c r="L27" s="123"/>
      <c r="M27" s="123"/>
      <c r="N27" s="123"/>
      <c r="O27" s="123"/>
    </row>
    <row r="28" spans="1:15" x14ac:dyDescent="0.25">
      <c r="A28" s="292">
        <v>49</v>
      </c>
      <c r="B28" s="320">
        <v>1935</v>
      </c>
      <c r="C28" s="320">
        <v>1723.0584103000599</v>
      </c>
      <c r="D28" s="320">
        <v>1773.0584103000599</v>
      </c>
      <c r="E28" s="369"/>
      <c r="F28" s="94" t="s">
        <v>43</v>
      </c>
      <c r="G28" s="123"/>
      <c r="H28" s="123"/>
      <c r="I28" s="123"/>
      <c r="J28" s="123"/>
      <c r="K28" s="123"/>
      <c r="L28" s="123"/>
      <c r="M28" s="123"/>
      <c r="N28" s="123"/>
      <c r="O28" s="123"/>
    </row>
    <row r="29" spans="1:15" x14ac:dyDescent="0.25">
      <c r="A29" s="292">
        <v>50</v>
      </c>
      <c r="B29" s="320">
        <v>2103</v>
      </c>
      <c r="C29" s="320">
        <v>1895.9149459533901</v>
      </c>
      <c r="D29" s="320">
        <v>1909.9149459533901</v>
      </c>
      <c r="E29" s="369"/>
      <c r="F29" s="123"/>
      <c r="G29" s="123"/>
      <c r="H29" s="123"/>
      <c r="I29" s="123"/>
      <c r="J29" s="123"/>
      <c r="K29" s="123"/>
      <c r="L29" s="123"/>
      <c r="M29" s="123"/>
      <c r="N29" s="123"/>
      <c r="O29" s="123"/>
    </row>
    <row r="30" spans="1:15" x14ac:dyDescent="0.25">
      <c r="A30" s="292">
        <v>51</v>
      </c>
      <c r="B30" s="320">
        <v>2127</v>
      </c>
      <c r="C30" s="320">
        <v>1981.2264512224799</v>
      </c>
      <c r="D30" s="320">
        <v>2039.2264512224799</v>
      </c>
      <c r="E30" s="369"/>
      <c r="F30" s="123"/>
      <c r="G30" s="123"/>
      <c r="H30" s="123"/>
      <c r="I30" s="123"/>
      <c r="J30" s="123"/>
      <c r="K30" s="123"/>
      <c r="L30" s="123"/>
      <c r="M30" s="123"/>
      <c r="N30" s="123"/>
      <c r="O30" s="123"/>
    </row>
    <row r="31" spans="1:15" x14ac:dyDescent="0.25">
      <c r="A31" s="292">
        <v>52</v>
      </c>
      <c r="B31" s="320">
        <v>2253</v>
      </c>
      <c r="C31" s="320">
        <v>2096.2759431081299</v>
      </c>
      <c r="D31" s="320">
        <v>2122.2759431081299</v>
      </c>
      <c r="E31" s="369"/>
      <c r="F31" s="123"/>
      <c r="G31" s="123"/>
      <c r="H31" s="123"/>
      <c r="I31" s="123"/>
      <c r="J31" s="123"/>
      <c r="K31" s="123"/>
      <c r="L31" s="123"/>
      <c r="M31" s="123"/>
      <c r="N31" s="123"/>
      <c r="O31" s="123"/>
    </row>
    <row r="32" spans="1:15" x14ac:dyDescent="0.25">
      <c r="A32" s="292">
        <v>53</v>
      </c>
      <c r="B32" s="320">
        <v>2118</v>
      </c>
      <c r="C32" s="320">
        <v>2124.07531320828</v>
      </c>
      <c r="D32" s="320">
        <v>2149.07531320828</v>
      </c>
      <c r="E32" s="369"/>
      <c r="F32" s="123"/>
      <c r="G32" s="123"/>
      <c r="H32" s="123"/>
      <c r="I32" s="123"/>
      <c r="J32" s="123"/>
      <c r="K32" s="123"/>
      <c r="L32" s="123"/>
      <c r="M32" s="123"/>
      <c r="N32" s="123"/>
      <c r="O32" s="123"/>
    </row>
    <row r="33" spans="1:15" x14ac:dyDescent="0.25">
      <c r="A33" s="292">
        <v>54</v>
      </c>
      <c r="B33" s="320">
        <v>2111</v>
      </c>
      <c r="C33" s="320">
        <v>2114.2285573690401</v>
      </c>
      <c r="D33" s="320">
        <v>2102.2285573690401</v>
      </c>
      <c r="E33" s="369"/>
      <c r="F33" s="123"/>
      <c r="G33" s="123"/>
      <c r="H33" s="123"/>
      <c r="I33" s="123"/>
      <c r="J33" s="123"/>
      <c r="K33" s="123"/>
      <c r="L33" s="123"/>
      <c r="M33" s="123"/>
      <c r="N33" s="123"/>
      <c r="O33" s="123"/>
    </row>
    <row r="34" spans="1:15" x14ac:dyDescent="0.25">
      <c r="A34" s="292">
        <v>55</v>
      </c>
      <c r="B34" s="320">
        <v>2146</v>
      </c>
      <c r="C34" s="320">
        <v>1999.20052925547</v>
      </c>
      <c r="D34" s="320">
        <v>2021.20052925547</v>
      </c>
      <c r="E34" s="369"/>
      <c r="F34" s="123"/>
      <c r="G34" s="123"/>
      <c r="H34" s="123"/>
      <c r="I34" s="123"/>
      <c r="J34" s="123"/>
      <c r="K34" s="123"/>
      <c r="L34" s="123"/>
      <c r="M34" s="123"/>
      <c r="N34" s="123"/>
      <c r="O34" s="123"/>
    </row>
    <row r="35" spans="1:15" x14ac:dyDescent="0.25">
      <c r="A35" s="292">
        <v>56</v>
      </c>
      <c r="B35" s="320">
        <v>2192</v>
      </c>
      <c r="C35" s="320">
        <v>1990.9630631509499</v>
      </c>
      <c r="D35" s="320">
        <v>1990.9630631509499</v>
      </c>
      <c r="E35" s="369"/>
      <c r="F35" s="123"/>
      <c r="G35" s="123"/>
      <c r="H35" s="123"/>
      <c r="I35" s="123"/>
      <c r="J35" s="123"/>
      <c r="K35" s="123"/>
      <c r="L35" s="123"/>
      <c r="M35" s="123"/>
      <c r="N35" s="123"/>
      <c r="O35" s="123"/>
    </row>
    <row r="36" spans="1:15" x14ac:dyDescent="0.25">
      <c r="A36" s="292">
        <v>57</v>
      </c>
      <c r="B36" s="320">
        <v>2197</v>
      </c>
      <c r="C36" s="320">
        <v>1966.7333038407601</v>
      </c>
      <c r="D36" s="320">
        <v>1969.7333038407601</v>
      </c>
      <c r="E36" s="369"/>
      <c r="F36" s="123"/>
      <c r="G36" s="123"/>
      <c r="H36" s="123"/>
      <c r="I36" s="123"/>
      <c r="J36" s="123"/>
      <c r="K36" s="123"/>
      <c r="L36" s="123"/>
      <c r="M36" s="123"/>
      <c r="N36" s="123"/>
      <c r="O36" s="123"/>
    </row>
    <row r="37" spans="1:15" x14ac:dyDescent="0.25">
      <c r="A37" s="292">
        <v>58</v>
      </c>
      <c r="B37" s="320">
        <v>2084</v>
      </c>
      <c r="C37" s="320">
        <v>2105.7169861836601</v>
      </c>
      <c r="D37" s="320">
        <v>2125.7169861836601</v>
      </c>
      <c r="E37" s="369"/>
      <c r="F37" s="123"/>
      <c r="G37" s="123"/>
      <c r="H37" s="123"/>
      <c r="I37" s="123"/>
      <c r="J37" s="123"/>
      <c r="K37" s="123"/>
      <c r="L37" s="123"/>
      <c r="M37" s="123"/>
      <c r="N37" s="123"/>
      <c r="O37" s="123"/>
    </row>
    <row r="38" spans="1:15" x14ac:dyDescent="0.25">
      <c r="A38" s="292">
        <v>59</v>
      </c>
      <c r="B38" s="320">
        <v>1876</v>
      </c>
      <c r="C38" s="320">
        <v>2128.01912744839</v>
      </c>
      <c r="D38" s="320">
        <v>2162.01912744839</v>
      </c>
      <c r="E38" s="369"/>
      <c r="F38" s="123"/>
      <c r="G38" s="123"/>
      <c r="H38" s="123"/>
      <c r="I38" s="123"/>
      <c r="J38" s="123"/>
      <c r="K38" s="123"/>
      <c r="L38" s="123"/>
      <c r="M38" s="123"/>
      <c r="N38" s="123"/>
      <c r="O38" s="123"/>
    </row>
    <row r="39" spans="1:15" x14ac:dyDescent="0.25">
      <c r="A39" s="292">
        <v>60</v>
      </c>
      <c r="B39" s="320">
        <v>1695</v>
      </c>
      <c r="C39" s="320">
        <v>2253.8699981003901</v>
      </c>
      <c r="D39" s="320">
        <v>2256.8699981003901</v>
      </c>
      <c r="E39" s="369"/>
      <c r="F39" s="123"/>
      <c r="G39" s="123"/>
      <c r="H39" s="123"/>
      <c r="I39" s="123"/>
      <c r="J39" s="123"/>
      <c r="K39" s="123"/>
      <c r="L39" s="123"/>
      <c r="M39" s="123"/>
      <c r="N39" s="123"/>
      <c r="O39" s="123"/>
    </row>
    <row r="40" spans="1:15" x14ac:dyDescent="0.25">
      <c r="A40" s="292">
        <v>61</v>
      </c>
      <c r="B40" s="320">
        <v>1682</v>
      </c>
      <c r="C40" s="320">
        <v>2095.01944149889</v>
      </c>
      <c r="D40" s="320">
        <v>2109.01944149889</v>
      </c>
      <c r="E40" s="369"/>
      <c r="F40" s="123"/>
      <c r="G40" s="123"/>
      <c r="H40" s="123"/>
      <c r="I40" s="123"/>
      <c r="J40" s="123"/>
      <c r="K40" s="123"/>
      <c r="L40" s="123"/>
      <c r="M40" s="123"/>
      <c r="N40" s="123"/>
      <c r="O40" s="123"/>
    </row>
    <row r="41" spans="1:15" x14ac:dyDescent="0.25">
      <c r="A41" s="292">
        <v>62</v>
      </c>
      <c r="B41" s="320">
        <v>1505</v>
      </c>
      <c r="C41" s="320">
        <v>2074.8515594341802</v>
      </c>
      <c r="D41" s="320">
        <v>2065.8515594341802</v>
      </c>
      <c r="E41" s="369"/>
      <c r="F41" s="123"/>
      <c r="G41" s="123"/>
      <c r="H41" s="123"/>
      <c r="I41" s="123"/>
      <c r="J41" s="123"/>
      <c r="K41" s="123"/>
      <c r="L41" s="123"/>
      <c r="M41" s="123"/>
      <c r="N41" s="123"/>
      <c r="O41" s="123"/>
    </row>
    <row r="42" spans="1:15" x14ac:dyDescent="0.25">
      <c r="A42" s="292">
        <v>63</v>
      </c>
      <c r="B42" s="320">
        <v>1404</v>
      </c>
      <c r="C42" s="320">
        <v>1931.2982211572901</v>
      </c>
      <c r="D42" s="320">
        <v>1935.0344050563799</v>
      </c>
      <c r="E42" s="369"/>
      <c r="F42" s="123"/>
      <c r="G42" s="123"/>
      <c r="H42" s="123"/>
      <c r="I42" s="123"/>
      <c r="J42" s="123"/>
      <c r="K42" s="123"/>
      <c r="L42" s="123"/>
      <c r="M42" s="123"/>
      <c r="N42" s="123"/>
      <c r="O42" s="123"/>
    </row>
    <row r="43" spans="1:15" x14ac:dyDescent="0.25">
      <c r="A43" s="292">
        <v>64</v>
      </c>
      <c r="B43" s="320">
        <v>1220</v>
      </c>
      <c r="C43" s="320">
        <v>1793.8049606125601</v>
      </c>
      <c r="D43" s="320">
        <v>1784.4671357868799</v>
      </c>
      <c r="E43" s="369"/>
      <c r="F43" s="123"/>
      <c r="G43" s="123"/>
      <c r="H43" s="123"/>
      <c r="I43" s="123"/>
      <c r="J43" s="123"/>
      <c r="K43" s="123"/>
      <c r="L43" s="123"/>
      <c r="M43" s="123"/>
      <c r="N43" s="123"/>
      <c r="O43" s="123"/>
    </row>
    <row r="44" spans="1:15" x14ac:dyDescent="0.25">
      <c r="A44" s="292">
        <v>65</v>
      </c>
      <c r="B44" s="320">
        <v>1004</v>
      </c>
      <c r="C44" s="320">
        <v>1595.8761087108001</v>
      </c>
      <c r="D44" s="320">
        <v>1601.5971859588501</v>
      </c>
      <c r="E44" s="369"/>
      <c r="F44" s="123"/>
      <c r="G44" s="123"/>
      <c r="H44" s="123"/>
      <c r="I44" s="123"/>
      <c r="J44" s="123"/>
      <c r="K44" s="123"/>
      <c r="L44" s="123"/>
      <c r="M44" s="123"/>
      <c r="N44" s="123"/>
      <c r="O44" s="123"/>
    </row>
    <row r="45" spans="1:15" x14ac:dyDescent="0.25">
      <c r="A45" s="292">
        <v>66</v>
      </c>
      <c r="B45" s="320">
        <v>835</v>
      </c>
      <c r="C45" s="320">
        <v>1297.6869760920599</v>
      </c>
      <c r="D45" s="320">
        <v>1305.3208095001801</v>
      </c>
      <c r="E45" s="369"/>
      <c r="F45" s="123"/>
      <c r="G45" s="123"/>
      <c r="H45" s="123"/>
      <c r="I45" s="123"/>
      <c r="J45" s="123"/>
      <c r="K45" s="123"/>
      <c r="L45" s="123"/>
      <c r="M45" s="123"/>
      <c r="N45" s="123"/>
      <c r="O45" s="123"/>
    </row>
    <row r="46" spans="1:15" x14ac:dyDescent="0.25">
      <c r="A46" s="292">
        <v>67</v>
      </c>
      <c r="B46" s="320">
        <v>664</v>
      </c>
      <c r="C46" s="320">
        <v>1000.12101011035</v>
      </c>
      <c r="D46" s="320">
        <v>1003.69989308819</v>
      </c>
      <c r="E46" s="369"/>
      <c r="F46" s="123"/>
      <c r="G46" s="123"/>
      <c r="H46" s="123"/>
      <c r="I46" s="123"/>
      <c r="J46" s="123"/>
      <c r="K46" s="123"/>
      <c r="L46" s="123"/>
      <c r="M46" s="123"/>
      <c r="N46" s="123"/>
      <c r="O46" s="123"/>
    </row>
    <row r="47" spans="1:15" x14ac:dyDescent="0.25">
      <c r="A47" s="292">
        <v>68</v>
      </c>
      <c r="B47" s="320">
        <v>385</v>
      </c>
      <c r="C47" s="320">
        <v>607.68870143781896</v>
      </c>
      <c r="D47" s="320">
        <v>606.31892982148997</v>
      </c>
      <c r="E47" s="369"/>
      <c r="F47" s="123"/>
      <c r="G47" s="123"/>
      <c r="H47" s="123"/>
      <c r="I47" s="123"/>
      <c r="J47" s="123"/>
      <c r="K47" s="123"/>
      <c r="L47" s="123"/>
      <c r="M47" s="123"/>
      <c r="N47" s="123"/>
      <c r="O47" s="123"/>
    </row>
    <row r="48" spans="1:15" x14ac:dyDescent="0.25">
      <c r="A48" s="292">
        <v>69</v>
      </c>
      <c r="B48" s="320">
        <v>227</v>
      </c>
      <c r="C48" s="320">
        <v>438.25615504999797</v>
      </c>
      <c r="D48" s="320">
        <v>437.95680126028998</v>
      </c>
      <c r="E48" s="369"/>
      <c r="F48" s="123"/>
      <c r="G48" s="123"/>
      <c r="H48" s="123"/>
      <c r="I48" s="123"/>
      <c r="J48" s="123"/>
      <c r="K48" s="123"/>
      <c r="L48" s="123"/>
      <c r="M48" s="123"/>
      <c r="N48" s="123"/>
      <c r="O48" s="123"/>
    </row>
    <row r="49" spans="1:15" x14ac:dyDescent="0.25">
      <c r="A49" s="292">
        <v>70</v>
      </c>
      <c r="B49" s="320">
        <v>48</v>
      </c>
      <c r="C49" s="320">
        <v>276.21110447725601</v>
      </c>
      <c r="D49" s="320">
        <v>278.03438210815102</v>
      </c>
      <c r="E49" s="369"/>
      <c r="F49" s="123"/>
      <c r="G49" s="123"/>
      <c r="H49" s="123"/>
      <c r="I49" s="123"/>
      <c r="J49" s="123"/>
      <c r="K49" s="123"/>
      <c r="L49" s="123"/>
      <c r="M49" s="123"/>
      <c r="N49" s="123"/>
      <c r="O49" s="123"/>
    </row>
    <row r="50" spans="1:15" x14ac:dyDescent="0.25">
      <c r="A50" s="292">
        <v>71</v>
      </c>
      <c r="B50" s="320">
        <v>1</v>
      </c>
      <c r="C50" s="320">
        <v>104.09852748875301</v>
      </c>
      <c r="D50" s="320">
        <v>102.624502076097</v>
      </c>
      <c r="E50" s="369"/>
      <c r="F50" s="123"/>
      <c r="G50" s="123"/>
      <c r="H50" s="123"/>
      <c r="I50" s="123"/>
      <c r="J50" s="123"/>
      <c r="K50" s="123"/>
      <c r="L50" s="123"/>
      <c r="M50" s="123"/>
      <c r="N50" s="123"/>
      <c r="O50" s="123"/>
    </row>
    <row r="51" spans="1:15" x14ac:dyDescent="0.25">
      <c r="A51" s="293">
        <v>72</v>
      </c>
      <c r="B51" s="321">
        <v>1</v>
      </c>
      <c r="C51" s="321">
        <v>16.327358060796701</v>
      </c>
      <c r="D51" s="321">
        <v>16.333099030684501</v>
      </c>
      <c r="E51" s="369"/>
      <c r="F51" s="123"/>
      <c r="G51" s="123"/>
      <c r="H51" s="123"/>
      <c r="I51" s="123"/>
      <c r="J51" s="123"/>
      <c r="K51" s="123"/>
      <c r="L51" s="123"/>
      <c r="M51" s="123"/>
      <c r="N51" s="123"/>
      <c r="O51" s="123"/>
    </row>
    <row r="52" spans="1:15" x14ac:dyDescent="0.25">
      <c r="A52" s="316" t="s">
        <v>27</v>
      </c>
      <c r="B52" s="320">
        <f>SUM(B6:B51)</f>
        <v>57300</v>
      </c>
      <c r="C52" s="320">
        <f t="shared" ref="C52:D52" si="1">SUM(C6:C51)</f>
        <v>55046.155973536224</v>
      </c>
      <c r="D52" s="320">
        <f t="shared" si="1"/>
        <v>56813.173994025739</v>
      </c>
      <c r="E52" s="369"/>
      <c r="F52" s="123"/>
      <c r="G52" s="123"/>
      <c r="H52" s="123"/>
      <c r="I52" s="123"/>
      <c r="J52" s="123"/>
      <c r="K52" s="123"/>
      <c r="L52" s="123"/>
      <c r="M52" s="123"/>
      <c r="N52" s="123"/>
      <c r="O52" s="123"/>
    </row>
    <row r="53" spans="1:15" x14ac:dyDescent="0.25">
      <c r="A53" s="351" t="s">
        <v>76</v>
      </c>
      <c r="B53" s="318">
        <f>SUMPRODUCT(B6:B51,$A6:$A51)/B52</f>
        <v>50.733420593368237</v>
      </c>
      <c r="C53" s="318">
        <f t="shared" ref="C53:D53" si="2">SUMPRODUCT(C6:C51,$A6:$A51)/C52</f>
        <v>52.718576645888824</v>
      </c>
      <c r="D53" s="318">
        <f t="shared" si="2"/>
        <v>52.367252481720968</v>
      </c>
      <c r="E53" s="370"/>
      <c r="F53" s="123"/>
      <c r="G53" s="123"/>
      <c r="H53" s="123"/>
      <c r="I53" s="123"/>
      <c r="J53" s="123"/>
      <c r="K53" s="123"/>
      <c r="L53" s="123"/>
      <c r="M53" s="123"/>
      <c r="N53" s="123"/>
      <c r="O53" s="123"/>
    </row>
    <row r="54" spans="1:15" x14ac:dyDescent="0.25">
      <c r="A54" s="352"/>
      <c r="B54" s="295">
        <f>ROUND(SUMPRODUCT(B6:B51,$A6:$A51)/B52,1)</f>
        <v>50.7</v>
      </c>
      <c r="C54" s="295">
        <f t="shared" ref="C54:D54" si="3">ROUND(SUMPRODUCT(C6:C51,$A6:$A51)/C52,1)</f>
        <v>52.7</v>
      </c>
      <c r="D54" s="295">
        <f t="shared" si="3"/>
        <v>52.4</v>
      </c>
      <c r="E54" s="371"/>
      <c r="F54" s="123"/>
      <c r="G54" s="123"/>
      <c r="H54" s="123"/>
      <c r="I54" s="123"/>
      <c r="J54" s="123"/>
      <c r="K54" s="123"/>
      <c r="L54" s="123"/>
      <c r="M54" s="123"/>
      <c r="N54" s="123"/>
      <c r="O54" s="123"/>
    </row>
    <row r="55" spans="1:15" x14ac:dyDescent="0.25">
      <c r="A55" s="294" t="str">
        <f>"Accroissement / "&amp;B3</f>
        <v>Accroissement / 2022</v>
      </c>
      <c r="B55" s="295"/>
      <c r="C55" s="295">
        <f>C53-B53</f>
        <v>1.9851560525205869</v>
      </c>
      <c r="D55" s="295">
        <f>D53-B53</f>
        <v>1.6338318883527307</v>
      </c>
      <c r="E55" s="371"/>
      <c r="F55" s="123"/>
      <c r="G55" s="123"/>
      <c r="H55" s="123"/>
      <c r="I55" s="123"/>
      <c r="J55" s="123"/>
      <c r="K55" s="123"/>
      <c r="L55" s="123"/>
      <c r="M55" s="123"/>
      <c r="N55" s="123"/>
      <c r="O55" s="123"/>
    </row>
    <row r="56" spans="1:15" x14ac:dyDescent="0.25">
      <c r="A56" s="39" t="s">
        <v>22</v>
      </c>
      <c r="B56" s="123"/>
      <c r="C56" s="123"/>
      <c r="D56" s="123"/>
      <c r="F56" s="123"/>
      <c r="G56" s="123"/>
      <c r="H56" s="123"/>
      <c r="I56" s="123"/>
      <c r="J56" s="123"/>
      <c r="K56" s="123"/>
      <c r="L56" s="123"/>
      <c r="M56" s="123"/>
      <c r="N56" s="123"/>
      <c r="O56" s="123"/>
    </row>
    <row r="57" spans="1:15" x14ac:dyDescent="0.25">
      <c r="A57" s="94" t="s">
        <v>43</v>
      </c>
      <c r="B57" s="123"/>
      <c r="F57" s="123"/>
      <c r="G57" s="123"/>
      <c r="H57" s="123"/>
      <c r="I57" s="123"/>
      <c r="J57" s="123"/>
      <c r="K57" s="123"/>
      <c r="L57" s="123"/>
      <c r="M57" s="123"/>
      <c r="N57" s="123"/>
      <c r="O57" s="123"/>
    </row>
  </sheetData>
  <mergeCells count="4">
    <mergeCell ref="A53:A54"/>
    <mergeCell ref="A3:A5"/>
    <mergeCell ref="C3:D3"/>
    <mergeCell ref="C4:D4"/>
  </mergeCells>
  <pageMargins left="0" right="0" top="0" bottom="0" header="0.11811023622047245" footer="0.11811023622047245"/>
  <pageSetup paperSize="9" scale="13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
  <sheetViews>
    <sheetView showGridLines="0" zoomScaleNormal="100" workbookViewId="0">
      <selection activeCell="J15" sqref="J15"/>
    </sheetView>
  </sheetViews>
  <sheetFormatPr baseColWidth="10" defaultColWidth="11" defaultRowHeight="12.75" customHeight="1" x14ac:dyDescent="0.25"/>
  <cols>
    <col min="1" max="1" width="20.140625" style="1" customWidth="1"/>
    <col min="2" max="3" width="7.7109375" style="1" customWidth="1"/>
    <col min="4" max="4" width="14.5703125" style="1" customWidth="1"/>
    <col min="5" max="5" width="12.85546875" style="1" customWidth="1"/>
    <col min="6" max="6" width="12.140625" style="1" customWidth="1"/>
    <col min="7" max="16384" width="11" style="1"/>
  </cols>
  <sheetData>
    <row r="1" spans="1:13" ht="47.25" customHeight="1" thickBot="1" x14ac:dyDescent="0.3">
      <c r="A1" s="373" t="s">
        <v>98</v>
      </c>
      <c r="B1" s="373"/>
      <c r="C1" s="373"/>
      <c r="D1" s="373"/>
      <c r="E1" s="373"/>
      <c r="F1" s="373"/>
      <c r="H1" s="374" t="s">
        <v>84</v>
      </c>
      <c r="I1" s="374"/>
      <c r="J1" s="374"/>
      <c r="K1" s="374"/>
      <c r="L1" s="374"/>
      <c r="M1" s="374"/>
    </row>
    <row r="2" spans="1:13" ht="48" customHeight="1" thickBot="1" x14ac:dyDescent="0.3">
      <c r="A2" s="360" t="s">
        <v>54</v>
      </c>
      <c r="B2" s="355" t="s">
        <v>94</v>
      </c>
      <c r="C2" s="356"/>
      <c r="D2" s="355" t="s">
        <v>90</v>
      </c>
      <c r="E2" s="355" t="s">
        <v>91</v>
      </c>
      <c r="F2" s="355" t="s">
        <v>92</v>
      </c>
      <c r="H2" s="361" t="s">
        <v>75</v>
      </c>
      <c r="I2" s="362"/>
      <c r="J2" s="355" t="s">
        <v>55</v>
      </c>
      <c r="K2" s="356"/>
      <c r="L2" s="355" t="s">
        <v>63</v>
      </c>
      <c r="M2" s="356"/>
    </row>
    <row r="3" spans="1:13" ht="15.75" customHeight="1" thickBot="1" x14ac:dyDescent="0.3">
      <c r="A3" s="360"/>
      <c r="B3" s="357"/>
      <c r="C3" s="358"/>
      <c r="D3" s="357"/>
      <c r="E3" s="357"/>
      <c r="F3" s="357"/>
      <c r="H3" s="357" t="s">
        <v>21</v>
      </c>
      <c r="I3" s="358"/>
      <c r="J3" s="357"/>
      <c r="K3" s="358"/>
      <c r="L3" s="357"/>
      <c r="M3" s="358"/>
    </row>
    <row r="4" spans="1:13" ht="29.25" customHeight="1" thickBot="1" x14ac:dyDescent="0.3">
      <c r="A4" s="360"/>
      <c r="B4" s="128" t="s">
        <v>50</v>
      </c>
      <c r="C4" s="128" t="s">
        <v>74</v>
      </c>
      <c r="D4" s="128" t="str">
        <f>'HF discipline'!A59</f>
        <v>2021-2029</v>
      </c>
      <c r="E4" s="128" t="str">
        <f>C4</f>
        <v>2022-2029</v>
      </c>
      <c r="F4" s="128" t="str">
        <f>B4</f>
        <v>2018-2021</v>
      </c>
      <c r="H4" s="128" t="s">
        <v>51</v>
      </c>
      <c r="I4" s="128" t="s">
        <v>52</v>
      </c>
      <c r="J4" s="128" t="s">
        <v>16</v>
      </c>
      <c r="K4" s="128" t="s">
        <v>53</v>
      </c>
      <c r="L4" s="128" t="str">
        <f>H4</f>
        <v>2022-2025</v>
      </c>
      <c r="M4" s="128" t="str">
        <f>I4</f>
        <v>2026-2029</v>
      </c>
    </row>
    <row r="5" spans="1:13" ht="15.75" customHeight="1" x14ac:dyDescent="0.25">
      <c r="A5" s="38" t="s">
        <v>2</v>
      </c>
      <c r="B5" s="110">
        <v>1.9671504965622613</v>
      </c>
      <c r="C5" s="110">
        <f t="shared" ref="C5:C12" si="0">SUM(H5:I5)/2</f>
        <v>2.0499108734402851</v>
      </c>
      <c r="D5" s="110">
        <f t="shared" ref="D5:D10" si="1">SUM(J5:K5)/2</f>
        <v>-3.1729571492455921E-2</v>
      </c>
      <c r="E5" s="110">
        <f t="shared" ref="E5:E10" si="2">SUM(L5:M5)/2</f>
        <v>2.0181813019478292</v>
      </c>
      <c r="F5" s="110">
        <v>2.5655716832187423</v>
      </c>
      <c r="H5" s="110">
        <v>1.757066462948816</v>
      </c>
      <c r="I5" s="110">
        <v>2.3427552839317545</v>
      </c>
      <c r="J5" s="129">
        <v>-0.24507592501901154</v>
      </c>
      <c r="K5" s="129">
        <v>0.1816167820340997</v>
      </c>
      <c r="L5" s="129">
        <f t="shared" ref="L5:M10" si="3">H5+J5</f>
        <v>1.5119905379298044</v>
      </c>
      <c r="M5" s="110">
        <f t="shared" si="3"/>
        <v>2.5243720659658542</v>
      </c>
    </row>
    <row r="6" spans="1:13" ht="15.75" customHeight="1" x14ac:dyDescent="0.25">
      <c r="A6" s="38" t="s">
        <v>3</v>
      </c>
      <c r="B6" s="110">
        <v>1.8962564228040126</v>
      </c>
      <c r="C6" s="110">
        <f t="shared" si="0"/>
        <v>2.2602153168583312</v>
      </c>
      <c r="D6" s="110">
        <f t="shared" si="1"/>
        <v>0.21250015252590737</v>
      </c>
      <c r="E6" s="110">
        <f t="shared" si="2"/>
        <v>2.472715469384239</v>
      </c>
      <c r="F6" s="110">
        <v>2.6669929043308049</v>
      </c>
      <c r="H6" s="110">
        <v>1.8534377293858577</v>
      </c>
      <c r="I6" s="110">
        <v>2.6669929043308049</v>
      </c>
      <c r="J6" s="129">
        <v>0.26404627425695715</v>
      </c>
      <c r="K6" s="129">
        <v>0.16095403079485759</v>
      </c>
      <c r="L6" s="129">
        <f t="shared" si="3"/>
        <v>2.1174840036428151</v>
      </c>
      <c r="M6" s="110">
        <f t="shared" si="3"/>
        <v>2.8279469351256625</v>
      </c>
    </row>
    <row r="7" spans="1:13" ht="15.75" customHeight="1" x14ac:dyDescent="0.25">
      <c r="A7" s="38" t="s">
        <v>4</v>
      </c>
      <c r="B7" s="110">
        <v>2.789770840252408</v>
      </c>
      <c r="C7" s="110">
        <f t="shared" si="0"/>
        <v>3.125207572235138</v>
      </c>
      <c r="D7" s="110">
        <f t="shared" si="1"/>
        <v>-4.9913838860582427E-2</v>
      </c>
      <c r="E7" s="110">
        <f t="shared" si="2"/>
        <v>3.0752937333745551</v>
      </c>
      <c r="F7" s="110">
        <v>2.7050813683161739</v>
      </c>
      <c r="H7" s="110">
        <v>2.793091996014613</v>
      </c>
      <c r="I7" s="110">
        <v>3.4573231484556626</v>
      </c>
      <c r="J7" s="129">
        <v>-0.21946456968580108</v>
      </c>
      <c r="K7" s="129">
        <v>0.11963689196463623</v>
      </c>
      <c r="L7" s="129">
        <f t="shared" si="3"/>
        <v>2.5736274263288119</v>
      </c>
      <c r="M7" s="110">
        <f t="shared" si="3"/>
        <v>3.5769600404202988</v>
      </c>
    </row>
    <row r="8" spans="1:13" ht="15.75" customHeight="1" x14ac:dyDescent="0.25">
      <c r="A8" s="38" t="s">
        <v>5</v>
      </c>
      <c r="B8" s="110">
        <v>1.5639237748108239</v>
      </c>
      <c r="C8" s="110">
        <f t="shared" si="0"/>
        <v>2.6781823224119492</v>
      </c>
      <c r="D8" s="110">
        <f t="shared" si="1"/>
        <v>0.34834208672618328</v>
      </c>
      <c r="E8" s="110">
        <f t="shared" si="2"/>
        <v>3.0265244091381325</v>
      </c>
      <c r="F8" s="110">
        <v>1.4302127490986887</v>
      </c>
      <c r="H8" s="110">
        <v>2.1918703696367023</v>
      </c>
      <c r="I8" s="110">
        <v>3.1644942751871956</v>
      </c>
      <c r="J8" s="129">
        <v>0.48935826397380477</v>
      </c>
      <c r="K8" s="129">
        <v>0.20732590947856178</v>
      </c>
      <c r="L8" s="129">
        <f t="shared" si="3"/>
        <v>2.6812286336105071</v>
      </c>
      <c r="M8" s="110">
        <f t="shared" si="3"/>
        <v>3.3718201846657574</v>
      </c>
    </row>
    <row r="9" spans="1:13" ht="15" x14ac:dyDescent="0.25">
      <c r="A9" s="38" t="s">
        <v>6</v>
      </c>
      <c r="B9" s="110">
        <v>3.3938512145748985</v>
      </c>
      <c r="C9" s="110">
        <f t="shared" si="0"/>
        <v>3.5693952429149798</v>
      </c>
      <c r="D9" s="110">
        <f t="shared" si="1"/>
        <v>0.43034823598302463</v>
      </c>
      <c r="E9" s="110">
        <f t="shared" si="2"/>
        <v>3.9997434788980044</v>
      </c>
      <c r="F9" s="110">
        <v>3.466599190283401</v>
      </c>
      <c r="H9" s="110">
        <v>3.2167257085020244</v>
      </c>
      <c r="I9" s="110">
        <v>3.9220647773279356</v>
      </c>
      <c r="J9" s="129">
        <v>0.79976040449194485</v>
      </c>
      <c r="K9" s="129">
        <v>6.0936067474104405E-2</v>
      </c>
      <c r="L9" s="129">
        <f t="shared" si="3"/>
        <v>4.0164861129939693</v>
      </c>
      <c r="M9" s="110">
        <f t="shared" si="3"/>
        <v>3.98300084480204</v>
      </c>
    </row>
    <row r="10" spans="1:13" ht="15.75" customHeight="1" x14ac:dyDescent="0.25">
      <c r="A10" s="40" t="s">
        <v>7</v>
      </c>
      <c r="B10" s="108">
        <v>2.2018536307681358</v>
      </c>
      <c r="C10" s="108">
        <f t="shared" si="0"/>
        <v>2.8476002419326147</v>
      </c>
      <c r="D10" s="108">
        <f t="shared" si="1"/>
        <v>0.15113870541938468</v>
      </c>
      <c r="E10" s="108">
        <f t="shared" si="2"/>
        <v>2.9987389473519994</v>
      </c>
      <c r="F10" s="108">
        <v>2.227203187817981</v>
      </c>
      <c r="H10" s="108">
        <v>2.4397836837798414</v>
      </c>
      <c r="I10" s="108">
        <v>3.255416800085388</v>
      </c>
      <c r="J10" s="108">
        <v>0.15426814195360627</v>
      </c>
      <c r="K10" s="108">
        <v>0.14800926888516308</v>
      </c>
      <c r="L10" s="108">
        <f t="shared" si="3"/>
        <v>2.5940518257334477</v>
      </c>
      <c r="M10" s="108">
        <f t="shared" si="3"/>
        <v>3.4034260689705511</v>
      </c>
    </row>
    <row r="11" spans="1:13" ht="15.75" customHeight="1" x14ac:dyDescent="0.25">
      <c r="A11" s="38" t="s">
        <v>8</v>
      </c>
      <c r="B11" s="110">
        <v>3.0392156862745097</v>
      </c>
      <c r="C11" s="110">
        <f t="shared" si="0"/>
        <v>3.2965686274509807</v>
      </c>
      <c r="H11" s="110">
        <v>2.9166666666666665</v>
      </c>
      <c r="I11" s="110">
        <v>3.6764705882352944</v>
      </c>
      <c r="J11" s="110"/>
      <c r="K11" s="110"/>
      <c r="L11" s="110"/>
      <c r="M11" s="110"/>
    </row>
    <row r="12" spans="1:13" ht="15" x14ac:dyDescent="0.25">
      <c r="A12" s="40" t="s">
        <v>9</v>
      </c>
      <c r="B12" s="109">
        <v>2.2167767410979486</v>
      </c>
      <c r="C12" s="109">
        <f t="shared" si="0"/>
        <v>2.8556015655030227</v>
      </c>
      <c r="H12" s="109">
        <v>2.44828248942936</v>
      </c>
      <c r="I12" s="109">
        <v>3.2629206415766854</v>
      </c>
      <c r="J12" s="110"/>
      <c r="K12" s="110"/>
      <c r="L12" s="110"/>
      <c r="M12" s="110"/>
    </row>
    <row r="13" spans="1:13" ht="15" x14ac:dyDescent="0.25">
      <c r="A13" s="37" t="s">
        <v>73</v>
      </c>
      <c r="B13" s="130"/>
      <c r="C13" s="130"/>
      <c r="J13" s="131"/>
      <c r="K13" s="131"/>
      <c r="L13" s="131"/>
      <c r="M13" s="131"/>
    </row>
    <row r="14" spans="1:13" ht="18" customHeight="1" x14ac:dyDescent="0.25">
      <c r="A14" s="1" t="s">
        <v>62</v>
      </c>
    </row>
    <row r="15" spans="1:13" ht="79.5" customHeight="1" x14ac:dyDescent="0.25">
      <c r="A15" s="359" t="s">
        <v>95</v>
      </c>
      <c r="B15" s="359"/>
      <c r="C15" s="359"/>
      <c r="D15" s="359"/>
      <c r="E15" s="359"/>
      <c r="F15" s="359"/>
    </row>
    <row r="16" spans="1:13" ht="15" customHeight="1" x14ac:dyDescent="0.25">
      <c r="A16" s="39" t="s">
        <v>61</v>
      </c>
      <c r="B16" s="141"/>
      <c r="C16" s="141"/>
      <c r="D16" s="141"/>
      <c r="E16" s="141"/>
    </row>
    <row r="17" spans="1:7" ht="13.5" customHeight="1" x14ac:dyDescent="0.25">
      <c r="A17" s="39" t="s">
        <v>97</v>
      </c>
      <c r="B17" s="37"/>
      <c r="C17" s="37"/>
      <c r="G17" s="143"/>
    </row>
    <row r="21" spans="1:7" ht="12.75" customHeight="1" x14ac:dyDescent="0.25">
      <c r="E21" s="2"/>
    </row>
    <row r="30" spans="1:7" ht="12.75" customHeight="1" x14ac:dyDescent="0.25">
      <c r="E30" s="2"/>
    </row>
  </sheetData>
  <mergeCells count="12">
    <mergeCell ref="L2:M3"/>
    <mergeCell ref="F2:F3"/>
    <mergeCell ref="D2:D3"/>
    <mergeCell ref="E2:E3"/>
    <mergeCell ref="H2:I2"/>
    <mergeCell ref="H3:I3"/>
    <mergeCell ref="B2:C3"/>
    <mergeCell ref="A15:F15"/>
    <mergeCell ref="A2:A4"/>
    <mergeCell ref="J2:K3"/>
    <mergeCell ref="A1:F1"/>
    <mergeCell ref="H1:M1"/>
  </mergeCells>
  <pageMargins left="0.19685039370078741" right="0.19685039370078741" top="0.19685039370078741"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Sommaire</vt:lpstr>
      <vt:lpstr>Méthodologie</vt:lpstr>
      <vt:lpstr>Ages réglementaires</vt:lpstr>
      <vt:lpstr>Age et effectifs HF</vt:lpstr>
      <vt:lpstr>Départ discipline</vt:lpstr>
      <vt:lpstr>Age discipline</vt:lpstr>
      <vt:lpstr>HF discipline</vt:lpstr>
      <vt:lpstr>Pyramides</vt:lpstr>
      <vt:lpstr>Tableau</vt:lpstr>
      <vt:lpstr>Corps</vt:lpstr>
      <vt:lpstr>'Age discipline'!Zone_d_impression</vt:lpstr>
      <vt:lpstr>'Ages réglementaires'!Zone_d_impression</vt:lpstr>
      <vt:lpstr>'Départ discipline'!Zone_d_impression</vt:lpstr>
      <vt:lpstr>'HF discipline'!Zone_d_impression</vt:lpstr>
      <vt:lpstr>Méthodologie!Zone_d_impression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cp:lastPrinted>2022-07-01T12:24:05Z</cp:lastPrinted>
  <dcterms:created xsi:type="dcterms:W3CDTF">2020-06-23T07:16:46Z</dcterms:created>
  <dcterms:modified xsi:type="dcterms:W3CDTF">2022-07-06T08:02:07Z</dcterms:modified>
</cp:coreProperties>
</file>