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grh-a1-1\@@Bureau Dgrha1-1\2022\Contractuels enseignants\Note DGRH\"/>
    </mc:Choice>
  </mc:AlternateContent>
  <bookViews>
    <workbookView xWindow="-1770" yWindow="1845" windowWidth="16305" windowHeight="10620" tabRatio="902"/>
  </bookViews>
  <sheets>
    <sheet name="PG_0" sheetId="2" r:id="rId1"/>
    <sheet name="TAB_MAT" sheetId="50" r:id="rId2"/>
    <sheet name="PG_1" sheetId="3" r:id="rId3"/>
    <sheet name="TAB_1" sheetId="42" r:id="rId4"/>
    <sheet name="TAB_2" sheetId="40" r:id="rId5"/>
    <sheet name="TAB_3" sheetId="41" r:id="rId6"/>
    <sheet name="PG_2" sheetId="5" r:id="rId7"/>
    <sheet name="TAB_4" sheetId="6" r:id="rId8"/>
    <sheet name="TAB_5" sheetId="8" r:id="rId9"/>
    <sheet name="Page" sheetId="9" r:id="rId10"/>
    <sheet name="TAB_6" sheetId="10" r:id="rId11"/>
    <sheet name="TAB_7" sheetId="49" r:id="rId12"/>
    <sheet name="TAB_8" sheetId="20" r:id="rId13"/>
    <sheet name="TAB_9" sheetId="21" r:id="rId14"/>
    <sheet name="TAB_10_1" sheetId="38" r:id="rId15"/>
    <sheet name="TAB_10_2" sheetId="39" r:id="rId16"/>
    <sheet name="PG_3" sheetId="22" r:id="rId17"/>
    <sheet name="TAB_11" sheetId="23" r:id="rId18"/>
    <sheet name="TAB_12" sheetId="24" r:id="rId19"/>
    <sheet name="TAB_13" sheetId="37" r:id="rId20"/>
    <sheet name="PG_4" sheetId="25" r:id="rId21"/>
    <sheet name="TAB_14" sheetId="26" r:id="rId22"/>
    <sheet name="TAB_15" sheetId="27" r:id="rId23"/>
    <sheet name="PG_5" sheetId="30" r:id="rId24"/>
    <sheet name="TAB_16" sheetId="51" r:id="rId25"/>
    <sheet name="PG_6" sheetId="52" r:id="rId26"/>
    <sheet name="TAB_17" sheetId="31" r:id="rId27"/>
    <sheet name="TAB_18" sheetId="56" r:id="rId28"/>
    <sheet name="TAB_19" sheetId="32" r:id="rId29"/>
    <sheet name="PG_7" sheetId="55" r:id="rId30"/>
    <sheet name="CNU" sheetId="34" r:id="rId31"/>
  </sheets>
  <externalReferences>
    <externalReference r:id="rId32"/>
    <externalReference r:id="rId33"/>
  </externalReferences>
  <definedNames>
    <definedName name="_xlnm._FilterDatabase" localSheetId="9" hidden="1">Page!#REF!</definedName>
    <definedName name="_xlnm._FilterDatabase" localSheetId="3" hidden="1">TAB_1!#REF!</definedName>
    <definedName name="_xlnm._FilterDatabase" localSheetId="17" hidden="1">TAB_11!$X$13:$AB$95</definedName>
    <definedName name="_xlnm._FilterDatabase" localSheetId="21" hidden="1">TAB_14!$C$7:$O$66</definedName>
    <definedName name="_xlnm._FilterDatabase" localSheetId="22" hidden="1">TAB_15!$C$7:$O$76</definedName>
    <definedName name="_xlnm._FilterDatabase" localSheetId="24" hidden="1">TAB_16!$A$6:$G$80</definedName>
    <definedName name="_xlnm._FilterDatabase" localSheetId="26" hidden="1">TAB_17!$A$7:$I$121</definedName>
    <definedName name="_xlnm._FilterDatabase" localSheetId="27" hidden="1">TAB_18!$A$7:$R$121</definedName>
    <definedName name="_xlnm._FilterDatabase" localSheetId="28" hidden="1">TAB_19!#REF!</definedName>
    <definedName name="_xlnm._FilterDatabase" localSheetId="4" hidden="1">TAB_2!$A$9:$AL$176</definedName>
    <definedName name="_xlnm._FilterDatabase" localSheetId="5" hidden="1">TAB_3!$A$8:$AM$86</definedName>
    <definedName name="_xlnm._FilterDatabase" localSheetId="7" hidden="1">TAB_4!$A$7:$K$84</definedName>
    <definedName name="_xlnm._FilterDatabase" localSheetId="8" hidden="1">TAB_5!#REF!</definedName>
    <definedName name="_xlnm._FilterDatabase" localSheetId="10" hidden="1">TAB_6!#REF!</definedName>
    <definedName name="_xlnm._FilterDatabase" localSheetId="11" hidden="1">TAB_7!#REF!</definedName>
    <definedName name="_xlnm._FilterDatabase" localSheetId="12" hidden="1">TAB_8!$A$6:$H$148</definedName>
    <definedName name="_xlnm._FilterDatabase" localSheetId="13" hidden="1">TAB_9!#REF!</definedName>
    <definedName name="ASSOCIE_GD">'[1]4_NON_PERMANENTS'!$AD$15:$AE$18</definedName>
    <definedName name="ASSOCIE_GROUPE">'[1]4_NON_PERMANENTS'!$AD$1:$AE$12</definedName>
    <definedName name="ASSOCIE_SECTION">'[1]4_NON_PERMANENTS'!$AA$1:$AB$54</definedName>
    <definedName name="ATER_GD">'[1]4_NON_PERMANENTS'!$L$15:$M$18</definedName>
    <definedName name="ATER_GROUPE">'[1]4_NON_PERMANENTS'!$L$1:$M$13</definedName>
    <definedName name="ATER_SECTION">'[1]4_NON_PERMANENTS'!$I$1:$J$56</definedName>
    <definedName name="BOX_MCF_GD">'[1]2_2_BOXPLOT'!$B$96:$J$99</definedName>
    <definedName name="BOX_MCF_GROUPE">'[1]2_2_BOXPLOT'!$B$68:$J$80</definedName>
    <definedName name="BOX_PR_GD">'[1]2_2_BOXPLOT'!$B$100:$J$103</definedName>
    <definedName name="BOX_PR_GROUPE">'[1]2_2_BOXPLOT'!$B$81:$J$93</definedName>
    <definedName name="CANDIDATS_MCF_GD">'[1]3_2_CANDIDATS_MCF'!$A$84:$U$88</definedName>
    <definedName name="CANDIDATS_MCF_GROUPE">'[1]3_2_CANDIDATS_MCF'!$A$65:$U$78</definedName>
    <definedName name="CANDIDATS_MCF_SECTION">'[1]3_2_CANDIDATS_MCF'!$A$2:$U$59</definedName>
    <definedName name="CANDIDATS_PR_GD">'[1]3_2_CANDIDATS_PR'!$A$80:$U$85</definedName>
    <definedName name="CANDIDATS_PR_GROUPE">'[1]3_2_CANDIDATS_PR'!$A$63:$U$75</definedName>
    <definedName name="CANDIDATS_PR_SECTION">'[1]3_2_CANDIDATS_PR'!$A$1:$U$59</definedName>
    <definedName name="DC_GD">'[1]4_NON_PERMANENTS'!$E$19:$G$24</definedName>
    <definedName name="DC_GROUPE">'[1]4_NON_PERMANENTS'!$E$3:$G$17</definedName>
    <definedName name="DC_SECTION">'[1]4_NON_PERMANENTS'!$A$3:$C$60</definedName>
    <definedName name="EFF_PR_ETAB">'[1]5_EFFECTIF_PR'!$A$3:$EQ$61</definedName>
    <definedName name="EFFECTIF_MCF_ETAB">'[1]5_EFFECTIF_MCF'!$A$2:$EQ$61</definedName>
    <definedName name="etudiants_etab">[2]EFF_ETUDIANTS!$G$2:$H$145</definedName>
    <definedName name="etudiants_typo">[2]EFF_ETUDIANTS!$A$1:$B$11</definedName>
    <definedName name="groupe_2008">[2]REDEPLOIEMENT!$A$158:$O$302</definedName>
    <definedName name="groupe_2012">[2]REDEPLOIEMENT!$A$5:$O$151</definedName>
    <definedName name="HISTO_GD">[1]HISTORI!$N$20:$X$26</definedName>
    <definedName name="HISTO_GROUPE">[1]HISTORI!$N$1:$X$16</definedName>
    <definedName name="HISTO_SECTION">[1]HISTORI!$A$3:$K$60</definedName>
    <definedName name="_xlnm.Print_Titles" localSheetId="17">TAB_11!$6:$7</definedName>
    <definedName name="_xlnm.Print_Titles" localSheetId="24">TAB_16!$6:$7</definedName>
    <definedName name="_xlnm.Print_Titles" localSheetId="26">TAB_17!$5:$7</definedName>
    <definedName name="_xlnm.Print_Titles" localSheetId="28">TAB_19!#REF!</definedName>
    <definedName name="_xlnm.Print_Titles" localSheetId="4">TAB_2!$6:$8</definedName>
    <definedName name="_xlnm.Print_Titles" localSheetId="5">TAB_3!$6:$8</definedName>
    <definedName name="_xlnm.Print_Titles" localSheetId="7">TAB_4!$6:$8</definedName>
    <definedName name="_xlnm.Print_Titles" localSheetId="8">TAB_5!$6:$8</definedName>
    <definedName name="_xlnm.Print_Titles" localSheetId="12">TAB_8!$5:$7</definedName>
    <definedName name="INVITE_GD">'[1]4_NON_PERMANENTS'!$X$15:$Y$18</definedName>
    <definedName name="INVITE_GROUPE">'[1]4_NON_PERMANENTS'!$X$1:$Y$13</definedName>
    <definedName name="INVITE_SECTION">'[1]4_NON_PERMANENTS'!$U$1:$V$56</definedName>
    <definedName name="LIEN_CNU">[1]P1!$T$1</definedName>
    <definedName name="LIEN_GD">[1]P1!$V$1</definedName>
    <definedName name="LIEN_GROUPE">[1]P1!$U$1</definedName>
    <definedName name="LISTE_SECTION">[1]LISTE_SECTION!$A$2:$E$58</definedName>
    <definedName name="LML_GD">'[1]4_NON_PERMANENTS'!$R$17:$S$20</definedName>
    <definedName name="LML_GROUPE">'[1]4_NON_PERMANENTS'!$R$1:$S$13</definedName>
    <definedName name="LML_SECTION">'[1]4_NON_PERMANENTS'!$O$1:$P$56</definedName>
    <definedName name="MED_MCF_FEMME">'[1]2_2_MEDIANE'!$C$62:$E$118</definedName>
    <definedName name="MED_MCF_HOMME">'[1]2_2_MEDIANE'!$I$62:$K$118</definedName>
    <definedName name="MED_MCF_TOTAL">'[1]2_2_MEDIANE'!$O$62:$Q$118</definedName>
    <definedName name="MED_PR_FEMME">'[1]2_2_MEDIANE'!$C$2:$E$58</definedName>
    <definedName name="MED_PR_HOMME">'[1]2_2_MEDIANE'!$I$1:$K$58</definedName>
    <definedName name="MED_PR_TOTAL">'[1]2_2_MEDIANE'!$O$2:$Q$58</definedName>
    <definedName name="PLOT_MCF_SECTION">'[1]2_2_BOXPLOT'!$O$2:$W$58</definedName>
    <definedName name="PLOT_PR_SECTION">'[1]2_2_BOXPLOT'!$C$2:$K$58</definedName>
    <definedName name="POSTES_PUBLIES">'[1]3_2_PUBLIES'!$A$2:$L$63</definedName>
    <definedName name="POSTES_PUBLIES_GD">'[1]3_2_PUBLIES'!$A$67:$K$72</definedName>
    <definedName name="POSTES_PUBLIES_GROUPE">'[1]3_2_PUBLIES'!$A$76:$K$89</definedName>
    <definedName name="POURVUS_MCF_GD">'[1]3_2_POURVUS_MCF'!$A$80:$U$86</definedName>
    <definedName name="POURVUS_MCF_GROUPE">'[1]3_2_POURVUS_MCF'!$A$63:$U$78</definedName>
    <definedName name="POURVUS_MCF_SECTION">'[1]3_2_POURVUS_MCF'!$A$1:$U$60</definedName>
    <definedName name="POURVUS_PR_GD">'[1]3_2_POURVUS_PR'!$A$85:$U$89</definedName>
    <definedName name="POURVUS_PR_GROUPE">'[1]3_2_POURVUS_PR'!$A$68:$U$82</definedName>
    <definedName name="POURVUS_PR_SECTION">'[1]3_2_POURVUS_PR'!$A$1:$U$63</definedName>
    <definedName name="PREVISION_RETRAITE_GD">'[1]2_3_PREVISION_AGE'!$N$19:$X$25</definedName>
    <definedName name="PREVISION_RETRAITE_GROUPE">'[1]2_3_PREVISION_AGE'!$N$1:$X$15</definedName>
    <definedName name="PREVISION_RETRAITE_SECTION">'[1]2_3_PREVISION_AGE'!$A$1:$K$59</definedName>
    <definedName name="PYRAMIDE_MCF">'[1]2_1_PYRAMIDE'!$L$1:$U$59</definedName>
    <definedName name="PYRAMIDE_PR">'[1]2_1_PYRAMIDE'!$A$1:$J$59</definedName>
    <definedName name="QUALIF_CANDID_MCF_GD">'[1]3_1_QUALIF_MCF'!$A$79:$U$85</definedName>
    <definedName name="QUALIF_CANDID_MCF_GROUPE">'[1]3_1_QUALIF_MCF'!$A$62:$U$76</definedName>
    <definedName name="QUALIF_CANDID_MCF_SECTION">'[1]3_1_QUALIF_MCF'!$A$1:$U$59</definedName>
    <definedName name="QUALIF_CANDID_PR_GD">'[1]3_1_QUALIF_PR'!$A$83:$U$89</definedName>
    <definedName name="QUALIF_CANDID_PR_GROUPE">'[1]3_1_QUALIF_PR'!$A$65:$U$80</definedName>
    <definedName name="QUALIF_CANDID_PR_SECTION">'[1]3_1_QUALIF_PR'!$A$1:$U$60</definedName>
    <definedName name="QUALIF_OK_MCF_GD">'[1]3_1_RESULT_MCF'!$A$79:$U$85</definedName>
    <definedName name="QUALIF_OK_MCF_GROUPE">'[1]3_1_RESULT_MCF'!$A$62:$U$76</definedName>
    <definedName name="QUALIF_OK_MCF_SECTION">'[1]3_1_RESULT_MCF'!$A$1:$U$59</definedName>
    <definedName name="QUALIF_OK_PR_GD">'[1]3_1_RESULT_PR'!$A$78:$U$84</definedName>
    <definedName name="QUALIF_OK_PR_GROUPE">'[1]3_1_RESULT_PR'!$A$60:$U$74</definedName>
    <definedName name="QUALIF_OK_PR_SECTION">'[1]3_1_RESULT_PR'!$A$1:$U$57</definedName>
    <definedName name="redeploiement_typo">[2]REDEPLOIEMENT_TYPO!$A$2:$B$11</definedName>
    <definedName name="RETRAITES_GD">'[1]2_3_RETRAITES'!$F$18:$H$22</definedName>
    <definedName name="RETRAITES_GROUPE">'[1]2_3_RETRAITES'!$F$1:$H$14</definedName>
    <definedName name="RETRAITES_SECTION">'[1]2_3_RETRAITES'!$A$1:$C$61</definedName>
    <definedName name="TRANCHE_MCF">'[1]2_2_TRANCHE'!$U$2:$AM$60</definedName>
    <definedName name="TRANCHE_PR">'[1]2_2_TRANCHE'!$A$1:$S$61</definedName>
    <definedName name="_xlnm.Print_Area" localSheetId="30">CNU!$A$1:$E$67</definedName>
    <definedName name="_xlnm.Print_Area" localSheetId="9">Page!$A$1:$H$25</definedName>
    <definedName name="_xlnm.Print_Area" localSheetId="0">PG_0!$A$1:$J$59</definedName>
    <definedName name="_xlnm.Print_Area" localSheetId="2">PG_1!$A$1:$J$59</definedName>
    <definedName name="_xlnm.Print_Area" localSheetId="6">PG_2!$A$1:$J$59</definedName>
    <definedName name="_xlnm.Print_Area" localSheetId="16">PG_3!$A$1:$J$59</definedName>
    <definedName name="_xlnm.Print_Area" localSheetId="20">PG_4!$A$1:$J$59</definedName>
    <definedName name="_xlnm.Print_Area" localSheetId="23">PG_5!$A$1:$J$59</definedName>
    <definedName name="_xlnm.Print_Area" localSheetId="25">PG_6!$A$1:$J$59</definedName>
    <definedName name="_xlnm.Print_Area" localSheetId="29">PG_7!$A$1:$J$59</definedName>
    <definedName name="_xlnm.Print_Area" localSheetId="3">TAB_1!$A$1:$AH$41</definedName>
    <definedName name="_xlnm.Print_Area" localSheetId="14">TAB_10_1!$A$1:$I$62</definedName>
    <definedName name="_xlnm.Print_Area" localSheetId="15">TAB_10_2!$A$1:$I$43</definedName>
    <definedName name="_xlnm.Print_Area" localSheetId="17">TAB_11!$A$1:$K$88</definedName>
    <definedName name="_xlnm.Print_Area" localSheetId="18">TAB_12!$A$1:$J$70</definedName>
    <definedName name="_xlnm.Print_Area" localSheetId="19">TAB_13!$A$1:$I$61</definedName>
    <definedName name="_xlnm.Print_Area" localSheetId="21">TAB_14!$A$1:$O$86</definedName>
    <definedName name="_xlnm.Print_Area" localSheetId="22">TAB_15!$A$1:$O$88</definedName>
    <definedName name="_xlnm.Print_Area" localSheetId="24">TAB_16!$A$3:$G$89</definedName>
    <definedName name="_xlnm.Print_Area" localSheetId="26">TAB_17!$A$1:$H$126</definedName>
    <definedName name="_xlnm.Print_Area" localSheetId="27">TAB_18!$A$1:$M$121</definedName>
    <definedName name="_xlnm.Print_Area" localSheetId="28">TAB_19!$A$1:$C$21</definedName>
    <definedName name="_xlnm.Print_Area" localSheetId="4">TAB_2!$A$1:$U$178</definedName>
    <definedName name="_xlnm.Print_Area" localSheetId="5">TAB_3!$A$1:$S$99</definedName>
    <definedName name="_xlnm.Print_Area" localSheetId="7">TAB_4!$A$1:$K$88</definedName>
    <definedName name="_xlnm.Print_Area" localSheetId="8">TAB_5!$A$1:$H$74</definedName>
    <definedName name="_xlnm.Print_Area" localSheetId="10">TAB_6!$A$1:$S$18</definedName>
    <definedName name="_xlnm.Print_Area" localSheetId="11">TAB_7!$A$1:$S$18</definedName>
    <definedName name="_xlnm.Print_Area" localSheetId="12">TAB_8!$A$1:$P$154</definedName>
    <definedName name="_xlnm.Print_Area" localSheetId="13">TAB_9!$A$1:$G$66</definedName>
    <definedName name="_xlnm.Print_Area" localSheetId="1">TAB_MAT!$A$1:$B$42</definedName>
  </definedNames>
  <calcPr calcId="162913"/>
</workbook>
</file>

<file path=xl/calcChain.xml><?xml version="1.0" encoding="utf-8"?>
<calcChain xmlns="http://schemas.openxmlformats.org/spreadsheetml/2006/main">
  <c r="AD176" i="40" l="1"/>
  <c r="AE176" i="40"/>
  <c r="AF176" i="40"/>
  <c r="AC176" i="40"/>
  <c r="AG9" i="40"/>
  <c r="L176" i="40"/>
  <c r="AG10" i="40"/>
  <c r="AG11" i="40"/>
  <c r="AG12" i="40"/>
  <c r="AG13" i="40"/>
  <c r="AG14" i="40"/>
  <c r="AG15" i="40"/>
  <c r="AG16" i="40"/>
  <c r="AG17" i="40"/>
  <c r="AG18" i="40"/>
  <c r="AG19" i="40"/>
  <c r="AG20" i="40"/>
  <c r="AG21" i="40"/>
  <c r="AG22" i="40"/>
  <c r="AG23" i="40"/>
  <c r="AG24" i="40"/>
  <c r="AG25" i="40"/>
  <c r="AG26" i="40"/>
  <c r="AG27" i="40"/>
  <c r="AG28" i="40"/>
  <c r="AG29" i="40"/>
  <c r="AG30" i="40"/>
  <c r="AG31" i="40"/>
  <c r="AG32" i="40"/>
  <c r="AG33" i="40"/>
  <c r="AG34" i="40"/>
  <c r="AG35" i="40"/>
  <c r="AG36" i="40"/>
  <c r="AG37" i="40"/>
  <c r="AG38" i="40"/>
  <c r="AG39" i="40"/>
  <c r="AG40" i="40"/>
  <c r="AG41" i="40"/>
  <c r="AG42" i="40"/>
  <c r="AG43" i="40"/>
  <c r="AG44" i="40"/>
  <c r="AG45" i="40"/>
  <c r="AG46" i="40"/>
  <c r="AG47" i="40"/>
  <c r="AG48" i="40"/>
  <c r="AG49" i="40"/>
  <c r="AG50" i="40"/>
  <c r="AG51" i="40"/>
  <c r="AG52" i="40"/>
  <c r="AG53" i="40"/>
  <c r="AG54" i="40"/>
  <c r="AG55" i="40"/>
  <c r="AG56" i="40"/>
  <c r="AG57" i="40"/>
  <c r="AG58" i="40"/>
  <c r="AG59" i="40"/>
  <c r="AG60" i="40"/>
  <c r="AG61" i="40"/>
  <c r="AG62" i="40"/>
  <c r="AG63" i="40"/>
  <c r="AG64" i="40"/>
  <c r="AG65" i="40"/>
  <c r="AG66" i="40"/>
  <c r="AG67" i="40"/>
  <c r="AG68" i="40"/>
  <c r="AG69" i="40"/>
  <c r="AG70" i="40"/>
  <c r="AG71" i="40"/>
  <c r="AG72" i="40"/>
  <c r="AG73" i="40"/>
  <c r="AG74" i="40"/>
  <c r="AG75" i="40"/>
  <c r="AG76" i="40"/>
  <c r="AG77" i="40"/>
  <c r="AG78" i="40"/>
  <c r="AG79" i="40"/>
  <c r="AG80" i="40"/>
  <c r="AG81" i="40"/>
  <c r="AG82" i="40"/>
  <c r="AG83" i="40"/>
  <c r="AG84" i="40"/>
  <c r="AG85" i="40"/>
  <c r="AG86" i="40"/>
  <c r="AG87" i="40"/>
  <c r="AG88" i="40"/>
  <c r="AG89" i="40"/>
  <c r="AG90" i="40"/>
  <c r="AG91" i="40"/>
  <c r="AG92" i="40"/>
  <c r="AG93" i="40"/>
  <c r="AG94" i="40"/>
  <c r="AG95" i="40"/>
  <c r="AG96" i="40"/>
  <c r="AG97" i="40"/>
  <c r="AG98" i="40"/>
  <c r="AG99" i="40"/>
  <c r="AG100" i="40"/>
  <c r="AG101" i="40"/>
  <c r="AG102" i="40"/>
  <c r="AG103" i="40"/>
  <c r="AG104" i="40"/>
  <c r="AG105" i="40"/>
  <c r="AG106" i="40"/>
  <c r="AG107" i="40"/>
  <c r="AG108" i="40"/>
  <c r="AG109" i="40"/>
  <c r="AG110" i="40"/>
  <c r="AG111" i="40"/>
  <c r="AG112" i="40"/>
  <c r="AG113" i="40"/>
  <c r="AG114" i="40"/>
  <c r="AG115" i="40"/>
  <c r="AG116" i="40"/>
  <c r="AG117" i="40"/>
  <c r="AG118" i="40"/>
  <c r="AG119" i="40"/>
  <c r="AG120" i="40"/>
  <c r="AG121" i="40"/>
  <c r="AG122" i="40"/>
  <c r="AG123" i="40"/>
  <c r="AG124" i="40"/>
  <c r="AG125" i="40"/>
  <c r="AG126" i="40"/>
  <c r="AG127" i="40"/>
  <c r="AG128" i="40"/>
  <c r="AG129" i="40"/>
  <c r="AG130" i="40"/>
  <c r="AG131" i="40"/>
  <c r="AG132" i="40"/>
  <c r="AG133" i="40"/>
  <c r="AG134" i="40"/>
  <c r="AG135" i="40"/>
  <c r="AG136" i="40"/>
  <c r="AG137" i="40"/>
  <c r="AG138" i="40"/>
  <c r="AG139" i="40"/>
  <c r="AG140" i="40"/>
  <c r="AG141" i="40"/>
  <c r="AG142" i="40"/>
  <c r="AG143" i="40"/>
  <c r="AG144" i="40"/>
  <c r="AG145" i="40"/>
  <c r="AG146" i="40"/>
  <c r="AG147" i="40"/>
  <c r="AG148" i="40"/>
  <c r="AG149" i="40"/>
  <c r="AG150" i="40"/>
  <c r="AG151" i="40"/>
  <c r="AG152" i="40"/>
  <c r="AG153" i="40"/>
  <c r="AG154" i="40"/>
  <c r="AG155" i="40"/>
  <c r="AG156" i="40"/>
  <c r="AG157" i="40"/>
  <c r="AG158" i="40"/>
  <c r="AG159" i="40"/>
  <c r="AG160" i="40"/>
  <c r="AG161" i="40"/>
  <c r="AG162" i="40"/>
  <c r="AG163" i="40"/>
  <c r="AG164" i="40"/>
  <c r="AG165" i="40"/>
  <c r="AG166" i="40"/>
  <c r="AG167" i="40"/>
  <c r="AG168" i="40"/>
  <c r="AG169" i="40"/>
  <c r="AG170" i="40"/>
  <c r="AG171" i="40"/>
  <c r="AG172" i="40"/>
  <c r="AG173" i="40"/>
  <c r="AG174" i="40"/>
  <c r="M174" i="40"/>
  <c r="M173" i="40"/>
  <c r="M172" i="40"/>
  <c r="M171" i="40"/>
  <c r="M170" i="40"/>
  <c r="M169" i="40"/>
  <c r="M168" i="40"/>
  <c r="M167" i="40"/>
  <c r="M166" i="40"/>
  <c r="M165" i="40"/>
  <c r="M164" i="40"/>
  <c r="M163" i="40"/>
  <c r="M162" i="40"/>
  <c r="M161" i="40"/>
  <c r="M160" i="40"/>
  <c r="M159" i="40"/>
  <c r="M158" i="40"/>
  <c r="M157" i="40"/>
  <c r="M156" i="40"/>
  <c r="M155" i="40"/>
  <c r="M154" i="40"/>
  <c r="M153" i="40"/>
  <c r="M152" i="40"/>
  <c r="M151" i="40"/>
  <c r="M150" i="40"/>
  <c r="M149" i="40"/>
  <c r="M148" i="40"/>
  <c r="M147" i="40"/>
  <c r="M146" i="40"/>
  <c r="M145" i="40"/>
  <c r="M144" i="40"/>
  <c r="M143" i="40"/>
  <c r="M142" i="40"/>
  <c r="M141" i="40"/>
  <c r="M140" i="40"/>
  <c r="M139" i="40"/>
  <c r="M138" i="40"/>
  <c r="M137" i="40"/>
  <c r="M136" i="40"/>
  <c r="M135" i="40"/>
  <c r="M134" i="40"/>
  <c r="M133" i="40"/>
  <c r="M132" i="40"/>
  <c r="M131" i="40"/>
  <c r="M130" i="40"/>
  <c r="M129" i="40"/>
  <c r="M128" i="40"/>
  <c r="M127" i="40"/>
  <c r="M126" i="40"/>
  <c r="M125" i="40"/>
  <c r="M124" i="40"/>
  <c r="M123" i="40"/>
  <c r="M122" i="40"/>
  <c r="M121" i="40"/>
  <c r="M120" i="40"/>
  <c r="M119" i="40"/>
  <c r="M118" i="40"/>
  <c r="M117" i="40"/>
  <c r="M116" i="40"/>
  <c r="M115" i="40"/>
  <c r="M114" i="40"/>
  <c r="M113" i="40"/>
  <c r="M112" i="40"/>
  <c r="M111" i="40"/>
  <c r="M110" i="40"/>
  <c r="M109" i="40"/>
  <c r="M108" i="40"/>
  <c r="M107" i="40"/>
  <c r="M106" i="40"/>
  <c r="M105" i="40"/>
  <c r="M104" i="40"/>
  <c r="M103" i="40"/>
  <c r="M102" i="40"/>
  <c r="M101" i="40"/>
  <c r="M100" i="40"/>
  <c r="M99" i="40"/>
  <c r="M98" i="40"/>
  <c r="M97" i="40"/>
  <c r="M96" i="40"/>
  <c r="M95" i="40"/>
  <c r="M94" i="40"/>
  <c r="M93" i="40"/>
  <c r="M92" i="40"/>
  <c r="M91" i="40"/>
  <c r="M90" i="40"/>
  <c r="M89" i="40"/>
  <c r="M88" i="40"/>
  <c r="M87" i="40"/>
  <c r="M86" i="40"/>
  <c r="M85" i="40"/>
  <c r="M84" i="40"/>
  <c r="M83" i="40"/>
  <c r="M82" i="40"/>
  <c r="M81" i="40"/>
  <c r="M80" i="40"/>
  <c r="M79" i="40"/>
  <c r="M78" i="40"/>
  <c r="M77" i="40"/>
  <c r="M76" i="40"/>
  <c r="M75" i="40"/>
  <c r="M74" i="40"/>
  <c r="M73" i="40"/>
  <c r="M72" i="40"/>
  <c r="M71" i="40"/>
  <c r="M70" i="40"/>
  <c r="M69" i="40"/>
  <c r="M68" i="40"/>
  <c r="M67" i="40"/>
  <c r="M66" i="40"/>
  <c r="M65" i="40"/>
  <c r="M64" i="40"/>
  <c r="M63" i="40"/>
  <c r="M62" i="40"/>
  <c r="M61" i="40"/>
  <c r="M60" i="40"/>
  <c r="M59" i="40"/>
  <c r="M58" i="40"/>
  <c r="M57" i="40"/>
  <c r="M56" i="40"/>
  <c r="M55" i="40"/>
  <c r="M54" i="40"/>
  <c r="M53" i="40"/>
  <c r="M52" i="40"/>
  <c r="M51" i="40"/>
  <c r="M50" i="40"/>
  <c r="M49" i="40"/>
  <c r="M48" i="40"/>
  <c r="M47" i="40"/>
  <c r="M46" i="40"/>
  <c r="M45" i="40"/>
  <c r="M44" i="40"/>
  <c r="M43" i="40"/>
  <c r="M42" i="40"/>
  <c r="M41" i="40"/>
  <c r="M40" i="40"/>
  <c r="M39" i="40"/>
  <c r="M38" i="40"/>
  <c r="M37" i="40"/>
  <c r="M36" i="40"/>
  <c r="M35" i="40"/>
  <c r="M34" i="40"/>
  <c r="M33" i="40"/>
  <c r="M32" i="40"/>
  <c r="M31" i="40"/>
  <c r="M30" i="40"/>
  <c r="M29" i="40"/>
  <c r="M28" i="40"/>
  <c r="M27" i="40"/>
  <c r="M26" i="40"/>
  <c r="M25" i="40"/>
  <c r="M24" i="40"/>
  <c r="M23" i="40"/>
  <c r="M22" i="40"/>
  <c r="M21" i="40"/>
  <c r="M20" i="40"/>
  <c r="M19" i="40"/>
  <c r="M18" i="40"/>
  <c r="M17" i="40"/>
  <c r="M16" i="40"/>
  <c r="M15" i="40"/>
  <c r="M14" i="40"/>
  <c r="M13" i="40"/>
  <c r="M12" i="40"/>
  <c r="M11" i="40"/>
  <c r="M10" i="40"/>
  <c r="M9" i="40"/>
  <c r="B176" i="40"/>
  <c r="E96" i="56" l="1"/>
  <c r="H123" i="31" l="1"/>
  <c r="D86" i="26" l="1"/>
  <c r="L80" i="26"/>
  <c r="K80" i="26"/>
  <c r="I80" i="26"/>
  <c r="F80" i="26"/>
  <c r="L81" i="26"/>
  <c r="K81" i="26"/>
  <c r="I81" i="26"/>
  <c r="F81" i="26"/>
  <c r="L79" i="26"/>
  <c r="K79" i="26"/>
  <c r="I79" i="26"/>
  <c r="F79" i="26"/>
  <c r="D56" i="37"/>
  <c r="D55" i="37"/>
  <c r="D54" i="37"/>
  <c r="D53" i="37"/>
  <c r="D52" i="37"/>
  <c r="D51" i="37"/>
  <c r="D50" i="37"/>
  <c r="D49" i="37"/>
  <c r="D48" i="37"/>
  <c r="D47" i="37"/>
  <c r="I37" i="37"/>
  <c r="I36" i="37"/>
  <c r="I35" i="37"/>
  <c r="I34" i="37"/>
  <c r="I33" i="37"/>
  <c r="I32" i="37"/>
  <c r="I31" i="37"/>
  <c r="I30" i="37"/>
  <c r="I29" i="37"/>
  <c r="I28" i="37"/>
  <c r="D37" i="37"/>
  <c r="D36" i="37"/>
  <c r="D35" i="37"/>
  <c r="D34" i="37"/>
  <c r="D33" i="37"/>
  <c r="D32" i="37"/>
  <c r="D31" i="37"/>
  <c r="D30" i="37"/>
  <c r="D29" i="37"/>
  <c r="D28" i="37"/>
  <c r="I18" i="37"/>
  <c r="I17" i="37"/>
  <c r="I16" i="37"/>
  <c r="I15" i="37"/>
  <c r="I14" i="37"/>
  <c r="I13" i="37"/>
  <c r="I12" i="37"/>
  <c r="I11" i="37"/>
  <c r="I10" i="37"/>
  <c r="I9" i="37"/>
  <c r="D10" i="37"/>
  <c r="D11" i="37"/>
  <c r="D12" i="37"/>
  <c r="D13" i="37"/>
  <c r="D14" i="37"/>
  <c r="D15" i="37"/>
  <c r="D16" i="37"/>
  <c r="D17" i="37"/>
  <c r="D18" i="37"/>
  <c r="D9" i="37"/>
  <c r="M79" i="26" l="1"/>
  <c r="M81" i="26"/>
  <c r="M80" i="26"/>
  <c r="E87" i="23"/>
  <c r="G87" i="23"/>
  <c r="H87" i="23"/>
  <c r="D87" i="23"/>
  <c r="D88" i="23"/>
  <c r="D20" i="39" l="1"/>
  <c r="C20" i="39"/>
  <c r="B20" i="39"/>
  <c r="D147" i="20" l="1"/>
  <c r="G147" i="20"/>
  <c r="J147" i="20"/>
  <c r="L147" i="20"/>
  <c r="M147" i="20"/>
  <c r="D124" i="20"/>
  <c r="G124" i="20"/>
  <c r="J124" i="20"/>
  <c r="L124" i="20"/>
  <c r="M124" i="20"/>
  <c r="D103" i="20"/>
  <c r="G103" i="20"/>
  <c r="J103" i="20"/>
  <c r="L103" i="20"/>
  <c r="M103" i="20"/>
  <c r="D104" i="20"/>
  <c r="G104" i="20"/>
  <c r="J104" i="20"/>
  <c r="L104" i="20"/>
  <c r="M104" i="20"/>
  <c r="D105" i="20"/>
  <c r="G105" i="20"/>
  <c r="J105" i="20"/>
  <c r="L105" i="20"/>
  <c r="M105" i="20"/>
  <c r="M94" i="20"/>
  <c r="L94" i="20"/>
  <c r="J94" i="20"/>
  <c r="G94" i="20"/>
  <c r="D94" i="20"/>
  <c r="M93" i="20"/>
  <c r="L93" i="20"/>
  <c r="J93" i="20"/>
  <c r="G93" i="20"/>
  <c r="D93" i="20"/>
  <c r="M92" i="20"/>
  <c r="L92" i="20"/>
  <c r="J92" i="20"/>
  <c r="G92" i="20"/>
  <c r="D92" i="20"/>
  <c r="M91" i="20"/>
  <c r="L91" i="20"/>
  <c r="J91" i="20"/>
  <c r="G91" i="20"/>
  <c r="D91" i="20"/>
  <c r="D73" i="20"/>
  <c r="G73" i="20"/>
  <c r="J73" i="20"/>
  <c r="L73" i="20"/>
  <c r="M73" i="20"/>
  <c r="M53" i="20"/>
  <c r="L53" i="20"/>
  <c r="J53" i="20"/>
  <c r="G53" i="20"/>
  <c r="D53" i="20"/>
  <c r="M52" i="20"/>
  <c r="L52" i="20"/>
  <c r="J52" i="20"/>
  <c r="G52" i="20"/>
  <c r="D52" i="20"/>
  <c r="M51" i="20"/>
  <c r="L51" i="20"/>
  <c r="J51" i="20"/>
  <c r="G51" i="20"/>
  <c r="D51" i="20"/>
  <c r="D41" i="20"/>
  <c r="G41" i="20"/>
  <c r="J41" i="20"/>
  <c r="L41" i="20"/>
  <c r="M41" i="20"/>
  <c r="D28" i="20"/>
  <c r="G28" i="20"/>
  <c r="J28" i="20"/>
  <c r="L28" i="20"/>
  <c r="M28" i="20"/>
  <c r="N147" i="20" l="1"/>
  <c r="N104" i="20"/>
  <c r="P124" i="20"/>
  <c r="P147" i="20"/>
  <c r="N124" i="20"/>
  <c r="N103" i="20"/>
  <c r="N105" i="20"/>
  <c r="P92" i="20"/>
  <c r="P104" i="20"/>
  <c r="P103" i="20"/>
  <c r="P105" i="20"/>
  <c r="P91" i="20"/>
  <c r="P94" i="20"/>
  <c r="P93" i="20"/>
  <c r="N91" i="20"/>
  <c r="N92" i="20"/>
  <c r="N94" i="20"/>
  <c r="N93" i="20"/>
  <c r="N73" i="20"/>
  <c r="P52" i="20"/>
  <c r="P73" i="20"/>
  <c r="P41" i="20"/>
  <c r="P53" i="20"/>
  <c r="P51" i="20"/>
  <c r="N52" i="20"/>
  <c r="N51" i="20"/>
  <c r="N53" i="20"/>
  <c r="P28" i="20"/>
  <c r="N41" i="20"/>
  <c r="N28" i="20"/>
  <c r="L9" i="41"/>
  <c r="L10" i="41"/>
  <c r="L11" i="41"/>
  <c r="L12" i="41"/>
  <c r="L13" i="41"/>
  <c r="L14" i="41"/>
  <c r="L15" i="41"/>
  <c r="L16" i="41"/>
  <c r="L17" i="41"/>
  <c r="L18" i="41"/>
  <c r="L19" i="41"/>
  <c r="L20" i="41"/>
  <c r="L21" i="41"/>
  <c r="L22" i="41"/>
  <c r="L23" i="41"/>
  <c r="L24" i="41"/>
  <c r="L25" i="41"/>
  <c r="L26" i="41"/>
  <c r="L27" i="41"/>
  <c r="L28" i="41"/>
  <c r="L29" i="41"/>
  <c r="L30" i="41"/>
  <c r="L31" i="41"/>
  <c r="L32" i="41"/>
  <c r="L33" i="41"/>
  <c r="L34" i="41"/>
  <c r="L35" i="41"/>
  <c r="L36" i="41"/>
  <c r="L37" i="41"/>
  <c r="L38" i="41"/>
  <c r="L39" i="41"/>
  <c r="L40" i="41"/>
  <c r="L41" i="41"/>
  <c r="L42" i="41"/>
  <c r="L43" i="41"/>
  <c r="L44" i="41"/>
  <c r="L45" i="41"/>
  <c r="L46" i="41"/>
  <c r="L47" i="41"/>
  <c r="L48" i="41"/>
  <c r="L49" i="41"/>
  <c r="L50" i="41"/>
  <c r="L51" i="41"/>
  <c r="L52" i="41"/>
  <c r="L53" i="41"/>
  <c r="L54" i="41"/>
  <c r="L55" i="41"/>
  <c r="L56" i="41"/>
  <c r="L57" i="41"/>
  <c r="L58" i="41"/>
  <c r="L59" i="41"/>
  <c r="L60" i="41"/>
  <c r="L61" i="41"/>
  <c r="L62" i="41"/>
  <c r="L63" i="41"/>
  <c r="L64" i="41"/>
  <c r="L65" i="41"/>
  <c r="L66" i="41"/>
  <c r="L67" i="41"/>
  <c r="L68" i="41"/>
  <c r="L69" i="41"/>
  <c r="L70" i="41"/>
  <c r="L71" i="41"/>
  <c r="L72" i="41"/>
  <c r="L73" i="41"/>
  <c r="L74" i="41"/>
  <c r="L75" i="41"/>
  <c r="L76" i="41"/>
  <c r="L77" i="41"/>
  <c r="L78" i="41"/>
  <c r="L79" i="41"/>
  <c r="L80" i="41"/>
  <c r="L81" i="41"/>
  <c r="L82" i="41"/>
  <c r="L83" i="41"/>
  <c r="L84" i="41"/>
  <c r="L85" i="41"/>
  <c r="L86" i="41"/>
  <c r="L90" i="41"/>
  <c r="AD92" i="41"/>
  <c r="AB92" i="41" l="1"/>
  <c r="U92" i="41" l="1"/>
  <c r="X92" i="41"/>
  <c r="Y92" i="41"/>
  <c r="Z92" i="41"/>
  <c r="AA92" i="41"/>
  <c r="AC92" i="41"/>
  <c r="AE92" i="41"/>
  <c r="AF92" i="41"/>
  <c r="V92" i="41"/>
  <c r="J174" i="40" l="1"/>
  <c r="J173" i="40"/>
  <c r="J172" i="40"/>
  <c r="J171" i="40"/>
  <c r="J170" i="40"/>
  <c r="J169" i="40"/>
  <c r="J168" i="40"/>
  <c r="J167" i="40"/>
  <c r="J166" i="40"/>
  <c r="J165" i="40"/>
  <c r="J164" i="40"/>
  <c r="J163" i="40"/>
  <c r="J162" i="40"/>
  <c r="J161" i="40"/>
  <c r="J160" i="40"/>
  <c r="J159" i="40"/>
  <c r="J158" i="40"/>
  <c r="J157" i="40"/>
  <c r="J156" i="40"/>
  <c r="J155" i="40"/>
  <c r="J154" i="40"/>
  <c r="J153" i="40"/>
  <c r="J152" i="40"/>
  <c r="J151" i="40"/>
  <c r="J150" i="40"/>
  <c r="J149" i="40"/>
  <c r="J148" i="40"/>
  <c r="J147" i="40"/>
  <c r="J146" i="40"/>
  <c r="J145" i="40"/>
  <c r="J144" i="40"/>
  <c r="J143" i="40"/>
  <c r="J142" i="40"/>
  <c r="J141" i="40"/>
  <c r="J140" i="40"/>
  <c r="J139" i="40"/>
  <c r="J138" i="40"/>
  <c r="J137" i="40"/>
  <c r="J136" i="40"/>
  <c r="J135" i="40"/>
  <c r="J134" i="40"/>
  <c r="J133" i="40"/>
  <c r="J132" i="40"/>
  <c r="J131" i="40"/>
  <c r="J130" i="40"/>
  <c r="J129" i="40"/>
  <c r="J128" i="40"/>
  <c r="J127" i="40"/>
  <c r="J126" i="40"/>
  <c r="J125" i="40"/>
  <c r="J124" i="40"/>
  <c r="J123" i="40"/>
  <c r="J122" i="40"/>
  <c r="J121" i="40"/>
  <c r="J120" i="40"/>
  <c r="J119" i="40"/>
  <c r="J118" i="40"/>
  <c r="J117" i="40"/>
  <c r="J116" i="40"/>
  <c r="J115" i="40"/>
  <c r="J114" i="40"/>
  <c r="J113" i="40"/>
  <c r="J112" i="40"/>
  <c r="J111" i="40"/>
  <c r="J110" i="40"/>
  <c r="J109" i="40"/>
  <c r="J108" i="40"/>
  <c r="J107" i="40"/>
  <c r="J106" i="40"/>
  <c r="J105" i="40"/>
  <c r="J104" i="40"/>
  <c r="J103" i="40"/>
  <c r="J102" i="40"/>
  <c r="J101" i="40"/>
  <c r="J100" i="40"/>
  <c r="J99" i="40"/>
  <c r="J98" i="40"/>
  <c r="J97" i="40"/>
  <c r="J96" i="40"/>
  <c r="J95" i="40"/>
  <c r="J94" i="40"/>
  <c r="J93" i="40"/>
  <c r="J92" i="40"/>
  <c r="J91" i="40"/>
  <c r="J90" i="40"/>
  <c r="J89" i="40"/>
  <c r="J88" i="40"/>
  <c r="J87" i="40"/>
  <c r="J86" i="40"/>
  <c r="J85" i="40"/>
  <c r="J84" i="40"/>
  <c r="J83" i="40"/>
  <c r="J82" i="40"/>
  <c r="J81" i="40"/>
  <c r="J80" i="40"/>
  <c r="J79" i="40"/>
  <c r="J78" i="40"/>
  <c r="J77" i="40"/>
  <c r="J76" i="40"/>
  <c r="J75" i="40"/>
  <c r="J74" i="40"/>
  <c r="J73" i="40"/>
  <c r="J72" i="40"/>
  <c r="J71" i="40"/>
  <c r="J70" i="40"/>
  <c r="J69" i="40"/>
  <c r="J68" i="40"/>
  <c r="J67" i="40"/>
  <c r="J66" i="40"/>
  <c r="J65" i="40"/>
  <c r="J64" i="40"/>
  <c r="J63" i="40"/>
  <c r="J62" i="40"/>
  <c r="J61" i="40"/>
  <c r="J60" i="40"/>
  <c r="J59" i="40"/>
  <c r="J58" i="40"/>
  <c r="J57" i="40"/>
  <c r="J56" i="40"/>
  <c r="J55" i="40"/>
  <c r="J54" i="40"/>
  <c r="J53" i="40"/>
  <c r="J52" i="40"/>
  <c r="J51" i="40"/>
  <c r="J50" i="40"/>
  <c r="J49" i="40"/>
  <c r="J48" i="40"/>
  <c r="J47" i="40"/>
  <c r="J46" i="40"/>
  <c r="J45" i="40"/>
  <c r="J44" i="40"/>
  <c r="J43" i="40"/>
  <c r="J42" i="40"/>
  <c r="J41" i="40"/>
  <c r="J40" i="40"/>
  <c r="J39" i="40"/>
  <c r="J38" i="40"/>
  <c r="J37" i="40"/>
  <c r="J36" i="40"/>
  <c r="J35" i="40"/>
  <c r="J34" i="40"/>
  <c r="J33" i="40"/>
  <c r="J32" i="40"/>
  <c r="J31" i="40"/>
  <c r="J30" i="40"/>
  <c r="J29" i="40"/>
  <c r="J28" i="40"/>
  <c r="J27" i="40"/>
  <c r="J26" i="40"/>
  <c r="J25" i="40"/>
  <c r="J24" i="40"/>
  <c r="J23" i="40"/>
  <c r="J22" i="40"/>
  <c r="J21" i="40"/>
  <c r="J20" i="40"/>
  <c r="J19" i="40"/>
  <c r="J18" i="40"/>
  <c r="J17" i="40"/>
  <c r="J16" i="40"/>
  <c r="J15" i="40"/>
  <c r="J14" i="40"/>
  <c r="J13" i="40"/>
  <c r="J12" i="40"/>
  <c r="J11" i="40"/>
  <c r="J10" i="40"/>
  <c r="E174" i="40"/>
  <c r="E173" i="40"/>
  <c r="E172" i="40"/>
  <c r="E171" i="40"/>
  <c r="E170" i="40"/>
  <c r="E169" i="40"/>
  <c r="E168" i="40"/>
  <c r="E167" i="40"/>
  <c r="E166" i="40"/>
  <c r="E165" i="40"/>
  <c r="E164" i="40"/>
  <c r="E163" i="40"/>
  <c r="E162" i="40"/>
  <c r="E161" i="40"/>
  <c r="E160" i="40"/>
  <c r="E159" i="40"/>
  <c r="E158" i="40"/>
  <c r="E157" i="40"/>
  <c r="E156" i="40"/>
  <c r="E155" i="40"/>
  <c r="E154" i="40"/>
  <c r="E153" i="40"/>
  <c r="E152" i="40"/>
  <c r="E151" i="40"/>
  <c r="E150" i="40"/>
  <c r="E149" i="40"/>
  <c r="E148" i="40"/>
  <c r="E147" i="40"/>
  <c r="E146" i="40"/>
  <c r="E145" i="40"/>
  <c r="E144" i="40"/>
  <c r="E143" i="40"/>
  <c r="E142" i="40"/>
  <c r="E141" i="40"/>
  <c r="E140" i="40"/>
  <c r="E139" i="40"/>
  <c r="E138" i="40"/>
  <c r="E137" i="40"/>
  <c r="E136" i="40"/>
  <c r="E135" i="40"/>
  <c r="E134" i="40"/>
  <c r="E133" i="40"/>
  <c r="E132" i="40"/>
  <c r="E131" i="40"/>
  <c r="E130" i="40"/>
  <c r="E129" i="40"/>
  <c r="E128" i="40"/>
  <c r="E127" i="40"/>
  <c r="E126" i="40"/>
  <c r="E125" i="40"/>
  <c r="E124" i="40"/>
  <c r="E123" i="40"/>
  <c r="E122" i="40"/>
  <c r="E121" i="40"/>
  <c r="E120" i="40"/>
  <c r="E119" i="40"/>
  <c r="E118" i="40"/>
  <c r="E117" i="40"/>
  <c r="E116" i="40"/>
  <c r="E115" i="40"/>
  <c r="E114" i="40"/>
  <c r="E113" i="40"/>
  <c r="E112" i="40"/>
  <c r="E111" i="40"/>
  <c r="E110" i="40"/>
  <c r="E109" i="40"/>
  <c r="E108" i="40"/>
  <c r="E107" i="40"/>
  <c r="E106" i="40"/>
  <c r="E105" i="40"/>
  <c r="E104" i="40"/>
  <c r="E103" i="40"/>
  <c r="E102" i="40"/>
  <c r="E101" i="40"/>
  <c r="E100" i="40"/>
  <c r="E99" i="40"/>
  <c r="E98" i="40"/>
  <c r="E97" i="40"/>
  <c r="E96" i="40"/>
  <c r="E95" i="40"/>
  <c r="E94" i="40"/>
  <c r="E93" i="40"/>
  <c r="E92" i="40"/>
  <c r="E91" i="40"/>
  <c r="E90" i="40"/>
  <c r="E89" i="40"/>
  <c r="E88" i="40"/>
  <c r="E87" i="40"/>
  <c r="E86" i="40"/>
  <c r="E85" i="40"/>
  <c r="E84" i="40"/>
  <c r="E83" i="40"/>
  <c r="E82" i="40"/>
  <c r="E81" i="40"/>
  <c r="E80" i="40"/>
  <c r="E79" i="40"/>
  <c r="E78" i="40"/>
  <c r="E77" i="40"/>
  <c r="E76" i="40"/>
  <c r="E75" i="40"/>
  <c r="E74" i="40"/>
  <c r="E73" i="40"/>
  <c r="E72" i="40"/>
  <c r="E71" i="40"/>
  <c r="E70" i="40"/>
  <c r="E69" i="40"/>
  <c r="E68" i="40"/>
  <c r="E67" i="40"/>
  <c r="E66" i="40"/>
  <c r="E65" i="40"/>
  <c r="E64" i="40"/>
  <c r="E63" i="40"/>
  <c r="E62" i="40"/>
  <c r="E61" i="40"/>
  <c r="E60" i="40"/>
  <c r="E59" i="40"/>
  <c r="E58" i="40"/>
  <c r="E57" i="40"/>
  <c r="E56" i="40"/>
  <c r="E55" i="40"/>
  <c r="E54" i="40"/>
  <c r="E53" i="40"/>
  <c r="E52" i="40"/>
  <c r="E51" i="40"/>
  <c r="E50" i="40"/>
  <c r="E49" i="40"/>
  <c r="E48" i="40"/>
  <c r="E47" i="40"/>
  <c r="E46" i="40"/>
  <c r="E45" i="40"/>
  <c r="E44" i="40"/>
  <c r="E43" i="40"/>
  <c r="E42" i="40"/>
  <c r="E41" i="40"/>
  <c r="E40" i="40"/>
  <c r="E39" i="40"/>
  <c r="E38" i="40"/>
  <c r="E37" i="40"/>
  <c r="E36" i="40"/>
  <c r="E35" i="40"/>
  <c r="E34" i="40"/>
  <c r="E33" i="40"/>
  <c r="E32" i="40"/>
  <c r="E31" i="40"/>
  <c r="E30" i="40"/>
  <c r="E29" i="40"/>
  <c r="E28" i="40"/>
  <c r="E27" i="40"/>
  <c r="E26" i="40"/>
  <c r="E25" i="40"/>
  <c r="E24" i="40"/>
  <c r="E23" i="40"/>
  <c r="E22" i="40"/>
  <c r="E21" i="40"/>
  <c r="E20" i="40"/>
  <c r="E19" i="40"/>
  <c r="E18" i="40"/>
  <c r="E17" i="40"/>
  <c r="E16" i="40"/>
  <c r="E15" i="40"/>
  <c r="E14" i="40"/>
  <c r="E13" i="40"/>
  <c r="E12" i="40"/>
  <c r="E11" i="40"/>
  <c r="E10" i="40"/>
  <c r="Q107" i="40" l="1"/>
  <c r="D107" i="40"/>
  <c r="L107" i="40" l="1"/>
  <c r="S107" i="40"/>
  <c r="U107" i="40" s="1"/>
  <c r="O176" i="40" l="1"/>
  <c r="P176" i="40"/>
  <c r="N176" i="40"/>
  <c r="Q174" i="40"/>
  <c r="D174" i="40"/>
  <c r="Q173" i="40"/>
  <c r="D173" i="40"/>
  <c r="Q172" i="40"/>
  <c r="D172" i="40"/>
  <c r="Q171" i="40"/>
  <c r="D171" i="40"/>
  <c r="Q170" i="40"/>
  <c r="D170" i="40"/>
  <c r="Q169" i="40"/>
  <c r="D169" i="40"/>
  <c r="Q168" i="40"/>
  <c r="D168" i="40"/>
  <c r="Q167" i="40"/>
  <c r="D167" i="40"/>
  <c r="Q166" i="40"/>
  <c r="D166" i="40"/>
  <c r="Q165" i="40"/>
  <c r="D165" i="40"/>
  <c r="Q164" i="40"/>
  <c r="D164" i="40"/>
  <c r="Q163" i="40"/>
  <c r="D163" i="40"/>
  <c r="Q162" i="40"/>
  <c r="D162" i="40"/>
  <c r="Q161" i="40"/>
  <c r="D161" i="40"/>
  <c r="Q160" i="40"/>
  <c r="D160" i="40"/>
  <c r="Q159" i="40"/>
  <c r="D159" i="40"/>
  <c r="Q158" i="40"/>
  <c r="L158" i="40"/>
  <c r="D158" i="40"/>
  <c r="Q157" i="40"/>
  <c r="D157" i="40"/>
  <c r="Q156" i="40"/>
  <c r="D156" i="40"/>
  <c r="Q155" i="40"/>
  <c r="D155" i="40"/>
  <c r="Q154" i="40"/>
  <c r="D154" i="40"/>
  <c r="Q153" i="40"/>
  <c r="D153" i="40"/>
  <c r="Q152" i="40"/>
  <c r="D152" i="40"/>
  <c r="Q151" i="40"/>
  <c r="D151" i="40"/>
  <c r="Q150" i="40"/>
  <c r="D150" i="40"/>
  <c r="Q149" i="40"/>
  <c r="D149" i="40"/>
  <c r="Q148" i="40"/>
  <c r="D148" i="40"/>
  <c r="Q147" i="40"/>
  <c r="D147" i="40"/>
  <c r="Q146" i="40"/>
  <c r="L146" i="40"/>
  <c r="D146" i="40"/>
  <c r="Q145" i="40"/>
  <c r="D145" i="40"/>
  <c r="Q144" i="40"/>
  <c r="D144" i="40"/>
  <c r="Q143" i="40"/>
  <c r="D143" i="40"/>
  <c r="Q142" i="40"/>
  <c r="D142" i="40"/>
  <c r="Q141" i="40"/>
  <c r="D141" i="40"/>
  <c r="Q140" i="40"/>
  <c r="D140" i="40"/>
  <c r="Q139" i="40"/>
  <c r="D139" i="40"/>
  <c r="Q138" i="40"/>
  <c r="D138" i="40"/>
  <c r="Q137" i="40"/>
  <c r="D137" i="40"/>
  <c r="Q136" i="40"/>
  <c r="D136" i="40"/>
  <c r="Q135" i="40"/>
  <c r="D135" i="40"/>
  <c r="Q134" i="40"/>
  <c r="D134" i="40"/>
  <c r="Q133" i="40"/>
  <c r="D133" i="40"/>
  <c r="Q132" i="40"/>
  <c r="D132" i="40"/>
  <c r="Q131" i="40"/>
  <c r="S131" i="40"/>
  <c r="D131" i="40"/>
  <c r="Q130" i="40"/>
  <c r="D130" i="40"/>
  <c r="Q129" i="40"/>
  <c r="D129" i="40"/>
  <c r="Q128" i="40"/>
  <c r="S128" i="40"/>
  <c r="D128" i="40"/>
  <c r="Q127" i="40"/>
  <c r="D127" i="40"/>
  <c r="Q126" i="40"/>
  <c r="D126" i="40"/>
  <c r="Q125" i="40"/>
  <c r="S125" i="40"/>
  <c r="U125" i="40" s="1"/>
  <c r="D125" i="40"/>
  <c r="Q124" i="40"/>
  <c r="D124" i="40"/>
  <c r="Q123" i="40"/>
  <c r="S123" i="40"/>
  <c r="D123" i="40"/>
  <c r="Q122" i="40"/>
  <c r="D122" i="40"/>
  <c r="Q121" i="40"/>
  <c r="D121" i="40"/>
  <c r="Q120" i="40"/>
  <c r="S120" i="40"/>
  <c r="D120" i="40"/>
  <c r="Q119" i="40"/>
  <c r="D119" i="40"/>
  <c r="Q118" i="40"/>
  <c r="D118" i="40"/>
  <c r="Q117" i="40"/>
  <c r="S117" i="40"/>
  <c r="D117" i="40"/>
  <c r="Q116" i="40"/>
  <c r="D116" i="40"/>
  <c r="Q115" i="40"/>
  <c r="D115" i="40"/>
  <c r="Q114" i="40"/>
  <c r="S114" i="40"/>
  <c r="D114" i="40"/>
  <c r="Q113" i="40"/>
  <c r="D113" i="40"/>
  <c r="Q112" i="40"/>
  <c r="D112" i="40"/>
  <c r="Q111" i="40"/>
  <c r="S111" i="40"/>
  <c r="D111" i="40"/>
  <c r="Q110" i="40"/>
  <c r="D110" i="40"/>
  <c r="Q109" i="40"/>
  <c r="D109" i="40"/>
  <c r="Q108" i="40"/>
  <c r="S108" i="40"/>
  <c r="D108" i="40"/>
  <c r="Q106" i="40"/>
  <c r="D106" i="40"/>
  <c r="Q105" i="40"/>
  <c r="D105" i="40"/>
  <c r="Q104" i="40"/>
  <c r="S104" i="40"/>
  <c r="D104" i="40"/>
  <c r="Q103" i="40"/>
  <c r="D103" i="40"/>
  <c r="Q102" i="40"/>
  <c r="D102" i="40"/>
  <c r="Q101" i="40"/>
  <c r="S101" i="40"/>
  <c r="D101" i="40"/>
  <c r="Q100" i="40"/>
  <c r="D100" i="40"/>
  <c r="Q99" i="40"/>
  <c r="D99" i="40"/>
  <c r="Q98" i="40"/>
  <c r="D98" i="40"/>
  <c r="Q97" i="40"/>
  <c r="D97" i="40"/>
  <c r="Q96" i="40"/>
  <c r="D96" i="40"/>
  <c r="Q95" i="40"/>
  <c r="D95" i="40"/>
  <c r="Q94" i="40"/>
  <c r="D94" i="40"/>
  <c r="Q93" i="40"/>
  <c r="D93" i="40"/>
  <c r="Q92" i="40"/>
  <c r="D92" i="40"/>
  <c r="Q91" i="40"/>
  <c r="D91" i="40"/>
  <c r="Q90" i="40"/>
  <c r="D90" i="40"/>
  <c r="Q89" i="40"/>
  <c r="D89" i="40"/>
  <c r="Q88" i="40"/>
  <c r="D88" i="40"/>
  <c r="Q87" i="40"/>
  <c r="D87" i="40"/>
  <c r="Q86" i="40"/>
  <c r="D86" i="40"/>
  <c r="Q85" i="40"/>
  <c r="D85" i="40"/>
  <c r="Q84" i="40"/>
  <c r="D84" i="40"/>
  <c r="Q83" i="40"/>
  <c r="D83" i="40"/>
  <c r="Q82" i="40"/>
  <c r="D82" i="40"/>
  <c r="Q81" i="40"/>
  <c r="D81" i="40"/>
  <c r="Q80" i="40"/>
  <c r="D80" i="40"/>
  <c r="Q79" i="40"/>
  <c r="D79" i="40"/>
  <c r="Q78" i="40"/>
  <c r="D78" i="40"/>
  <c r="Q77" i="40"/>
  <c r="D77" i="40"/>
  <c r="Q76" i="40"/>
  <c r="D76" i="40"/>
  <c r="Q75" i="40"/>
  <c r="D75" i="40"/>
  <c r="Q74" i="40"/>
  <c r="D74" i="40"/>
  <c r="Q73" i="40"/>
  <c r="D73" i="40"/>
  <c r="Q72" i="40"/>
  <c r="D72" i="40"/>
  <c r="Q71" i="40"/>
  <c r="D71" i="40"/>
  <c r="Q70" i="40"/>
  <c r="D70" i="40"/>
  <c r="Q69" i="40"/>
  <c r="D69" i="40"/>
  <c r="Q68" i="40"/>
  <c r="D68" i="40"/>
  <c r="Q67" i="40"/>
  <c r="D67" i="40"/>
  <c r="Q66" i="40"/>
  <c r="D66" i="40"/>
  <c r="Q65" i="40"/>
  <c r="D65" i="40"/>
  <c r="Q64" i="40"/>
  <c r="D64" i="40"/>
  <c r="Q63" i="40"/>
  <c r="D63" i="40"/>
  <c r="Q62" i="40"/>
  <c r="D62" i="40"/>
  <c r="Q61" i="40"/>
  <c r="D61" i="40"/>
  <c r="Q60" i="40"/>
  <c r="D60" i="40"/>
  <c r="Q59" i="40"/>
  <c r="D59" i="40"/>
  <c r="Q58" i="40"/>
  <c r="D58" i="40"/>
  <c r="Q57" i="40"/>
  <c r="D57" i="40"/>
  <c r="Q56" i="40"/>
  <c r="D56" i="40"/>
  <c r="Q55" i="40"/>
  <c r="D55" i="40"/>
  <c r="Q54" i="40"/>
  <c r="D54" i="40"/>
  <c r="Q53" i="40"/>
  <c r="D53" i="40"/>
  <c r="Q52" i="40"/>
  <c r="D52" i="40"/>
  <c r="Q51" i="40"/>
  <c r="D51" i="40"/>
  <c r="Q50" i="40"/>
  <c r="D50" i="40"/>
  <c r="Q49" i="40"/>
  <c r="D49" i="40"/>
  <c r="Q48" i="40"/>
  <c r="D48" i="40"/>
  <c r="Q47" i="40"/>
  <c r="S47" i="40"/>
  <c r="U47" i="40" s="1"/>
  <c r="D47" i="40"/>
  <c r="Q46" i="40"/>
  <c r="S46" i="40"/>
  <c r="D46" i="40"/>
  <c r="Q45" i="40"/>
  <c r="D45" i="40"/>
  <c r="Q44" i="40"/>
  <c r="S44" i="40"/>
  <c r="U44" i="40" s="1"/>
  <c r="D44" i="40"/>
  <c r="Q43" i="40"/>
  <c r="S43" i="40"/>
  <c r="D43" i="40"/>
  <c r="Q42" i="40"/>
  <c r="D42" i="40"/>
  <c r="Q41" i="40"/>
  <c r="S41" i="40"/>
  <c r="U41" i="40" s="1"/>
  <c r="D41" i="40"/>
  <c r="Q40" i="40"/>
  <c r="S40" i="40"/>
  <c r="D40" i="40"/>
  <c r="Q39" i="40"/>
  <c r="D39" i="40"/>
  <c r="Q38" i="40"/>
  <c r="S38" i="40"/>
  <c r="U38" i="40" s="1"/>
  <c r="D38" i="40"/>
  <c r="Q37" i="40"/>
  <c r="D37" i="40"/>
  <c r="Q36" i="40"/>
  <c r="D36" i="40"/>
  <c r="Q35" i="40"/>
  <c r="D35" i="40"/>
  <c r="Q34" i="40"/>
  <c r="D34" i="40"/>
  <c r="Q33" i="40"/>
  <c r="D33" i="40"/>
  <c r="Q32" i="40"/>
  <c r="S32" i="40"/>
  <c r="D32" i="40"/>
  <c r="Q31" i="40"/>
  <c r="D31" i="40"/>
  <c r="Q30" i="40"/>
  <c r="D30" i="40"/>
  <c r="Q29" i="40"/>
  <c r="S29" i="40"/>
  <c r="D29" i="40"/>
  <c r="Q28" i="40"/>
  <c r="D28" i="40"/>
  <c r="Q27" i="40"/>
  <c r="D27" i="40"/>
  <c r="Q26" i="40"/>
  <c r="S26" i="40"/>
  <c r="D26" i="40"/>
  <c r="Q25" i="40"/>
  <c r="D25" i="40"/>
  <c r="Q24" i="40"/>
  <c r="D24" i="40"/>
  <c r="Q23" i="40"/>
  <c r="S23" i="40"/>
  <c r="D23" i="40"/>
  <c r="Q22" i="40"/>
  <c r="D22" i="40"/>
  <c r="Q21" i="40"/>
  <c r="D21" i="40"/>
  <c r="Q20" i="40"/>
  <c r="S20" i="40"/>
  <c r="D20" i="40"/>
  <c r="Q19" i="40"/>
  <c r="D19" i="40"/>
  <c r="Q18" i="40"/>
  <c r="D18" i="40"/>
  <c r="Q17" i="40"/>
  <c r="D17" i="40"/>
  <c r="Q16" i="40"/>
  <c r="D16" i="40"/>
  <c r="Q15" i="40"/>
  <c r="D15" i="40"/>
  <c r="Q14" i="40"/>
  <c r="S14" i="40"/>
  <c r="D14" i="40"/>
  <c r="Q13" i="40"/>
  <c r="D13" i="40"/>
  <c r="Q12" i="40"/>
  <c r="D12" i="40"/>
  <c r="Q11" i="40"/>
  <c r="S11" i="40"/>
  <c r="D11" i="40"/>
  <c r="Q10" i="40"/>
  <c r="D10" i="40"/>
  <c r="L18" i="40" l="1"/>
  <c r="L30" i="40"/>
  <c r="L114" i="40"/>
  <c r="L12" i="40"/>
  <c r="L36" i="40"/>
  <c r="L48" i="40"/>
  <c r="L60" i="40"/>
  <c r="L71" i="40"/>
  <c r="L83" i="40"/>
  <c r="L108" i="40"/>
  <c r="L14" i="40"/>
  <c r="L50" i="40"/>
  <c r="L170" i="40"/>
  <c r="L37" i="40"/>
  <c r="L132" i="40"/>
  <c r="L144" i="40"/>
  <c r="L156" i="40"/>
  <c r="L168" i="40"/>
  <c r="L66" i="40"/>
  <c r="L78" i="40"/>
  <c r="L90" i="40"/>
  <c r="L102" i="40"/>
  <c r="L126" i="40"/>
  <c r="L15" i="40"/>
  <c r="L27" i="40"/>
  <c r="L39" i="40"/>
  <c r="L51" i="40"/>
  <c r="L62" i="40"/>
  <c r="L74" i="40"/>
  <c r="L134" i="40"/>
  <c r="L125" i="40"/>
  <c r="L41" i="40"/>
  <c r="L23" i="40"/>
  <c r="L174" i="40"/>
  <c r="L43" i="40"/>
  <c r="L46" i="40"/>
  <c r="L58" i="40"/>
  <c r="L69" i="40"/>
  <c r="L81" i="40"/>
  <c r="L93" i="40"/>
  <c r="L118" i="40"/>
  <c r="L73" i="40"/>
  <c r="L85" i="40"/>
  <c r="L97" i="40"/>
  <c r="L110" i="40"/>
  <c r="L122" i="40"/>
  <c r="L133" i="40"/>
  <c r="L145" i="40"/>
  <c r="L169" i="40"/>
  <c r="L120" i="40"/>
  <c r="L32" i="40"/>
  <c r="L44" i="40"/>
  <c r="L116" i="40"/>
  <c r="L127" i="40"/>
  <c r="L142" i="40"/>
  <c r="L154" i="40"/>
  <c r="L166" i="40"/>
  <c r="L21" i="40"/>
  <c r="L52" i="40"/>
  <c r="L63" i="40"/>
  <c r="L75" i="40"/>
  <c r="L87" i="40"/>
  <c r="L99" i="40"/>
  <c r="L124" i="40"/>
  <c r="L143" i="40"/>
  <c r="L155" i="40"/>
  <c r="L167" i="40"/>
  <c r="L86" i="40"/>
  <c r="L98" i="40"/>
  <c r="L111" i="40"/>
  <c r="L123" i="40"/>
  <c r="L141" i="40"/>
  <c r="L153" i="40"/>
  <c r="L165" i="40"/>
  <c r="U131" i="40"/>
  <c r="L28" i="40"/>
  <c r="L35" i="40"/>
  <c r="L42" i="40"/>
  <c r="L49" i="40"/>
  <c r="L61" i="40"/>
  <c r="L72" i="40"/>
  <c r="L84" i="40"/>
  <c r="L96" i="40"/>
  <c r="L121" i="40"/>
  <c r="L139" i="40"/>
  <c r="L151" i="40"/>
  <c r="L163" i="40"/>
  <c r="L19" i="40"/>
  <c r="L26" i="40"/>
  <c r="L33" i="40"/>
  <c r="L40" i="40"/>
  <c r="L106" i="40"/>
  <c r="L119" i="40"/>
  <c r="L130" i="40"/>
  <c r="L137" i="40"/>
  <c r="L149" i="40"/>
  <c r="L161" i="40"/>
  <c r="L173" i="40"/>
  <c r="Q176" i="40"/>
  <c r="L10" i="40"/>
  <c r="L17" i="40"/>
  <c r="L24" i="40"/>
  <c r="L45" i="40"/>
  <c r="L57" i="40"/>
  <c r="L68" i="40"/>
  <c r="L80" i="40"/>
  <c r="L92" i="40"/>
  <c r="L104" i="40"/>
  <c r="L117" i="40"/>
  <c r="L128" i="40"/>
  <c r="L135" i="40"/>
  <c r="L147" i="40"/>
  <c r="L159" i="40"/>
  <c r="L171" i="40"/>
  <c r="L94" i="40"/>
  <c r="L59" i="40"/>
  <c r="U111" i="40"/>
  <c r="L55" i="40"/>
  <c r="L112" i="40"/>
  <c r="L95" i="40"/>
  <c r="L13" i="40"/>
  <c r="L22" i="40"/>
  <c r="L31" i="40"/>
  <c r="L53" i="40"/>
  <c r="L64" i="40"/>
  <c r="L76" i="40"/>
  <c r="L88" i="40"/>
  <c r="L100" i="40"/>
  <c r="L105" i="40"/>
  <c r="L115" i="40"/>
  <c r="L140" i="40"/>
  <c r="L152" i="40"/>
  <c r="L164" i="40"/>
  <c r="L11" i="40"/>
  <c r="S17" i="40"/>
  <c r="U17" i="40" s="1"/>
  <c r="L20" i="40"/>
  <c r="L29" i="40"/>
  <c r="S35" i="40"/>
  <c r="U35" i="40" s="1"/>
  <c r="L38" i="40"/>
  <c r="L157" i="40"/>
  <c r="L70" i="40"/>
  <c r="U26" i="40"/>
  <c r="L56" i="40"/>
  <c r="L67" i="40"/>
  <c r="L79" i="40"/>
  <c r="L91" i="40"/>
  <c r="L103" i="40"/>
  <c r="L113" i="40"/>
  <c r="L131" i="40"/>
  <c r="L138" i="40"/>
  <c r="L150" i="40"/>
  <c r="L162" i="40"/>
  <c r="L82" i="40"/>
  <c r="U20" i="40"/>
  <c r="U29" i="40"/>
  <c r="U11" i="40"/>
  <c r="L16" i="40"/>
  <c r="L25" i="40"/>
  <c r="L34" i="40"/>
  <c r="L47" i="40"/>
  <c r="L54" i="40"/>
  <c r="L65" i="40"/>
  <c r="L77" i="40"/>
  <c r="L89" i="40"/>
  <c r="L101" i="40"/>
  <c r="L109" i="40"/>
  <c r="L129" i="40"/>
  <c r="L136" i="40"/>
  <c r="L148" i="40"/>
  <c r="L160" i="40"/>
  <c r="L172" i="40"/>
  <c r="U14" i="40"/>
  <c r="U23" i="40"/>
  <c r="U32" i="40"/>
  <c r="U43" i="40"/>
  <c r="U46" i="40"/>
  <c r="U40" i="40"/>
  <c r="S109" i="40"/>
  <c r="U109" i="40" s="1"/>
  <c r="S127" i="40"/>
  <c r="U127" i="40" s="1"/>
  <c r="S136" i="40"/>
  <c r="U136" i="40" s="1"/>
  <c r="S122" i="40"/>
  <c r="U122" i="40" s="1"/>
  <c r="S49" i="40"/>
  <c r="U49" i="40" s="1"/>
  <c r="S53" i="40"/>
  <c r="U53" i="40" s="1"/>
  <c r="S55" i="40"/>
  <c r="U55" i="40" s="1"/>
  <c r="S59" i="40"/>
  <c r="U59" i="40" s="1"/>
  <c r="S61" i="40"/>
  <c r="U61" i="40" s="1"/>
  <c r="S64" i="40"/>
  <c r="U64" i="40" s="1"/>
  <c r="S66" i="40"/>
  <c r="U66" i="40" s="1"/>
  <c r="S70" i="40"/>
  <c r="U70" i="40" s="1"/>
  <c r="S72" i="40"/>
  <c r="U72" i="40" s="1"/>
  <c r="S76" i="40"/>
  <c r="U76" i="40" s="1"/>
  <c r="S78" i="40"/>
  <c r="U78" i="40" s="1"/>
  <c r="S82" i="40"/>
  <c r="U82" i="40" s="1"/>
  <c r="S84" i="40"/>
  <c r="U84" i="40" s="1"/>
  <c r="S88" i="40"/>
  <c r="U88" i="40" s="1"/>
  <c r="S90" i="40"/>
  <c r="U90" i="40" s="1"/>
  <c r="S94" i="40"/>
  <c r="U94" i="40" s="1"/>
  <c r="S96" i="40"/>
  <c r="U96" i="40" s="1"/>
  <c r="S100" i="40"/>
  <c r="U100" i="40" s="1"/>
  <c r="U104" i="40"/>
  <c r="S118" i="40"/>
  <c r="U118" i="40" s="1"/>
  <c r="S106" i="40"/>
  <c r="U106" i="40" s="1"/>
  <c r="S134" i="40"/>
  <c r="U134" i="40" s="1"/>
  <c r="S51" i="40"/>
  <c r="U51" i="40" s="1"/>
  <c r="S57" i="40"/>
  <c r="U57" i="40" s="1"/>
  <c r="S62" i="40"/>
  <c r="U62" i="40" s="1"/>
  <c r="S68" i="40"/>
  <c r="U68" i="40" s="1"/>
  <c r="S74" i="40"/>
  <c r="U74" i="40" s="1"/>
  <c r="S80" i="40"/>
  <c r="U80" i="40" s="1"/>
  <c r="S86" i="40"/>
  <c r="U86" i="40" s="1"/>
  <c r="S92" i="40"/>
  <c r="U92" i="40" s="1"/>
  <c r="S98" i="40"/>
  <c r="U98" i="40" s="1"/>
  <c r="S116" i="40"/>
  <c r="U116" i="40" s="1"/>
  <c r="U120" i="40"/>
  <c r="S112" i="40"/>
  <c r="U112" i="40" s="1"/>
  <c r="S130" i="40"/>
  <c r="U130" i="40" s="1"/>
  <c r="S137" i="40"/>
  <c r="U137" i="40" s="1"/>
  <c r="S149" i="40"/>
  <c r="U149" i="40" s="1"/>
  <c r="S161" i="40"/>
  <c r="U161" i="40" s="1"/>
  <c r="S10" i="40"/>
  <c r="U10" i="40" s="1"/>
  <c r="S13" i="40"/>
  <c r="U13" i="40" s="1"/>
  <c r="S28" i="40"/>
  <c r="U28" i="40" s="1"/>
  <c r="S31" i="40"/>
  <c r="U31" i="40" s="1"/>
  <c r="S110" i="40"/>
  <c r="U110" i="40" s="1"/>
  <c r="U114" i="40"/>
  <c r="S102" i="40"/>
  <c r="U102" i="40" s="1"/>
  <c r="S16" i="40"/>
  <c r="U16" i="40" s="1"/>
  <c r="S19" i="40"/>
  <c r="U19" i="40" s="1"/>
  <c r="S22" i="40"/>
  <c r="U22" i="40" s="1"/>
  <c r="S25" i="40"/>
  <c r="U25" i="40" s="1"/>
  <c r="S34" i="40"/>
  <c r="U34" i="40" s="1"/>
  <c r="S37" i="40"/>
  <c r="U37" i="40" s="1"/>
  <c r="S105" i="40"/>
  <c r="U105" i="40" s="1"/>
  <c r="U128" i="40"/>
  <c r="S146" i="40"/>
  <c r="U146" i="40" s="1"/>
  <c r="S103" i="40"/>
  <c r="U103" i="40" s="1"/>
  <c r="U108" i="40"/>
  <c r="S140" i="40"/>
  <c r="U140" i="40" s="1"/>
  <c r="S152" i="40"/>
  <c r="U152" i="40" s="1"/>
  <c r="S164" i="40"/>
  <c r="U164" i="40" s="1"/>
  <c r="S50" i="40"/>
  <c r="U50" i="40" s="1"/>
  <c r="S56" i="40"/>
  <c r="U56" i="40" s="1"/>
  <c r="S67" i="40"/>
  <c r="U67" i="40" s="1"/>
  <c r="S69" i="40"/>
  <c r="U69" i="40" s="1"/>
  <c r="S73" i="40"/>
  <c r="U73" i="40" s="1"/>
  <c r="S75" i="40"/>
  <c r="U75" i="40" s="1"/>
  <c r="S79" i="40"/>
  <c r="U79" i="40" s="1"/>
  <c r="S81" i="40"/>
  <c r="U81" i="40" s="1"/>
  <c r="S85" i="40"/>
  <c r="U85" i="40" s="1"/>
  <c r="S87" i="40"/>
  <c r="U87" i="40" s="1"/>
  <c r="S91" i="40"/>
  <c r="U91" i="40" s="1"/>
  <c r="S93" i="40"/>
  <c r="U93" i="40" s="1"/>
  <c r="S97" i="40"/>
  <c r="U97" i="40" s="1"/>
  <c r="S99" i="40"/>
  <c r="U99" i="40" s="1"/>
  <c r="S119" i="40"/>
  <c r="U119" i="40" s="1"/>
  <c r="U123" i="40"/>
  <c r="S133" i="40"/>
  <c r="U133" i="40" s="1"/>
  <c r="S58" i="40"/>
  <c r="U58" i="40" s="1"/>
  <c r="S12" i="40"/>
  <c r="U12" i="40" s="1"/>
  <c r="S15" i="40"/>
  <c r="U15" i="40" s="1"/>
  <c r="S18" i="40"/>
  <c r="U18" i="40" s="1"/>
  <c r="S21" i="40"/>
  <c r="U21" i="40" s="1"/>
  <c r="S24" i="40"/>
  <c r="U24" i="40" s="1"/>
  <c r="S27" i="40"/>
  <c r="U27" i="40" s="1"/>
  <c r="S30" i="40"/>
  <c r="U30" i="40" s="1"/>
  <c r="S33" i="40"/>
  <c r="U33" i="40" s="1"/>
  <c r="S36" i="40"/>
  <c r="U36" i="40" s="1"/>
  <c r="S39" i="40"/>
  <c r="U39" i="40" s="1"/>
  <c r="S42" i="40"/>
  <c r="U42" i="40" s="1"/>
  <c r="S45" i="40"/>
  <c r="U45" i="40" s="1"/>
  <c r="S48" i="40"/>
  <c r="U48" i="40" s="1"/>
  <c r="S54" i="40"/>
  <c r="U54" i="40" s="1"/>
  <c r="S60" i="40"/>
  <c r="U60" i="40" s="1"/>
  <c r="S65" i="40"/>
  <c r="U65" i="40" s="1"/>
  <c r="S71" i="40"/>
  <c r="U71" i="40" s="1"/>
  <c r="S77" i="40"/>
  <c r="U77" i="40" s="1"/>
  <c r="S83" i="40"/>
  <c r="U83" i="40" s="1"/>
  <c r="S89" i="40"/>
  <c r="U89" i="40" s="1"/>
  <c r="S95" i="40"/>
  <c r="U95" i="40" s="1"/>
  <c r="U101" i="40"/>
  <c r="S115" i="40"/>
  <c r="U115" i="40" s="1"/>
  <c r="S158" i="40"/>
  <c r="U158" i="40" s="1"/>
  <c r="S52" i="40"/>
  <c r="U52" i="40" s="1"/>
  <c r="S63" i="40"/>
  <c r="U63" i="40" s="1"/>
  <c r="S113" i="40"/>
  <c r="U113" i="40" s="1"/>
  <c r="U117" i="40"/>
  <c r="S143" i="40"/>
  <c r="U143" i="40" s="1"/>
  <c r="S155" i="40"/>
  <c r="U155" i="40" s="1"/>
  <c r="S167" i="40"/>
  <c r="U167" i="40" s="1"/>
  <c r="S170" i="40"/>
  <c r="U170" i="40" s="1"/>
  <c r="S173" i="40"/>
  <c r="U173" i="40" s="1"/>
  <c r="S139" i="40"/>
  <c r="U139" i="40" s="1"/>
  <c r="S142" i="40"/>
  <c r="U142" i="40" s="1"/>
  <c r="S145" i="40"/>
  <c r="U145" i="40" s="1"/>
  <c r="S148" i="40"/>
  <c r="U148" i="40" s="1"/>
  <c r="S151" i="40"/>
  <c r="U151" i="40" s="1"/>
  <c r="S154" i="40"/>
  <c r="U154" i="40" s="1"/>
  <c r="S157" i="40"/>
  <c r="U157" i="40" s="1"/>
  <c r="S160" i="40"/>
  <c r="U160" i="40" s="1"/>
  <c r="S163" i="40"/>
  <c r="U163" i="40" s="1"/>
  <c r="S166" i="40"/>
  <c r="U166" i="40" s="1"/>
  <c r="S169" i="40"/>
  <c r="U169" i="40" s="1"/>
  <c r="S172" i="40"/>
  <c r="U172" i="40" s="1"/>
  <c r="S121" i="40"/>
  <c r="U121" i="40" s="1"/>
  <c r="S124" i="40"/>
  <c r="U124" i="40" s="1"/>
  <c r="S126" i="40"/>
  <c r="U126" i="40" s="1"/>
  <c r="S129" i="40"/>
  <c r="U129" i="40" s="1"/>
  <c r="S132" i="40"/>
  <c r="U132" i="40" s="1"/>
  <c r="S135" i="40"/>
  <c r="U135" i="40" s="1"/>
  <c r="S138" i="40"/>
  <c r="U138" i="40" s="1"/>
  <c r="S141" i="40"/>
  <c r="U141" i="40" s="1"/>
  <c r="S144" i="40"/>
  <c r="U144" i="40" s="1"/>
  <c r="S147" i="40"/>
  <c r="U147" i="40" s="1"/>
  <c r="S150" i="40"/>
  <c r="U150" i="40" s="1"/>
  <c r="S153" i="40"/>
  <c r="U153" i="40" s="1"/>
  <c r="S156" i="40"/>
  <c r="U156" i="40" s="1"/>
  <c r="S159" i="40"/>
  <c r="U159" i="40" s="1"/>
  <c r="S162" i="40"/>
  <c r="U162" i="40" s="1"/>
  <c r="S165" i="40"/>
  <c r="U165" i="40" s="1"/>
  <c r="S168" i="40"/>
  <c r="U168" i="40" s="1"/>
  <c r="S171" i="40"/>
  <c r="U171" i="40" s="1"/>
  <c r="S174" i="40"/>
  <c r="U174" i="40" s="1"/>
  <c r="C19" i="32" l="1"/>
  <c r="B19" i="32"/>
  <c r="G83" i="51" l="1"/>
  <c r="G82" i="51"/>
  <c r="G84" i="51"/>
  <c r="G81" i="51"/>
  <c r="D87" i="27" l="1"/>
  <c r="L81" i="27"/>
  <c r="K81" i="27"/>
  <c r="I81" i="27"/>
  <c r="F81" i="27"/>
  <c r="L80" i="27"/>
  <c r="K80" i="27"/>
  <c r="I80" i="27"/>
  <c r="F80" i="27"/>
  <c r="L82" i="27"/>
  <c r="K82" i="27"/>
  <c r="I82" i="27"/>
  <c r="F82" i="27"/>
  <c r="L79" i="27"/>
  <c r="K79" i="27"/>
  <c r="I79" i="27"/>
  <c r="F79" i="27"/>
  <c r="M79" i="27" l="1"/>
  <c r="M81" i="27"/>
  <c r="M82" i="27"/>
  <c r="M80" i="27"/>
  <c r="H8" i="24" l="1"/>
  <c r="H9" i="24"/>
  <c r="H10" i="24"/>
  <c r="H11" i="24"/>
  <c r="H12" i="24"/>
  <c r="H13" i="24"/>
  <c r="H14" i="24"/>
  <c r="H15" i="24"/>
  <c r="H16" i="24"/>
  <c r="H17" i="24"/>
  <c r="H18" i="24"/>
  <c r="H19" i="24"/>
  <c r="H20" i="24"/>
  <c r="H21" i="24"/>
  <c r="H22" i="24"/>
  <c r="H23" i="24"/>
  <c r="H24" i="24"/>
  <c r="H25" i="24"/>
  <c r="H26" i="24"/>
  <c r="H27" i="24"/>
  <c r="H28" i="24"/>
  <c r="H29" i="24"/>
  <c r="H30" i="24"/>
  <c r="H31" i="24"/>
  <c r="H32" i="24"/>
  <c r="H33" i="24"/>
  <c r="H34" i="24"/>
  <c r="H35" i="24"/>
  <c r="H36" i="24"/>
  <c r="H37" i="24"/>
  <c r="H38" i="24"/>
  <c r="H39" i="24"/>
  <c r="H40" i="24"/>
  <c r="H41" i="24"/>
  <c r="H42" i="24"/>
  <c r="H43" i="24"/>
  <c r="H44" i="24"/>
  <c r="H45" i="24"/>
  <c r="H46" i="24"/>
  <c r="H47" i="24"/>
  <c r="H48" i="24"/>
  <c r="H49" i="24"/>
  <c r="H50" i="24"/>
  <c r="H51" i="24"/>
  <c r="H52" i="24"/>
  <c r="H53" i="24"/>
  <c r="H54" i="24"/>
  <c r="H55" i="24"/>
  <c r="H56" i="24"/>
  <c r="H57" i="24"/>
  <c r="H58" i="24"/>
  <c r="H59" i="24"/>
  <c r="H60" i="24"/>
  <c r="H61" i="24"/>
  <c r="H62" i="24"/>
  <c r="H63" i="24"/>
  <c r="H64" i="24"/>
  <c r="D39" i="39" l="1"/>
  <c r="C39" i="39"/>
  <c r="B39" i="39"/>
  <c r="D58" i="38"/>
  <c r="C58" i="38"/>
  <c r="B58" i="38"/>
  <c r="D39" i="38"/>
  <c r="C39" i="38"/>
  <c r="B39" i="38"/>
  <c r="D20" i="38"/>
  <c r="C20" i="38"/>
  <c r="B20" i="38"/>
  <c r="O15" i="38" l="1"/>
  <c r="O16" i="38"/>
  <c r="O17" i="38"/>
  <c r="O18" i="38"/>
  <c r="O19" i="38"/>
  <c r="O20" i="38"/>
  <c r="O21" i="38"/>
  <c r="O22" i="38"/>
  <c r="O23" i="38"/>
  <c r="O24" i="38"/>
  <c r="O25" i="38"/>
  <c r="O26" i="38"/>
  <c r="O27" i="38"/>
  <c r="O28" i="38"/>
  <c r="O29" i="38"/>
  <c r="O30" i="38"/>
  <c r="O31" i="38"/>
  <c r="O32" i="38"/>
  <c r="O33" i="38"/>
  <c r="O34" i="38"/>
  <c r="O35" i="38"/>
  <c r="O36" i="38"/>
  <c r="O37" i="38"/>
  <c r="O38" i="38"/>
  <c r="O39" i="38"/>
  <c r="O40" i="38"/>
  <c r="O41" i="38"/>
  <c r="O42" i="38"/>
  <c r="O43" i="38"/>
  <c r="O44" i="38"/>
  <c r="O45" i="38"/>
  <c r="O46" i="38"/>
  <c r="O47" i="38"/>
  <c r="O48" i="38"/>
  <c r="O50" i="38"/>
  <c r="O52" i="38"/>
  <c r="O53" i="38"/>
  <c r="J152" i="20" l="1"/>
  <c r="J151" i="20"/>
  <c r="J150" i="20"/>
  <c r="J149" i="20"/>
  <c r="J148" i="20"/>
  <c r="J146" i="20"/>
  <c r="J145" i="20"/>
  <c r="J144" i="20"/>
  <c r="J143" i="20"/>
  <c r="J142" i="20"/>
  <c r="J141" i="20"/>
  <c r="J140" i="20"/>
  <c r="J139" i="20"/>
  <c r="J138" i="20"/>
  <c r="J137" i="20"/>
  <c r="J136" i="20"/>
  <c r="J135" i="20"/>
  <c r="J134" i="20"/>
  <c r="J133" i="20"/>
  <c r="J132" i="20"/>
  <c r="J131" i="20"/>
  <c r="J130" i="20"/>
  <c r="J129" i="20"/>
  <c r="J128" i="20"/>
  <c r="J127" i="20"/>
  <c r="J126" i="20"/>
  <c r="J125" i="20"/>
  <c r="J123" i="20"/>
  <c r="J122" i="20"/>
  <c r="J121" i="20"/>
  <c r="J120" i="20"/>
  <c r="J119" i="20"/>
  <c r="J118" i="20"/>
  <c r="J117" i="20"/>
  <c r="J116" i="20"/>
  <c r="J115" i="20"/>
  <c r="J114" i="20"/>
  <c r="J113" i="20"/>
  <c r="J112" i="20"/>
  <c r="J111" i="20"/>
  <c r="J110" i="20"/>
  <c r="J109" i="20"/>
  <c r="J108" i="20"/>
  <c r="J107" i="20"/>
  <c r="J106" i="20"/>
  <c r="J102" i="20"/>
  <c r="J101" i="20"/>
  <c r="J100" i="20"/>
  <c r="J99" i="20"/>
  <c r="J98" i="20"/>
  <c r="J97" i="20"/>
  <c r="J96" i="20"/>
  <c r="J95" i="20"/>
  <c r="J90" i="20"/>
  <c r="J89" i="20"/>
  <c r="J88" i="20"/>
  <c r="J87" i="20"/>
  <c r="J86" i="20"/>
  <c r="J85" i="20"/>
  <c r="J84" i="20"/>
  <c r="J83" i="20"/>
  <c r="J82" i="20"/>
  <c r="J81" i="20"/>
  <c r="J80" i="20"/>
  <c r="J79" i="20"/>
  <c r="J78" i="20"/>
  <c r="J77" i="20"/>
  <c r="J76" i="20"/>
  <c r="J75" i="20"/>
  <c r="J74" i="20"/>
  <c r="J72" i="20"/>
  <c r="J71" i="20"/>
  <c r="J70" i="20"/>
  <c r="J69" i="20"/>
  <c r="J68" i="20"/>
  <c r="J67" i="20"/>
  <c r="J66" i="20"/>
  <c r="J65" i="20"/>
  <c r="J64" i="20"/>
  <c r="J63" i="20"/>
  <c r="J62" i="20"/>
  <c r="J61" i="20"/>
  <c r="J60" i="20"/>
  <c r="J59" i="20"/>
  <c r="J58" i="20"/>
  <c r="J57" i="20"/>
  <c r="J56" i="20"/>
  <c r="J55" i="20"/>
  <c r="J54" i="20"/>
  <c r="J50" i="20"/>
  <c r="J49" i="20"/>
  <c r="J48" i="20"/>
  <c r="J47" i="20"/>
  <c r="J46" i="20"/>
  <c r="J45" i="20"/>
  <c r="J44" i="20"/>
  <c r="J43" i="20"/>
  <c r="J42" i="20"/>
  <c r="J40" i="20"/>
  <c r="J39" i="20"/>
  <c r="J38" i="20"/>
  <c r="J37" i="20"/>
  <c r="J36" i="20"/>
  <c r="J35" i="20"/>
  <c r="J34" i="20"/>
  <c r="J33" i="20"/>
  <c r="J32" i="20"/>
  <c r="J31" i="20"/>
  <c r="J30" i="20"/>
  <c r="J29" i="20"/>
  <c r="J27" i="20"/>
  <c r="J26" i="20"/>
  <c r="J25" i="20"/>
  <c r="J24" i="20"/>
  <c r="J23" i="20"/>
  <c r="J22" i="20"/>
  <c r="J21" i="20"/>
  <c r="J20" i="20"/>
  <c r="J19" i="20"/>
  <c r="J18" i="20"/>
  <c r="J17" i="20"/>
  <c r="J16" i="20"/>
  <c r="J15" i="20"/>
  <c r="J14" i="20"/>
  <c r="J13" i="20"/>
  <c r="J12" i="20"/>
  <c r="J11" i="20"/>
  <c r="J10" i="20"/>
  <c r="J9" i="20"/>
  <c r="J8" i="20"/>
  <c r="G152" i="20"/>
  <c r="G151" i="20"/>
  <c r="G150" i="20"/>
  <c r="G149" i="20"/>
  <c r="G148" i="20"/>
  <c r="G146" i="20"/>
  <c r="G145" i="20"/>
  <c r="G144" i="20"/>
  <c r="G143" i="20"/>
  <c r="G142" i="20"/>
  <c r="G141" i="20"/>
  <c r="G140" i="20"/>
  <c r="G139" i="20"/>
  <c r="G138" i="20"/>
  <c r="G137" i="20"/>
  <c r="G136" i="20"/>
  <c r="G135" i="20"/>
  <c r="G134" i="20"/>
  <c r="G133" i="20"/>
  <c r="G132" i="20"/>
  <c r="G131" i="20"/>
  <c r="G130" i="20"/>
  <c r="G129" i="20"/>
  <c r="G128" i="20"/>
  <c r="G127" i="20"/>
  <c r="G126" i="20"/>
  <c r="G125" i="20"/>
  <c r="G123" i="20"/>
  <c r="G122" i="20"/>
  <c r="G121" i="20"/>
  <c r="G120" i="20"/>
  <c r="G119" i="20"/>
  <c r="G118" i="20"/>
  <c r="G117" i="20"/>
  <c r="G116" i="20"/>
  <c r="G115" i="20"/>
  <c r="G114" i="20"/>
  <c r="G113" i="20"/>
  <c r="G112" i="20"/>
  <c r="G111" i="20"/>
  <c r="G110" i="20"/>
  <c r="G109" i="20"/>
  <c r="G108" i="20"/>
  <c r="G107" i="20"/>
  <c r="G106" i="20"/>
  <c r="G102" i="20"/>
  <c r="G101" i="20"/>
  <c r="G100" i="20"/>
  <c r="G99" i="20"/>
  <c r="G98" i="20"/>
  <c r="G97" i="20"/>
  <c r="G96" i="20"/>
  <c r="G95" i="20"/>
  <c r="G90" i="20"/>
  <c r="G89" i="20"/>
  <c r="G88" i="20"/>
  <c r="G87" i="20"/>
  <c r="G86" i="20"/>
  <c r="G85" i="20"/>
  <c r="G84" i="20"/>
  <c r="G83" i="20"/>
  <c r="G82" i="20"/>
  <c r="G81" i="20"/>
  <c r="G80" i="20"/>
  <c r="G79" i="20"/>
  <c r="G78" i="20"/>
  <c r="G77" i="20"/>
  <c r="G76" i="20"/>
  <c r="G75" i="20"/>
  <c r="G74" i="20"/>
  <c r="G72" i="20"/>
  <c r="G71" i="20"/>
  <c r="G70" i="20"/>
  <c r="G69" i="20"/>
  <c r="G68" i="20"/>
  <c r="G67" i="20"/>
  <c r="G66" i="20"/>
  <c r="G65" i="20"/>
  <c r="G64" i="20"/>
  <c r="G63" i="20"/>
  <c r="G62" i="20"/>
  <c r="G61" i="20"/>
  <c r="G60" i="20"/>
  <c r="G59" i="20"/>
  <c r="G58" i="20"/>
  <c r="G57" i="20"/>
  <c r="G56" i="20"/>
  <c r="G55" i="20"/>
  <c r="G54" i="20"/>
  <c r="G50" i="20"/>
  <c r="G49" i="20"/>
  <c r="G48" i="20"/>
  <c r="G47" i="20"/>
  <c r="G46" i="20"/>
  <c r="G45" i="20"/>
  <c r="G44" i="20"/>
  <c r="G43" i="20"/>
  <c r="G42" i="20"/>
  <c r="G40" i="20"/>
  <c r="G39" i="20"/>
  <c r="G38" i="20"/>
  <c r="G37" i="20"/>
  <c r="G36" i="20"/>
  <c r="G35" i="20"/>
  <c r="G34" i="20"/>
  <c r="G33" i="20"/>
  <c r="G32" i="20"/>
  <c r="G31" i="20"/>
  <c r="G30" i="20"/>
  <c r="G29" i="20"/>
  <c r="G27" i="20"/>
  <c r="G26" i="20"/>
  <c r="G25" i="20"/>
  <c r="G24" i="20"/>
  <c r="G23" i="20"/>
  <c r="G22" i="20"/>
  <c r="G21" i="20"/>
  <c r="G20" i="20"/>
  <c r="G19" i="20"/>
  <c r="G18" i="20"/>
  <c r="G17" i="20"/>
  <c r="G16" i="20"/>
  <c r="G15" i="20"/>
  <c r="G14" i="20"/>
  <c r="G13" i="20"/>
  <c r="G12" i="20"/>
  <c r="G11" i="20"/>
  <c r="G10" i="20"/>
  <c r="G9" i="20"/>
  <c r="G8" i="20"/>
  <c r="D152" i="20"/>
  <c r="D151" i="20"/>
  <c r="D150" i="20"/>
  <c r="D149" i="20"/>
  <c r="D148" i="20"/>
  <c r="D146" i="20"/>
  <c r="D145" i="20"/>
  <c r="D144" i="20"/>
  <c r="D143" i="20"/>
  <c r="D142" i="20"/>
  <c r="D141" i="20"/>
  <c r="D140" i="20"/>
  <c r="D139" i="20"/>
  <c r="D138" i="20"/>
  <c r="D137" i="20"/>
  <c r="D136" i="20"/>
  <c r="D135" i="20"/>
  <c r="D134" i="20"/>
  <c r="D133" i="20"/>
  <c r="D132" i="20"/>
  <c r="D131" i="20"/>
  <c r="D130" i="20"/>
  <c r="D129" i="20"/>
  <c r="D128" i="20"/>
  <c r="D127" i="20"/>
  <c r="D126" i="20"/>
  <c r="D125" i="20"/>
  <c r="D123" i="20"/>
  <c r="D122" i="20"/>
  <c r="D121" i="20"/>
  <c r="D120" i="20"/>
  <c r="D119" i="20"/>
  <c r="D118" i="20"/>
  <c r="D117" i="20"/>
  <c r="D116" i="20"/>
  <c r="D115" i="20"/>
  <c r="D114" i="20"/>
  <c r="D113" i="20"/>
  <c r="D112" i="20"/>
  <c r="D111" i="20"/>
  <c r="D110" i="20"/>
  <c r="D109" i="20"/>
  <c r="D108" i="20"/>
  <c r="D107" i="20"/>
  <c r="D106" i="20"/>
  <c r="D102" i="20"/>
  <c r="D101" i="20"/>
  <c r="D100" i="20"/>
  <c r="D99" i="20"/>
  <c r="D98" i="20"/>
  <c r="D97" i="20"/>
  <c r="D96" i="20"/>
  <c r="D95" i="20"/>
  <c r="D90" i="20"/>
  <c r="D89" i="20"/>
  <c r="D88" i="20"/>
  <c r="D87" i="20"/>
  <c r="D86" i="20"/>
  <c r="D85" i="20"/>
  <c r="D84" i="20"/>
  <c r="D83" i="20"/>
  <c r="D82" i="20"/>
  <c r="D81" i="20"/>
  <c r="D80" i="20"/>
  <c r="D79" i="20"/>
  <c r="D78" i="20"/>
  <c r="D77" i="20"/>
  <c r="D76" i="20"/>
  <c r="D75" i="20"/>
  <c r="D74" i="20"/>
  <c r="D72" i="20"/>
  <c r="D71" i="20"/>
  <c r="D70" i="20"/>
  <c r="D69" i="20"/>
  <c r="D68" i="20"/>
  <c r="D67" i="20"/>
  <c r="D66" i="20"/>
  <c r="D65" i="20"/>
  <c r="D64" i="20"/>
  <c r="D63" i="20"/>
  <c r="D62" i="20"/>
  <c r="D61" i="20"/>
  <c r="D60" i="20"/>
  <c r="D59" i="20"/>
  <c r="D58" i="20"/>
  <c r="D57" i="20"/>
  <c r="D56" i="20"/>
  <c r="D55" i="20"/>
  <c r="D54" i="20"/>
  <c r="D50" i="20"/>
  <c r="D49" i="20"/>
  <c r="D48" i="20"/>
  <c r="D47" i="20"/>
  <c r="D46" i="20"/>
  <c r="D45" i="20"/>
  <c r="D44" i="20"/>
  <c r="D43" i="20"/>
  <c r="D42" i="20"/>
  <c r="D40" i="20"/>
  <c r="D39" i="20"/>
  <c r="D38" i="20"/>
  <c r="D37" i="20"/>
  <c r="D36" i="20"/>
  <c r="D35" i="20"/>
  <c r="D34" i="20"/>
  <c r="D33" i="20"/>
  <c r="D32" i="20"/>
  <c r="D31" i="20"/>
  <c r="D30" i="20"/>
  <c r="D29" i="20"/>
  <c r="D27" i="20"/>
  <c r="D26" i="20"/>
  <c r="D25" i="20"/>
  <c r="D24" i="20"/>
  <c r="D23" i="20"/>
  <c r="D22" i="20"/>
  <c r="D21" i="20"/>
  <c r="D20" i="20"/>
  <c r="D19" i="20"/>
  <c r="D18" i="20"/>
  <c r="D17" i="20"/>
  <c r="D16" i="20"/>
  <c r="D15" i="20"/>
  <c r="D14" i="20"/>
  <c r="D13" i="20"/>
  <c r="D12" i="20"/>
  <c r="D11" i="20"/>
  <c r="D10" i="20"/>
  <c r="D9" i="20"/>
  <c r="D8" i="20"/>
  <c r="L141" i="20"/>
  <c r="M141" i="20"/>
  <c r="L87" i="20"/>
  <c r="M87" i="20"/>
  <c r="B154" i="20"/>
  <c r="N141" i="20" l="1"/>
  <c r="J154" i="20"/>
  <c r="N87" i="20"/>
  <c r="P141" i="20"/>
  <c r="P87" i="20"/>
  <c r="E64" i="8" l="1"/>
  <c r="E63" i="8"/>
  <c r="E62" i="8"/>
  <c r="E61" i="8"/>
  <c r="E60" i="8"/>
  <c r="E59" i="8"/>
  <c r="E58" i="8"/>
  <c r="E57" i="8"/>
  <c r="E56" i="8"/>
  <c r="E55" i="8"/>
  <c r="E54" i="8"/>
  <c r="E53" i="8"/>
  <c r="E52" i="8"/>
  <c r="E51" i="8"/>
  <c r="E50" i="8"/>
  <c r="E49" i="8"/>
  <c r="E48" i="8"/>
  <c r="E47" i="8"/>
  <c r="E46" i="8"/>
  <c r="E45" i="8"/>
  <c r="E44" i="8"/>
  <c r="E43" i="8"/>
  <c r="E42" i="8"/>
  <c r="E69" i="8" l="1"/>
  <c r="H69" i="8" s="1"/>
  <c r="I83" i="6" l="1"/>
  <c r="F83" i="6"/>
  <c r="I82" i="6"/>
  <c r="F82" i="6"/>
  <c r="I81" i="6"/>
  <c r="F81" i="6"/>
  <c r="Q88" i="41"/>
  <c r="Q9" i="41"/>
  <c r="K81" i="6" l="1"/>
  <c r="K82" i="6"/>
  <c r="K83" i="6"/>
  <c r="W83" i="41"/>
  <c r="Q83" i="41"/>
  <c r="D83" i="41" l="1"/>
  <c r="W10" i="41" l="1"/>
  <c r="W11" i="41"/>
  <c r="W12" i="41"/>
  <c r="W13" i="41"/>
  <c r="W14" i="41"/>
  <c r="W15" i="41"/>
  <c r="W16" i="41"/>
  <c r="W17" i="41"/>
  <c r="W18" i="41"/>
  <c r="W19" i="41"/>
  <c r="W20" i="41"/>
  <c r="W21" i="41"/>
  <c r="W22" i="41"/>
  <c r="W23" i="41"/>
  <c r="W24" i="41"/>
  <c r="W25" i="41"/>
  <c r="W26" i="41"/>
  <c r="W27" i="41"/>
  <c r="W28" i="41"/>
  <c r="W29" i="41"/>
  <c r="W30" i="41"/>
  <c r="W31" i="41"/>
  <c r="W32" i="41"/>
  <c r="W33" i="41"/>
  <c r="W34" i="41"/>
  <c r="W35" i="41"/>
  <c r="W36" i="41"/>
  <c r="W37" i="41"/>
  <c r="W38" i="41"/>
  <c r="W39" i="41"/>
  <c r="W40" i="41"/>
  <c r="W41" i="41"/>
  <c r="W42" i="41"/>
  <c r="W43" i="41"/>
  <c r="W44" i="41"/>
  <c r="W45" i="41"/>
  <c r="W46" i="41"/>
  <c r="W47" i="41"/>
  <c r="W48" i="41"/>
  <c r="W49" i="41"/>
  <c r="W50" i="41"/>
  <c r="W51" i="41"/>
  <c r="W52" i="41"/>
  <c r="W53" i="41"/>
  <c r="W54" i="41"/>
  <c r="W55" i="41"/>
  <c r="W56" i="41"/>
  <c r="W57" i="41"/>
  <c r="W58" i="41"/>
  <c r="W59" i="41"/>
  <c r="W60" i="41"/>
  <c r="W61" i="41"/>
  <c r="W62" i="41"/>
  <c r="W63" i="41"/>
  <c r="W64" i="41"/>
  <c r="W65" i="41"/>
  <c r="W66" i="41"/>
  <c r="W67" i="41"/>
  <c r="W68" i="41"/>
  <c r="W69" i="41"/>
  <c r="W70" i="41"/>
  <c r="W71" i="41"/>
  <c r="W72" i="41"/>
  <c r="W73" i="41"/>
  <c r="W74" i="41"/>
  <c r="W75" i="41"/>
  <c r="W76" i="41"/>
  <c r="W77" i="41"/>
  <c r="W78" i="41"/>
  <c r="W79" i="41"/>
  <c r="W80" i="41"/>
  <c r="W81" i="41"/>
  <c r="W82" i="41"/>
  <c r="W84" i="41"/>
  <c r="W85" i="41"/>
  <c r="W86" i="41"/>
  <c r="W87" i="41"/>
  <c r="W88" i="41"/>
  <c r="W89" i="41"/>
  <c r="W90" i="41"/>
  <c r="W9" i="41"/>
  <c r="W92" i="41" l="1"/>
  <c r="E9" i="40" l="1"/>
  <c r="E176" i="40" l="1"/>
  <c r="E92" i="41"/>
  <c r="AG176" i="40" l="1"/>
  <c r="Q9" i="40"/>
  <c r="D58" i="37" l="1"/>
  <c r="H65" i="24"/>
  <c r="J65" i="24"/>
  <c r="H66" i="24"/>
  <c r="J68" i="24" l="1"/>
  <c r="I83" i="23" l="1"/>
  <c r="F83" i="23"/>
  <c r="I81" i="23"/>
  <c r="F81" i="23"/>
  <c r="I82" i="23"/>
  <c r="F82" i="23"/>
  <c r="K82" i="23" l="1"/>
  <c r="K83" i="23"/>
  <c r="K81" i="23"/>
  <c r="O4" i="39" l="1"/>
  <c r="O5" i="39"/>
  <c r="O6" i="39"/>
  <c r="O7" i="39"/>
  <c r="O8" i="39"/>
  <c r="O9" i="39"/>
  <c r="O10" i="39"/>
  <c r="O11" i="39"/>
  <c r="O12" i="39"/>
  <c r="O13" i="39"/>
  <c r="O14" i="39"/>
  <c r="O15" i="39"/>
  <c r="O16" i="39"/>
  <c r="O17" i="39"/>
  <c r="O21" i="39"/>
  <c r="O23" i="39"/>
  <c r="O25" i="39"/>
  <c r="I154" i="20" l="1"/>
  <c r="H154" i="20"/>
  <c r="G154" i="20"/>
  <c r="F154" i="20"/>
  <c r="E154" i="20"/>
  <c r="D154" i="20"/>
  <c r="C154" i="20"/>
  <c r="L110" i="20"/>
  <c r="M110" i="20"/>
  <c r="O14" i="49"/>
  <c r="N14" i="49"/>
  <c r="M14" i="49"/>
  <c r="L14" i="49"/>
  <c r="K14" i="49"/>
  <c r="J14" i="49"/>
  <c r="I14" i="49"/>
  <c r="H14" i="49"/>
  <c r="G14" i="49"/>
  <c r="F14" i="49"/>
  <c r="E14" i="49"/>
  <c r="D14" i="49"/>
  <c r="C14" i="49"/>
  <c r="B14" i="49"/>
  <c r="P110" i="20" l="1"/>
  <c r="N110" i="20"/>
  <c r="D74" i="8"/>
  <c r="N92" i="41" l="1"/>
  <c r="D81" i="41"/>
  <c r="Q82" i="41"/>
  <c r="D84" i="41"/>
  <c r="D85" i="41"/>
  <c r="Q81" i="41" l="1"/>
  <c r="Q85" i="41"/>
  <c r="Q84" i="41"/>
  <c r="D82" i="41"/>
  <c r="J9" i="40" l="1"/>
  <c r="J176" i="40" l="1"/>
  <c r="C176" i="40" l="1"/>
  <c r="Q10" i="42" l="1"/>
  <c r="S10" i="42" l="1"/>
  <c r="Q9" i="42"/>
  <c r="S9" i="42" s="1"/>
  <c r="V5" i="39" l="1"/>
  <c r="V6" i="39"/>
  <c r="V7" i="39"/>
  <c r="V8" i="39"/>
  <c r="V9" i="39"/>
  <c r="V10" i="39"/>
  <c r="V11" i="39"/>
  <c r="V12" i="39"/>
  <c r="V13" i="39"/>
  <c r="V14" i="39"/>
  <c r="V15" i="39"/>
  <c r="V16" i="39"/>
  <c r="V17" i="39"/>
  <c r="V18" i="39"/>
  <c r="V19" i="39"/>
  <c r="V20" i="39"/>
  <c r="V21" i="39"/>
  <c r="V22" i="39"/>
  <c r="V23" i="39"/>
  <c r="V24" i="39"/>
  <c r="V25" i="39"/>
  <c r="V26" i="39"/>
  <c r="V27" i="39"/>
  <c r="V28" i="39"/>
  <c r="V29" i="39"/>
  <c r="V30" i="39"/>
  <c r="V31" i="39"/>
  <c r="V32" i="39"/>
  <c r="V33" i="39"/>
  <c r="V34" i="39"/>
  <c r="V35" i="39"/>
  <c r="V36" i="39"/>
  <c r="V37" i="39"/>
  <c r="V38" i="39"/>
  <c r="V40" i="39"/>
  <c r="V42" i="39"/>
  <c r="V43" i="39"/>
  <c r="W16" i="38"/>
  <c r="W18" i="38"/>
  <c r="W19" i="38"/>
  <c r="W20" i="38"/>
  <c r="W21" i="38"/>
  <c r="W22" i="38"/>
  <c r="W23" i="38"/>
  <c r="W24" i="38"/>
  <c r="W25" i="38"/>
  <c r="W26" i="38"/>
  <c r="W27" i="38"/>
  <c r="W28" i="38"/>
  <c r="W29" i="38"/>
  <c r="W30" i="38"/>
  <c r="W31" i="38"/>
  <c r="W32" i="38"/>
  <c r="W33" i="38"/>
  <c r="W34" i="38"/>
  <c r="W35" i="38"/>
  <c r="W36" i="38"/>
  <c r="W37" i="38"/>
  <c r="W38" i="38"/>
  <c r="W39" i="38"/>
  <c r="W40" i="38"/>
  <c r="W41" i="38"/>
  <c r="W42" i="38"/>
  <c r="W43" i="38"/>
  <c r="W44" i="38"/>
  <c r="W45" i="38"/>
  <c r="W46" i="38"/>
  <c r="W47" i="38"/>
  <c r="W48" i="38"/>
  <c r="W50" i="38"/>
  <c r="W52" i="38"/>
  <c r="W53" i="38"/>
  <c r="S16" i="38"/>
  <c r="S18" i="38"/>
  <c r="S19" i="38"/>
  <c r="S20" i="38"/>
  <c r="S21" i="38"/>
  <c r="S22" i="38"/>
  <c r="S23" i="38"/>
  <c r="S24" i="38"/>
  <c r="S25" i="38"/>
  <c r="S26" i="38"/>
  <c r="S27" i="38"/>
  <c r="S28" i="38"/>
  <c r="S29" i="38"/>
  <c r="S30" i="38"/>
  <c r="S31" i="38"/>
  <c r="S32" i="38"/>
  <c r="S33" i="38"/>
  <c r="S34" i="38"/>
  <c r="S35" i="38"/>
  <c r="S36" i="38"/>
  <c r="S37" i="38"/>
  <c r="S38" i="38"/>
  <c r="S39" i="38"/>
  <c r="S40" i="38"/>
  <c r="S41" i="38"/>
  <c r="S42" i="38"/>
  <c r="S43" i="38"/>
  <c r="S44" i="38"/>
  <c r="S45" i="38"/>
  <c r="S46" i="38"/>
  <c r="S47" i="38"/>
  <c r="S48" i="38"/>
  <c r="S50" i="38"/>
  <c r="S52" i="38"/>
  <c r="S53" i="38"/>
  <c r="O14" i="38"/>
  <c r="R8" i="21"/>
  <c r="S8" i="21"/>
  <c r="C8" i="21" s="1"/>
  <c r="T8" i="21"/>
  <c r="U8" i="21"/>
  <c r="V8" i="21"/>
  <c r="W8" i="21"/>
  <c r="R9" i="21"/>
  <c r="S9" i="21"/>
  <c r="T9" i="21"/>
  <c r="U9" i="21"/>
  <c r="V9" i="21"/>
  <c r="W9" i="21"/>
  <c r="R10" i="21"/>
  <c r="S10" i="21"/>
  <c r="T10" i="21"/>
  <c r="U10" i="21"/>
  <c r="V10" i="21"/>
  <c r="W10" i="21"/>
  <c r="R11" i="21"/>
  <c r="S11" i="21"/>
  <c r="T11" i="21"/>
  <c r="U11" i="21"/>
  <c r="V11" i="21"/>
  <c r="W11" i="21"/>
  <c r="R12" i="21"/>
  <c r="S12" i="21"/>
  <c r="T12" i="21"/>
  <c r="U12" i="21"/>
  <c r="V12" i="21"/>
  <c r="W12" i="21"/>
  <c r="R13" i="21"/>
  <c r="S13" i="21"/>
  <c r="T13" i="21"/>
  <c r="U13" i="21"/>
  <c r="V13" i="21"/>
  <c r="W13" i="21"/>
  <c r="R14" i="21"/>
  <c r="S14" i="21"/>
  <c r="T14" i="21"/>
  <c r="U14" i="21"/>
  <c r="V14" i="21"/>
  <c r="W14" i="21"/>
  <c r="R15" i="21"/>
  <c r="S15" i="21"/>
  <c r="T15" i="21"/>
  <c r="U15" i="21"/>
  <c r="V15" i="21"/>
  <c r="W15" i="21"/>
  <c r="R20" i="21"/>
  <c r="S20" i="21"/>
  <c r="T20" i="21"/>
  <c r="U20" i="21"/>
  <c r="V20" i="21"/>
  <c r="W20" i="21"/>
  <c r="R21" i="21"/>
  <c r="S21" i="21"/>
  <c r="T21" i="21"/>
  <c r="U21" i="21"/>
  <c r="V21" i="21"/>
  <c r="W21" i="21"/>
  <c r="R22" i="21"/>
  <c r="S22" i="21"/>
  <c r="T22" i="21"/>
  <c r="U22" i="21"/>
  <c r="V22" i="21"/>
  <c r="W22" i="21"/>
  <c r="R23" i="21"/>
  <c r="S23" i="21"/>
  <c r="T23" i="21"/>
  <c r="U23" i="21"/>
  <c r="V23" i="21"/>
  <c r="W23" i="21"/>
  <c r="R24" i="21"/>
  <c r="S24" i="21"/>
  <c r="T24" i="21"/>
  <c r="U24" i="21"/>
  <c r="V24" i="21"/>
  <c r="W24" i="21"/>
  <c r="R25" i="21"/>
  <c r="S25" i="21"/>
  <c r="T25" i="21"/>
  <c r="U25" i="21"/>
  <c r="V25" i="21"/>
  <c r="W25" i="21"/>
  <c r="R26" i="21"/>
  <c r="S26" i="21"/>
  <c r="T26" i="21"/>
  <c r="U26" i="21"/>
  <c r="V26" i="21"/>
  <c r="W26" i="21"/>
  <c r="R27" i="21"/>
  <c r="S27" i="21"/>
  <c r="T27" i="21"/>
  <c r="U27" i="21"/>
  <c r="V27" i="21"/>
  <c r="W27" i="21"/>
  <c r="R32" i="21"/>
  <c r="S32" i="21"/>
  <c r="T32" i="21"/>
  <c r="U32" i="21"/>
  <c r="V32" i="21"/>
  <c r="W32" i="21"/>
  <c r="R33" i="21"/>
  <c r="S33" i="21"/>
  <c r="T33" i="21"/>
  <c r="U33" i="21"/>
  <c r="V33" i="21"/>
  <c r="W33" i="21"/>
  <c r="R34" i="21"/>
  <c r="S34" i="21"/>
  <c r="T34" i="21"/>
  <c r="U34" i="21"/>
  <c r="V34" i="21"/>
  <c r="W34" i="21"/>
  <c r="R35" i="21"/>
  <c r="S35" i="21"/>
  <c r="T35" i="21"/>
  <c r="U35" i="21"/>
  <c r="V35" i="21"/>
  <c r="W35" i="21"/>
  <c r="R36" i="21"/>
  <c r="S36" i="21"/>
  <c r="T36" i="21"/>
  <c r="U36" i="21"/>
  <c r="V36" i="21"/>
  <c r="W36" i="21"/>
  <c r="R37" i="21"/>
  <c r="S37" i="21"/>
  <c r="T37" i="21"/>
  <c r="U37" i="21"/>
  <c r="V37" i="21"/>
  <c r="W37" i="21"/>
  <c r="R38" i="21"/>
  <c r="S38" i="21"/>
  <c r="T38" i="21"/>
  <c r="U38" i="21"/>
  <c r="V38" i="21"/>
  <c r="W38" i="21"/>
  <c r="R39" i="21"/>
  <c r="S39" i="21"/>
  <c r="T39" i="21"/>
  <c r="U39" i="21"/>
  <c r="V39" i="21"/>
  <c r="W39" i="21"/>
  <c r="R47" i="21"/>
  <c r="S47" i="21"/>
  <c r="T47" i="21"/>
  <c r="U47" i="21"/>
  <c r="V47" i="21"/>
  <c r="W47" i="21"/>
  <c r="R48" i="21"/>
  <c r="S48" i="21"/>
  <c r="T48" i="21"/>
  <c r="U48" i="21"/>
  <c r="V48" i="21"/>
  <c r="W48" i="21"/>
  <c r="R49" i="21"/>
  <c r="S49" i="21"/>
  <c r="T49" i="21"/>
  <c r="U49" i="21"/>
  <c r="V49" i="21"/>
  <c r="W49" i="21"/>
  <c r="R50" i="21"/>
  <c r="S50" i="21"/>
  <c r="T50" i="21"/>
  <c r="U50" i="21"/>
  <c r="V50" i="21"/>
  <c r="W50" i="21"/>
  <c r="R51" i="21"/>
  <c r="S51" i="21"/>
  <c r="T51" i="21"/>
  <c r="U51" i="21"/>
  <c r="V51" i="21"/>
  <c r="W51" i="21"/>
  <c r="R44" i="21"/>
  <c r="S44" i="21"/>
  <c r="T44" i="21"/>
  <c r="U44" i="21"/>
  <c r="V44" i="21"/>
  <c r="W44" i="21"/>
  <c r="R45" i="21"/>
  <c r="S45" i="21"/>
  <c r="T45" i="21"/>
  <c r="U45" i="21"/>
  <c r="V45" i="21"/>
  <c r="W45" i="21"/>
  <c r="R46" i="21"/>
  <c r="S46" i="21"/>
  <c r="T46" i="21"/>
  <c r="U46" i="21"/>
  <c r="V46" i="21"/>
  <c r="W46" i="21"/>
  <c r="R56" i="21"/>
  <c r="S56" i="21"/>
  <c r="T56" i="21"/>
  <c r="U56" i="21"/>
  <c r="V56" i="21"/>
  <c r="W56" i="21"/>
  <c r="G56" i="21" s="1"/>
  <c r="R57" i="21"/>
  <c r="S57" i="21"/>
  <c r="T57" i="21"/>
  <c r="U57" i="21"/>
  <c r="V57" i="21"/>
  <c r="W57" i="21"/>
  <c r="R58" i="21"/>
  <c r="S58" i="21"/>
  <c r="T58" i="21"/>
  <c r="U58" i="21"/>
  <c r="V58" i="21"/>
  <c r="W58" i="21"/>
  <c r="R59" i="21"/>
  <c r="S59" i="21"/>
  <c r="T59" i="21"/>
  <c r="U59" i="21"/>
  <c r="V59" i="21"/>
  <c r="W59" i="21"/>
  <c r="R60" i="21"/>
  <c r="S60" i="21"/>
  <c r="T60" i="21"/>
  <c r="U60" i="21"/>
  <c r="V60" i="21"/>
  <c r="W60" i="21"/>
  <c r="R61" i="21"/>
  <c r="S61" i="21"/>
  <c r="T61" i="21"/>
  <c r="U61" i="21"/>
  <c r="V61" i="21"/>
  <c r="W61" i="21"/>
  <c r="R62" i="21"/>
  <c r="S62" i="21"/>
  <c r="T62" i="21"/>
  <c r="U62" i="21"/>
  <c r="V62" i="21"/>
  <c r="W62" i="21"/>
  <c r="R63" i="21"/>
  <c r="S63" i="21"/>
  <c r="T63" i="21"/>
  <c r="U63" i="21"/>
  <c r="V63" i="21"/>
  <c r="W63" i="21"/>
  <c r="M152" i="20"/>
  <c r="L152" i="20"/>
  <c r="M151" i="20"/>
  <c r="L151" i="20"/>
  <c r="M150" i="20"/>
  <c r="L150" i="20"/>
  <c r="M149" i="20"/>
  <c r="L149" i="20"/>
  <c r="M148" i="20"/>
  <c r="L148" i="20"/>
  <c r="M146" i="20"/>
  <c r="L146" i="20"/>
  <c r="M145" i="20"/>
  <c r="L145" i="20"/>
  <c r="M144" i="20"/>
  <c r="L144" i="20"/>
  <c r="M143" i="20"/>
  <c r="L143" i="20"/>
  <c r="M142" i="20"/>
  <c r="L142" i="20"/>
  <c r="M140" i="20"/>
  <c r="L140" i="20"/>
  <c r="M139" i="20"/>
  <c r="L139" i="20"/>
  <c r="M138" i="20"/>
  <c r="L138" i="20"/>
  <c r="M137" i="20"/>
  <c r="L137" i="20"/>
  <c r="M136" i="20"/>
  <c r="L136" i="20"/>
  <c r="M135" i="20"/>
  <c r="L135" i="20"/>
  <c r="M134" i="20"/>
  <c r="L134" i="20"/>
  <c r="M133" i="20"/>
  <c r="L133" i="20"/>
  <c r="M132" i="20"/>
  <c r="L132" i="20"/>
  <c r="M131" i="20"/>
  <c r="L131" i="20"/>
  <c r="M130" i="20"/>
  <c r="L130" i="20"/>
  <c r="M129" i="20"/>
  <c r="L129" i="20"/>
  <c r="M128" i="20"/>
  <c r="L128" i="20"/>
  <c r="M127" i="20"/>
  <c r="L127" i="20"/>
  <c r="M126" i="20"/>
  <c r="L126" i="20"/>
  <c r="M125" i="20"/>
  <c r="L125" i="20"/>
  <c r="M123" i="20"/>
  <c r="L123" i="20"/>
  <c r="M122" i="20"/>
  <c r="L122" i="20"/>
  <c r="M121" i="20"/>
  <c r="L121" i="20"/>
  <c r="M120" i="20"/>
  <c r="L120" i="20"/>
  <c r="M119" i="20"/>
  <c r="L119" i="20"/>
  <c r="M118" i="20"/>
  <c r="L118" i="20"/>
  <c r="M117" i="20"/>
  <c r="L117" i="20"/>
  <c r="M116" i="20"/>
  <c r="L116" i="20"/>
  <c r="M115" i="20"/>
  <c r="L115" i="20"/>
  <c r="M114" i="20"/>
  <c r="L114" i="20"/>
  <c r="M113" i="20"/>
  <c r="L113" i="20"/>
  <c r="M112" i="20"/>
  <c r="L112" i="20"/>
  <c r="M111" i="20"/>
  <c r="L111" i="20"/>
  <c r="M109" i="20"/>
  <c r="L109" i="20"/>
  <c r="M108" i="20"/>
  <c r="L108" i="20"/>
  <c r="M107" i="20"/>
  <c r="L107" i="20"/>
  <c r="M106" i="20"/>
  <c r="L106" i="20"/>
  <c r="M102" i="20"/>
  <c r="L102" i="20"/>
  <c r="M101" i="20"/>
  <c r="L101" i="20"/>
  <c r="M100" i="20"/>
  <c r="L100" i="20"/>
  <c r="M99" i="20"/>
  <c r="L99" i="20"/>
  <c r="M98" i="20"/>
  <c r="L98" i="20"/>
  <c r="M97" i="20"/>
  <c r="L97" i="20"/>
  <c r="M96" i="20"/>
  <c r="L96" i="20"/>
  <c r="M95" i="20"/>
  <c r="L95" i="20"/>
  <c r="M90" i="20"/>
  <c r="L90" i="20"/>
  <c r="M89" i="20"/>
  <c r="L89" i="20"/>
  <c r="M88" i="20"/>
  <c r="L88" i="20"/>
  <c r="M86" i="20"/>
  <c r="L86" i="20"/>
  <c r="M85" i="20"/>
  <c r="L85" i="20"/>
  <c r="M84" i="20"/>
  <c r="L84" i="20"/>
  <c r="M83" i="20"/>
  <c r="L83" i="20"/>
  <c r="M82" i="20"/>
  <c r="L82" i="20"/>
  <c r="M81" i="20"/>
  <c r="L81" i="20"/>
  <c r="M80" i="20"/>
  <c r="L80" i="20"/>
  <c r="M79" i="20"/>
  <c r="L79" i="20"/>
  <c r="M78" i="20"/>
  <c r="L78" i="20"/>
  <c r="M77" i="20"/>
  <c r="L77" i="20"/>
  <c r="M76" i="20"/>
  <c r="L76" i="20"/>
  <c r="M75" i="20"/>
  <c r="L75" i="20"/>
  <c r="M74" i="20"/>
  <c r="L74" i="20"/>
  <c r="M72" i="20"/>
  <c r="L72" i="20"/>
  <c r="M71" i="20"/>
  <c r="L71" i="20"/>
  <c r="M70" i="20"/>
  <c r="L70" i="20"/>
  <c r="M69" i="20"/>
  <c r="L69" i="20"/>
  <c r="M68" i="20"/>
  <c r="L68" i="20"/>
  <c r="M67" i="20"/>
  <c r="L67" i="20"/>
  <c r="M66" i="20"/>
  <c r="L66" i="20"/>
  <c r="M65" i="20"/>
  <c r="L65" i="20"/>
  <c r="M64" i="20"/>
  <c r="L64" i="20"/>
  <c r="M63" i="20"/>
  <c r="L63" i="20"/>
  <c r="M62" i="20"/>
  <c r="L62" i="20"/>
  <c r="M61" i="20"/>
  <c r="L61" i="20"/>
  <c r="M60" i="20"/>
  <c r="L60" i="20"/>
  <c r="M59" i="20"/>
  <c r="L59" i="20"/>
  <c r="M58" i="20"/>
  <c r="L58" i="20"/>
  <c r="M57" i="20"/>
  <c r="L57" i="20"/>
  <c r="M56" i="20"/>
  <c r="L56" i="20"/>
  <c r="M55" i="20"/>
  <c r="L55" i="20"/>
  <c r="M54" i="20"/>
  <c r="L54" i="20"/>
  <c r="M50" i="20"/>
  <c r="L50" i="20"/>
  <c r="M49" i="20"/>
  <c r="L49" i="20"/>
  <c r="M48" i="20"/>
  <c r="L48" i="20"/>
  <c r="M47" i="20"/>
  <c r="L47" i="20"/>
  <c r="M46" i="20"/>
  <c r="L46" i="20"/>
  <c r="M45" i="20"/>
  <c r="L45" i="20"/>
  <c r="M44" i="20"/>
  <c r="L44" i="20"/>
  <c r="M43" i="20"/>
  <c r="L43" i="20"/>
  <c r="M42" i="20"/>
  <c r="L42" i="20"/>
  <c r="M40" i="20"/>
  <c r="L40" i="20"/>
  <c r="M39" i="20"/>
  <c r="L39" i="20"/>
  <c r="M38" i="20"/>
  <c r="L38" i="20"/>
  <c r="M37" i="20"/>
  <c r="L37" i="20"/>
  <c r="M36" i="20"/>
  <c r="L36" i="20"/>
  <c r="M35" i="20"/>
  <c r="L35" i="20"/>
  <c r="M34" i="20"/>
  <c r="L34" i="20"/>
  <c r="M33" i="20"/>
  <c r="L33" i="20"/>
  <c r="M32" i="20"/>
  <c r="L32" i="20"/>
  <c r="M31" i="20"/>
  <c r="L31" i="20"/>
  <c r="M30" i="20"/>
  <c r="L30" i="20"/>
  <c r="M29" i="20"/>
  <c r="L29" i="20"/>
  <c r="M27" i="20"/>
  <c r="L27" i="20"/>
  <c r="M26" i="20"/>
  <c r="L26" i="20"/>
  <c r="M25" i="20"/>
  <c r="L25" i="20"/>
  <c r="M24" i="20"/>
  <c r="L24" i="20"/>
  <c r="M23" i="20"/>
  <c r="L23" i="20"/>
  <c r="M22" i="20"/>
  <c r="L22" i="20"/>
  <c r="M21" i="20"/>
  <c r="L21" i="20"/>
  <c r="M20" i="20"/>
  <c r="L20" i="20"/>
  <c r="M19" i="20"/>
  <c r="L19" i="20"/>
  <c r="M18" i="20"/>
  <c r="L18" i="20"/>
  <c r="M17" i="20"/>
  <c r="L17" i="20"/>
  <c r="M16" i="20"/>
  <c r="L16" i="20"/>
  <c r="M15" i="20"/>
  <c r="L15" i="20"/>
  <c r="M14" i="20"/>
  <c r="L14" i="20"/>
  <c r="M13" i="20"/>
  <c r="L13" i="20"/>
  <c r="M12" i="20"/>
  <c r="L12" i="20"/>
  <c r="M11" i="20"/>
  <c r="L11" i="20"/>
  <c r="M10" i="20"/>
  <c r="L10" i="20"/>
  <c r="M9" i="20"/>
  <c r="L9" i="20"/>
  <c r="M8" i="20"/>
  <c r="L8" i="20"/>
  <c r="P26" i="20" l="1"/>
  <c r="P42" i="20"/>
  <c r="P48" i="20"/>
  <c r="P59" i="20"/>
  <c r="P65" i="20"/>
  <c r="P71" i="20"/>
  <c r="P76" i="20"/>
  <c r="P82" i="20"/>
  <c r="P89" i="20"/>
  <c r="P95" i="20"/>
  <c r="P101" i="20"/>
  <c r="P113" i="20"/>
  <c r="P119" i="20"/>
  <c r="P125" i="20"/>
  <c r="P131" i="20"/>
  <c r="P137" i="20"/>
  <c r="P144" i="20"/>
  <c r="P151" i="20"/>
  <c r="P31" i="20"/>
  <c r="P36" i="20"/>
  <c r="P13" i="20"/>
  <c r="P19" i="20"/>
  <c r="P25" i="20"/>
  <c r="P9" i="20"/>
  <c r="P15" i="20"/>
  <c r="P21" i="20"/>
  <c r="P27" i="20"/>
  <c r="P33" i="20"/>
  <c r="P38" i="20"/>
  <c r="P44" i="20"/>
  <c r="P50" i="20"/>
  <c r="P55" i="20"/>
  <c r="P61" i="20"/>
  <c r="P67" i="20"/>
  <c r="P78" i="20"/>
  <c r="P84" i="20"/>
  <c r="P97" i="20"/>
  <c r="P106" i="20"/>
  <c r="P109" i="20"/>
  <c r="P115" i="20"/>
  <c r="P121" i="20"/>
  <c r="P127" i="20"/>
  <c r="P133" i="20"/>
  <c r="P139" i="20"/>
  <c r="P146" i="20"/>
  <c r="P152" i="20"/>
  <c r="P11" i="20"/>
  <c r="P17" i="20"/>
  <c r="P23" i="20"/>
  <c r="P29" i="20"/>
  <c r="P40" i="20"/>
  <c r="P46" i="20"/>
  <c r="P57" i="20"/>
  <c r="P63" i="20"/>
  <c r="P69" i="20"/>
  <c r="P74" i="20"/>
  <c r="P80" i="20"/>
  <c r="P86" i="20"/>
  <c r="P99" i="20"/>
  <c r="P107" i="20"/>
  <c r="P111" i="20"/>
  <c r="P117" i="20"/>
  <c r="P129" i="20"/>
  <c r="P135" i="20"/>
  <c r="P142" i="20"/>
  <c r="P149" i="20"/>
  <c r="M154" i="20"/>
  <c r="L154" i="20"/>
  <c r="P8" i="20"/>
  <c r="P10" i="20"/>
  <c r="P12" i="20"/>
  <c r="P14" i="20"/>
  <c r="P16" i="20"/>
  <c r="P18" i="20"/>
  <c r="P20" i="20"/>
  <c r="P22" i="20"/>
  <c r="P24" i="20"/>
  <c r="P30" i="20"/>
  <c r="P32" i="20"/>
  <c r="P34" i="20"/>
  <c r="P35" i="20"/>
  <c r="P37" i="20"/>
  <c r="P39" i="20"/>
  <c r="P43" i="20"/>
  <c r="P45" i="20"/>
  <c r="P47" i="20"/>
  <c r="P49" i="20"/>
  <c r="P54" i="20"/>
  <c r="P56" i="20"/>
  <c r="P58" i="20"/>
  <c r="P60" i="20"/>
  <c r="P62" i="20"/>
  <c r="P64" i="20"/>
  <c r="P66" i="20"/>
  <c r="P68" i="20"/>
  <c r="P70" i="20"/>
  <c r="P72" i="20"/>
  <c r="P75" i="20"/>
  <c r="P77" i="20"/>
  <c r="P79" i="20"/>
  <c r="P81" i="20"/>
  <c r="P83" i="20"/>
  <c r="P85" i="20"/>
  <c r="P88" i="20"/>
  <c r="P90" i="20"/>
  <c r="P96" i="20"/>
  <c r="P98" i="20"/>
  <c r="P100" i="20"/>
  <c r="P102" i="20"/>
  <c r="P108" i="20"/>
  <c r="P112" i="20"/>
  <c r="P114" i="20"/>
  <c r="P116" i="20"/>
  <c r="P118" i="20"/>
  <c r="P120" i="20"/>
  <c r="P122" i="20"/>
  <c r="P123" i="20"/>
  <c r="P126" i="20"/>
  <c r="P128" i="20"/>
  <c r="P130" i="20"/>
  <c r="P132" i="20"/>
  <c r="P134" i="20"/>
  <c r="P136" i="20"/>
  <c r="P138" i="20"/>
  <c r="P140" i="20"/>
  <c r="P143" i="20"/>
  <c r="P145" i="20"/>
  <c r="P148" i="20"/>
  <c r="P150" i="20"/>
  <c r="N106" i="20"/>
  <c r="N117" i="20"/>
  <c r="N119" i="20"/>
  <c r="N121" i="20"/>
  <c r="N125" i="20"/>
  <c r="N72" i="20"/>
  <c r="N75" i="20"/>
  <c r="N77" i="20"/>
  <c r="N79" i="20"/>
  <c r="N81" i="20"/>
  <c r="N83" i="20"/>
  <c r="N85" i="20"/>
  <c r="N88" i="20"/>
  <c r="N90" i="20"/>
  <c r="N96" i="20"/>
  <c r="N98" i="20"/>
  <c r="N100" i="20"/>
  <c r="N108" i="20"/>
  <c r="N112" i="20"/>
  <c r="N114" i="20"/>
  <c r="N116" i="20"/>
  <c r="N127" i="20"/>
  <c r="N129" i="20"/>
  <c r="N131" i="20"/>
  <c r="N133" i="20"/>
  <c r="N135" i="20"/>
  <c r="N136" i="20"/>
  <c r="N138" i="20"/>
  <c r="N140" i="20"/>
  <c r="N142" i="20"/>
  <c r="N144" i="20"/>
  <c r="N146" i="20"/>
  <c r="N149" i="20"/>
  <c r="N151" i="20"/>
  <c r="N152" i="20"/>
  <c r="N61" i="20"/>
  <c r="N63" i="20"/>
  <c r="N65" i="20"/>
  <c r="N67" i="20"/>
  <c r="N69" i="20"/>
  <c r="N71" i="20"/>
  <c r="N8" i="20"/>
  <c r="N10" i="20"/>
  <c r="N12" i="20"/>
  <c r="N14" i="20"/>
  <c r="N16" i="20"/>
  <c r="N18" i="20"/>
  <c r="N20" i="20"/>
  <c r="N22" i="20"/>
  <c r="N24" i="20"/>
  <c r="N26" i="20"/>
  <c r="N30" i="20"/>
  <c r="N34" i="20"/>
  <c r="N35" i="20"/>
  <c r="N37" i="20"/>
  <c r="N39" i="20"/>
  <c r="N43" i="20"/>
  <c r="N45" i="20"/>
  <c r="N47" i="20"/>
  <c r="N49" i="20"/>
  <c r="N54" i="20"/>
  <c r="N56" i="20"/>
  <c r="N58" i="20"/>
  <c r="N9" i="20"/>
  <c r="N11" i="20"/>
  <c r="N13" i="20"/>
  <c r="N15" i="20"/>
  <c r="N17" i="20"/>
  <c r="N19" i="20"/>
  <c r="N21" i="20"/>
  <c r="N23" i="20"/>
  <c r="N25" i="20"/>
  <c r="N27" i="20"/>
  <c r="N29" i="20"/>
  <c r="N31" i="20"/>
  <c r="N33" i="20"/>
  <c r="N36" i="20"/>
  <c r="N38" i="20"/>
  <c r="N40" i="20"/>
  <c r="N42" i="20"/>
  <c r="N44" i="20"/>
  <c r="N46" i="20"/>
  <c r="N48" i="20"/>
  <c r="N50" i="20"/>
  <c r="N55" i="20"/>
  <c r="N57" i="20"/>
  <c r="N59" i="20"/>
  <c r="N60" i="20"/>
  <c r="N62" i="20"/>
  <c r="N64" i="20"/>
  <c r="N66" i="20"/>
  <c r="N68" i="20"/>
  <c r="N70" i="20"/>
  <c r="N74" i="20"/>
  <c r="N76" i="20"/>
  <c r="N78" i="20"/>
  <c r="N80" i="20"/>
  <c r="N82" i="20"/>
  <c r="N84" i="20"/>
  <c r="N86" i="20"/>
  <c r="N89" i="20"/>
  <c r="N95" i="20"/>
  <c r="N97" i="20"/>
  <c r="N99" i="20"/>
  <c r="N101" i="20"/>
  <c r="N102" i="20"/>
  <c r="N107" i="20"/>
  <c r="N109" i="20"/>
  <c r="N111" i="20"/>
  <c r="N113" i="20"/>
  <c r="N115" i="20"/>
  <c r="N118" i="20"/>
  <c r="N120" i="20"/>
  <c r="N122" i="20"/>
  <c r="N123" i="20"/>
  <c r="N126" i="20"/>
  <c r="N128" i="20"/>
  <c r="N130" i="20"/>
  <c r="N132" i="20"/>
  <c r="N134" i="20"/>
  <c r="N137" i="20"/>
  <c r="N139" i="20"/>
  <c r="N143" i="20"/>
  <c r="N145" i="20"/>
  <c r="N148" i="20"/>
  <c r="N150" i="20"/>
  <c r="E72" i="8"/>
  <c r="E68" i="8"/>
  <c r="E67" i="8"/>
  <c r="E66" i="8"/>
  <c r="E40" i="8"/>
  <c r="H40" i="8" s="1"/>
  <c r="E39" i="8"/>
  <c r="E38" i="8"/>
  <c r="E37" i="8"/>
  <c r="E36" i="8"/>
  <c r="E35" i="8"/>
  <c r="E34" i="8"/>
  <c r="E33" i="8"/>
  <c r="E32" i="8"/>
  <c r="E31" i="8"/>
  <c r="E30" i="8"/>
  <c r="E29" i="8"/>
  <c r="E28" i="8"/>
  <c r="E27" i="8"/>
  <c r="E26" i="8"/>
  <c r="E25" i="8"/>
  <c r="E24" i="8"/>
  <c r="E23" i="8"/>
  <c r="E22" i="8"/>
  <c r="E21" i="8"/>
  <c r="E20" i="8"/>
  <c r="E19" i="8"/>
  <c r="E18" i="8"/>
  <c r="E17" i="8"/>
  <c r="E16" i="8"/>
  <c r="E14" i="8"/>
  <c r="E13" i="8"/>
  <c r="E12" i="8"/>
  <c r="E11" i="8"/>
  <c r="E10" i="8"/>
  <c r="E9" i="8"/>
  <c r="I86" i="6"/>
  <c r="I84"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F86" i="6"/>
  <c r="F84"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D88" i="6"/>
  <c r="E88" i="6"/>
  <c r="G88" i="6"/>
  <c r="H88" i="6"/>
  <c r="E70" i="8" l="1"/>
  <c r="E41" i="8"/>
  <c r="E15" i="8"/>
  <c r="N154" i="20"/>
  <c r="E65" i="8"/>
  <c r="E74" i="8" l="1"/>
  <c r="G87" i="51"/>
  <c r="G85" i="51"/>
  <c r="G80" i="51"/>
  <c r="G79" i="51"/>
  <c r="G78" i="51"/>
  <c r="G77" i="51"/>
  <c r="G76" i="51"/>
  <c r="G75" i="51"/>
  <c r="G74" i="51"/>
  <c r="G73" i="51"/>
  <c r="G72" i="51"/>
  <c r="G71" i="51"/>
  <c r="G70" i="51"/>
  <c r="G69" i="51"/>
  <c r="G68" i="51"/>
  <c r="G67" i="51"/>
  <c r="G66" i="51"/>
  <c r="G65" i="51"/>
  <c r="G64" i="51"/>
  <c r="G63" i="51"/>
  <c r="G62" i="51"/>
  <c r="G61" i="51"/>
  <c r="G60" i="51"/>
  <c r="G59" i="51"/>
  <c r="G58" i="51"/>
  <c r="G57" i="51"/>
  <c r="G56" i="51"/>
  <c r="G55" i="51"/>
  <c r="G54" i="51"/>
  <c r="G53" i="51"/>
  <c r="G52" i="51"/>
  <c r="G51" i="51"/>
  <c r="G50" i="51"/>
  <c r="G49" i="51"/>
  <c r="G48" i="51"/>
  <c r="G47" i="51"/>
  <c r="G46" i="51"/>
  <c r="G45" i="51"/>
  <c r="G44" i="51"/>
  <c r="G43" i="51"/>
  <c r="G42" i="51"/>
  <c r="G41" i="51"/>
  <c r="G40" i="51"/>
  <c r="G39" i="51"/>
  <c r="G38" i="51"/>
  <c r="G37" i="51"/>
  <c r="G36" i="51"/>
  <c r="G35" i="51"/>
  <c r="G34" i="51"/>
  <c r="G33" i="51"/>
  <c r="G32" i="51"/>
  <c r="G31" i="51"/>
  <c r="G30" i="51"/>
  <c r="G29" i="51"/>
  <c r="G28" i="51"/>
  <c r="G27" i="51"/>
  <c r="G26" i="51"/>
  <c r="G25" i="51"/>
  <c r="G24" i="51"/>
  <c r="G23" i="51"/>
  <c r="G22" i="51"/>
  <c r="G21" i="51"/>
  <c r="G20" i="51"/>
  <c r="G19" i="51"/>
  <c r="G18" i="51"/>
  <c r="G17" i="51"/>
  <c r="G16" i="51"/>
  <c r="G15" i="51"/>
  <c r="G14" i="51"/>
  <c r="G13" i="51"/>
  <c r="G12" i="51"/>
  <c r="G11" i="51"/>
  <c r="G10" i="51"/>
  <c r="G9" i="51"/>
  <c r="I85" i="27"/>
  <c r="I83" i="27"/>
  <c r="I78" i="27"/>
  <c r="I77" i="27"/>
  <c r="I76" i="27"/>
  <c r="I75" i="27"/>
  <c r="I74" i="27"/>
  <c r="I73" i="27"/>
  <c r="I72" i="27"/>
  <c r="I71" i="27"/>
  <c r="I70" i="27"/>
  <c r="I69" i="27"/>
  <c r="I68" i="27"/>
  <c r="I67" i="27"/>
  <c r="I66" i="27"/>
  <c r="I65" i="27"/>
  <c r="I64" i="27"/>
  <c r="I63" i="27"/>
  <c r="I62" i="27"/>
  <c r="I61" i="27"/>
  <c r="I60" i="27"/>
  <c r="I59" i="27"/>
  <c r="I58" i="27"/>
  <c r="I57" i="27"/>
  <c r="I56" i="27"/>
  <c r="I55" i="27"/>
  <c r="I54" i="27"/>
  <c r="I53" i="27"/>
  <c r="I52" i="27"/>
  <c r="I51" i="27"/>
  <c r="I50" i="27"/>
  <c r="I49" i="27"/>
  <c r="I48" i="27"/>
  <c r="I47" i="27"/>
  <c r="I46" i="27"/>
  <c r="I45" i="27"/>
  <c r="I44" i="27"/>
  <c r="I43" i="27"/>
  <c r="I42" i="27"/>
  <c r="I41" i="27"/>
  <c r="I40" i="27"/>
  <c r="I39" i="27"/>
  <c r="I38" i="27"/>
  <c r="I37" i="27"/>
  <c r="I36" i="27"/>
  <c r="I35" i="27"/>
  <c r="I34" i="27"/>
  <c r="I33" i="27"/>
  <c r="I32" i="27"/>
  <c r="I31" i="27"/>
  <c r="I30" i="27"/>
  <c r="I29" i="27"/>
  <c r="I28" i="27"/>
  <c r="I27" i="27"/>
  <c r="I26" i="27"/>
  <c r="I25" i="27"/>
  <c r="I24" i="27"/>
  <c r="I23" i="27"/>
  <c r="I22" i="27"/>
  <c r="I21" i="27"/>
  <c r="I20" i="27"/>
  <c r="I19" i="27"/>
  <c r="I18" i="27"/>
  <c r="I17" i="27"/>
  <c r="I16" i="27"/>
  <c r="I15" i="27"/>
  <c r="I14" i="27"/>
  <c r="I13" i="27"/>
  <c r="I12" i="27"/>
  <c r="I11" i="27"/>
  <c r="I10" i="27"/>
  <c r="I9" i="27"/>
  <c r="I8" i="27"/>
  <c r="I7" i="27"/>
  <c r="F85" i="27"/>
  <c r="F83" i="27"/>
  <c r="F78" i="27"/>
  <c r="F77" i="27"/>
  <c r="F76" i="27"/>
  <c r="F75" i="27"/>
  <c r="F74" i="27"/>
  <c r="F73" i="27"/>
  <c r="F72" i="27"/>
  <c r="F71" i="27"/>
  <c r="F70" i="27"/>
  <c r="F69" i="27"/>
  <c r="F68" i="27"/>
  <c r="F67" i="27"/>
  <c r="F66" i="27"/>
  <c r="F65" i="27"/>
  <c r="F64" i="27"/>
  <c r="F63" i="27"/>
  <c r="F62" i="27"/>
  <c r="F61" i="27"/>
  <c r="F60" i="27"/>
  <c r="F59" i="27"/>
  <c r="F58" i="27"/>
  <c r="F57" i="27"/>
  <c r="F56" i="27"/>
  <c r="F55" i="27"/>
  <c r="F54" i="27"/>
  <c r="F53" i="27"/>
  <c r="F52" i="27"/>
  <c r="F51" i="27"/>
  <c r="F50" i="27"/>
  <c r="F49" i="27"/>
  <c r="F48" i="27"/>
  <c r="F47" i="27"/>
  <c r="F46" i="27"/>
  <c r="F45" i="27"/>
  <c r="F44" i="27"/>
  <c r="F43" i="27"/>
  <c r="F42" i="27"/>
  <c r="F41" i="27"/>
  <c r="F40" i="27"/>
  <c r="F39" i="27"/>
  <c r="F38" i="27"/>
  <c r="F37" i="27"/>
  <c r="F36" i="27"/>
  <c r="F35" i="27"/>
  <c r="F34" i="27"/>
  <c r="F33" i="27"/>
  <c r="F32" i="27"/>
  <c r="F31" i="27"/>
  <c r="F30" i="27"/>
  <c r="F29" i="27"/>
  <c r="F28" i="27"/>
  <c r="F27" i="27"/>
  <c r="F26" i="27"/>
  <c r="F25" i="27"/>
  <c r="F24" i="27"/>
  <c r="F23" i="27"/>
  <c r="F22" i="27"/>
  <c r="F21" i="27"/>
  <c r="F20" i="27"/>
  <c r="F19" i="27"/>
  <c r="F18" i="27"/>
  <c r="F17" i="27"/>
  <c r="F16" i="27"/>
  <c r="F15" i="27"/>
  <c r="F14" i="27"/>
  <c r="F13" i="27"/>
  <c r="F12" i="27"/>
  <c r="F11" i="27"/>
  <c r="F10" i="27"/>
  <c r="F9" i="27"/>
  <c r="F8" i="27"/>
  <c r="F7" i="27"/>
  <c r="I84" i="26"/>
  <c r="I82" i="26"/>
  <c r="I78" i="26"/>
  <c r="I77" i="26"/>
  <c r="I76" i="26"/>
  <c r="I75" i="26"/>
  <c r="I74" i="26"/>
  <c r="I73" i="26"/>
  <c r="I72" i="26"/>
  <c r="I71" i="26"/>
  <c r="I70" i="26"/>
  <c r="I69" i="26"/>
  <c r="I68" i="26"/>
  <c r="I67" i="26"/>
  <c r="I66" i="26"/>
  <c r="I65" i="26"/>
  <c r="I64" i="26"/>
  <c r="I63" i="26"/>
  <c r="I62" i="26"/>
  <c r="I61" i="26"/>
  <c r="I60" i="26"/>
  <c r="I59" i="26"/>
  <c r="I58" i="26"/>
  <c r="I57" i="26"/>
  <c r="I56" i="26"/>
  <c r="I55" i="26"/>
  <c r="I54" i="26"/>
  <c r="I53" i="26"/>
  <c r="I52" i="26"/>
  <c r="I51" i="26"/>
  <c r="I50" i="26"/>
  <c r="I49" i="26"/>
  <c r="I48" i="26"/>
  <c r="I47" i="26"/>
  <c r="I46" i="26"/>
  <c r="I45" i="26"/>
  <c r="I44" i="26"/>
  <c r="I43" i="26"/>
  <c r="I42" i="26"/>
  <c r="I41" i="26"/>
  <c r="I40" i="26"/>
  <c r="I39" i="26"/>
  <c r="I38" i="26"/>
  <c r="I37" i="26"/>
  <c r="I36" i="26"/>
  <c r="I35" i="26"/>
  <c r="I34" i="26"/>
  <c r="I33" i="26"/>
  <c r="I32" i="26"/>
  <c r="I31" i="26"/>
  <c r="I30" i="26"/>
  <c r="I29" i="26"/>
  <c r="I28" i="26"/>
  <c r="I27" i="26"/>
  <c r="I26" i="26"/>
  <c r="I25" i="26"/>
  <c r="I24" i="26"/>
  <c r="I23" i="26"/>
  <c r="I22" i="26"/>
  <c r="I21" i="26"/>
  <c r="I20" i="26"/>
  <c r="I19" i="26"/>
  <c r="I18" i="26"/>
  <c r="I17" i="26"/>
  <c r="I16" i="26"/>
  <c r="I15" i="26"/>
  <c r="I14" i="26"/>
  <c r="I13" i="26"/>
  <c r="I12" i="26"/>
  <c r="I11" i="26"/>
  <c r="I10" i="26"/>
  <c r="I9" i="26"/>
  <c r="I8" i="26"/>
  <c r="I7" i="26"/>
  <c r="F84" i="26"/>
  <c r="F82" i="26"/>
  <c r="F78" i="26"/>
  <c r="F77" i="26"/>
  <c r="F76" i="26"/>
  <c r="F75" i="26"/>
  <c r="F74" i="26"/>
  <c r="F73" i="26"/>
  <c r="F72" i="26"/>
  <c r="F71" i="26"/>
  <c r="F70" i="26"/>
  <c r="F69" i="26"/>
  <c r="F68" i="26"/>
  <c r="F67" i="26"/>
  <c r="F66" i="26"/>
  <c r="F65" i="26"/>
  <c r="F64" i="26"/>
  <c r="F63" i="26"/>
  <c r="F62" i="26"/>
  <c r="F61" i="26"/>
  <c r="F60" i="26"/>
  <c r="F59" i="26"/>
  <c r="F58" i="26"/>
  <c r="F57" i="26"/>
  <c r="F56" i="26"/>
  <c r="F55" i="26"/>
  <c r="F54" i="26"/>
  <c r="F53" i="26"/>
  <c r="F52" i="26"/>
  <c r="F51" i="26"/>
  <c r="F50" i="26"/>
  <c r="F49" i="26"/>
  <c r="F48" i="26"/>
  <c r="F47" i="26"/>
  <c r="F46" i="26"/>
  <c r="F45" i="26"/>
  <c r="F44" i="26"/>
  <c r="F43" i="26"/>
  <c r="F42" i="26"/>
  <c r="F41" i="26"/>
  <c r="F40" i="26"/>
  <c r="F39" i="26"/>
  <c r="F38" i="26"/>
  <c r="F37" i="26"/>
  <c r="F36" i="26"/>
  <c r="F35" i="26"/>
  <c r="F34" i="26"/>
  <c r="F33" i="26"/>
  <c r="F32" i="26"/>
  <c r="F31" i="26"/>
  <c r="F30" i="26"/>
  <c r="F29" i="26"/>
  <c r="F28" i="26"/>
  <c r="F27" i="26"/>
  <c r="F26" i="26"/>
  <c r="F25" i="26"/>
  <c r="F24" i="26"/>
  <c r="F23" i="26"/>
  <c r="F22" i="26"/>
  <c r="F21" i="26"/>
  <c r="F20" i="26"/>
  <c r="F19" i="26"/>
  <c r="F18" i="26"/>
  <c r="F17" i="26"/>
  <c r="F16" i="26"/>
  <c r="F15" i="26"/>
  <c r="F14" i="26"/>
  <c r="F13" i="26"/>
  <c r="F12" i="26"/>
  <c r="F11" i="26"/>
  <c r="F10" i="26"/>
  <c r="F9" i="26"/>
  <c r="F8" i="26"/>
  <c r="F7" i="26"/>
  <c r="I86" i="23" l="1"/>
  <c r="I85" i="23"/>
  <c r="I84" i="23"/>
  <c r="I80" i="23"/>
  <c r="I79" i="23"/>
  <c r="I78" i="23"/>
  <c r="I77" i="23"/>
  <c r="I76" i="23"/>
  <c r="I75" i="23"/>
  <c r="I74" i="23"/>
  <c r="I73" i="23"/>
  <c r="I72" i="23"/>
  <c r="I71" i="23"/>
  <c r="I70" i="23"/>
  <c r="I69" i="23"/>
  <c r="I68" i="23"/>
  <c r="I67" i="23"/>
  <c r="I66" i="23"/>
  <c r="I65" i="23"/>
  <c r="I64" i="23"/>
  <c r="I63" i="23"/>
  <c r="I62" i="23"/>
  <c r="I61" i="23"/>
  <c r="I60" i="23"/>
  <c r="I59" i="23"/>
  <c r="I58" i="23"/>
  <c r="I57" i="23"/>
  <c r="I56" i="23"/>
  <c r="I55" i="23"/>
  <c r="I54" i="23"/>
  <c r="I53" i="23"/>
  <c r="I52" i="23"/>
  <c r="I51" i="23"/>
  <c r="I50" i="23"/>
  <c r="I49" i="23"/>
  <c r="I48" i="23"/>
  <c r="I47" i="23"/>
  <c r="I46" i="23"/>
  <c r="I45" i="23"/>
  <c r="I44" i="23"/>
  <c r="I43" i="23"/>
  <c r="I42" i="23"/>
  <c r="I41" i="23"/>
  <c r="I40" i="23"/>
  <c r="I39" i="23"/>
  <c r="I38" i="23"/>
  <c r="I37" i="23"/>
  <c r="I36" i="23"/>
  <c r="I35" i="23"/>
  <c r="I34" i="23"/>
  <c r="I33" i="23"/>
  <c r="I32" i="23"/>
  <c r="I31" i="23"/>
  <c r="I30" i="23"/>
  <c r="I29" i="23"/>
  <c r="I28" i="23"/>
  <c r="I27" i="23"/>
  <c r="I26" i="23"/>
  <c r="I25" i="23"/>
  <c r="I24" i="23"/>
  <c r="I23" i="23"/>
  <c r="I22" i="23"/>
  <c r="I21" i="23"/>
  <c r="I20" i="23"/>
  <c r="I19" i="23"/>
  <c r="I18" i="23"/>
  <c r="I17" i="23"/>
  <c r="I16" i="23"/>
  <c r="I15" i="23"/>
  <c r="I14" i="23"/>
  <c r="I13" i="23"/>
  <c r="I12" i="23"/>
  <c r="I11" i="23"/>
  <c r="I10" i="23"/>
  <c r="I9" i="23"/>
  <c r="F86" i="23"/>
  <c r="F85" i="23"/>
  <c r="F84"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I87" i="23" l="1"/>
  <c r="F87" i="23"/>
  <c r="H68" i="24"/>
  <c r="H70" i="24" l="1"/>
  <c r="K86" i="23"/>
  <c r="K85" i="23"/>
  <c r="K84" i="23"/>
  <c r="K80" i="23"/>
  <c r="K79" i="23"/>
  <c r="K78" i="23"/>
  <c r="K77" i="23"/>
  <c r="K76" i="23"/>
  <c r="K75" i="23"/>
  <c r="K74" i="23"/>
  <c r="K73" i="23"/>
  <c r="K72" i="23"/>
  <c r="K71" i="23"/>
  <c r="K70" i="23"/>
  <c r="K69" i="23"/>
  <c r="K68" i="23"/>
  <c r="K67" i="23"/>
  <c r="K66" i="23"/>
  <c r="K65" i="23"/>
  <c r="K64" i="23"/>
  <c r="K63" i="23"/>
  <c r="K62" i="23"/>
  <c r="K61" i="23"/>
  <c r="K60" i="23"/>
  <c r="K59" i="23"/>
  <c r="K58" i="23"/>
  <c r="K57" i="23"/>
  <c r="K56" i="23"/>
  <c r="K55" i="23"/>
  <c r="K54" i="23"/>
  <c r="K53" i="23"/>
  <c r="K52" i="23"/>
  <c r="K51" i="23"/>
  <c r="K50" i="23"/>
  <c r="K49" i="23"/>
  <c r="K48" i="23"/>
  <c r="K47" i="23"/>
  <c r="K46" i="23"/>
  <c r="K45" i="23"/>
  <c r="K44" i="23"/>
  <c r="K43" i="23"/>
  <c r="K42" i="23"/>
  <c r="K41" i="23"/>
  <c r="K40" i="23"/>
  <c r="K39" i="23"/>
  <c r="K38" i="23"/>
  <c r="K37" i="23"/>
  <c r="K36" i="23"/>
  <c r="K35" i="23"/>
  <c r="K34" i="23"/>
  <c r="K33" i="23"/>
  <c r="K32" i="23"/>
  <c r="K31" i="23"/>
  <c r="K30" i="23"/>
  <c r="K29" i="23"/>
  <c r="K28" i="23"/>
  <c r="K27" i="23"/>
  <c r="K26" i="23"/>
  <c r="K25" i="23"/>
  <c r="K24" i="23"/>
  <c r="K23" i="23"/>
  <c r="K22" i="23"/>
  <c r="K21" i="23"/>
  <c r="K20" i="23"/>
  <c r="K19" i="23"/>
  <c r="K18" i="23"/>
  <c r="K17" i="23"/>
  <c r="K16" i="23"/>
  <c r="K15" i="23"/>
  <c r="K14" i="23"/>
  <c r="K13" i="23"/>
  <c r="K12" i="23"/>
  <c r="K11" i="23"/>
  <c r="K10" i="23"/>
  <c r="K9" i="23"/>
  <c r="K87" i="23" l="1"/>
  <c r="J92" i="41" l="1"/>
  <c r="D42" i="41" l="1"/>
  <c r="L92" i="41"/>
  <c r="D21" i="38" l="1"/>
  <c r="B21" i="38"/>
  <c r="C21" i="38"/>
  <c r="H72" i="8"/>
  <c r="H70"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I20" i="37" l="1"/>
  <c r="H20" i="37"/>
  <c r="C20" i="37"/>
  <c r="G20" i="37"/>
  <c r="D20" i="37"/>
  <c r="B20" i="37"/>
  <c r="F86" i="26" l="1"/>
  <c r="L84" i="26"/>
  <c r="K84" i="26"/>
  <c r="L78" i="26"/>
  <c r="K77" i="26"/>
  <c r="L76" i="26"/>
  <c r="L75" i="26"/>
  <c r="K75" i="26"/>
  <c r="L74" i="26"/>
  <c r="L73" i="26"/>
  <c r="K73" i="26"/>
  <c r="L72" i="26"/>
  <c r="L70" i="26"/>
  <c r="K69" i="26"/>
  <c r="L68" i="26"/>
  <c r="L67" i="26"/>
  <c r="K67" i="26"/>
  <c r="L66" i="26"/>
  <c r="L65" i="26"/>
  <c r="K65" i="26"/>
  <c r="L64" i="26"/>
  <c r="L62" i="26"/>
  <c r="K61" i="26"/>
  <c r="L60" i="26"/>
  <c r="L59" i="26"/>
  <c r="K59" i="26"/>
  <c r="L58" i="26"/>
  <c r="L57" i="26"/>
  <c r="K57" i="26"/>
  <c r="L56" i="26"/>
  <c r="L54" i="26"/>
  <c r="K53" i="26"/>
  <c r="L52" i="26"/>
  <c r="L51" i="26"/>
  <c r="K51" i="26"/>
  <c r="L50" i="26"/>
  <c r="L49" i="26"/>
  <c r="K49" i="26"/>
  <c r="L48" i="26"/>
  <c r="L46" i="26"/>
  <c r="K45" i="26"/>
  <c r="L44" i="26"/>
  <c r="L43" i="26"/>
  <c r="K43" i="26"/>
  <c r="L42" i="26"/>
  <c r="L41" i="26"/>
  <c r="K41" i="26"/>
  <c r="L40" i="26"/>
  <c r="L38" i="26"/>
  <c r="K37" i="26"/>
  <c r="L36" i="26"/>
  <c r="L35" i="26"/>
  <c r="K35" i="26"/>
  <c r="L34" i="26"/>
  <c r="L33" i="26"/>
  <c r="K33" i="26"/>
  <c r="L31" i="26"/>
  <c r="K31" i="26"/>
  <c r="L28" i="26"/>
  <c r="L26" i="26"/>
  <c r="K25" i="26"/>
  <c r="L24" i="26"/>
  <c r="K23" i="26"/>
  <c r="L22" i="26"/>
  <c r="L21" i="26"/>
  <c r="K21" i="26"/>
  <c r="L20" i="26"/>
  <c r="L19" i="26"/>
  <c r="K19" i="26"/>
  <c r="L18" i="26"/>
  <c r="L17" i="26"/>
  <c r="K17" i="26"/>
  <c r="L15" i="26"/>
  <c r="K15" i="26"/>
  <c r="L12" i="26"/>
  <c r="L10" i="26"/>
  <c r="K9" i="26"/>
  <c r="L8" i="26"/>
  <c r="L82" i="26"/>
  <c r="K82" i="26"/>
  <c r="K78" i="26"/>
  <c r="L77" i="26"/>
  <c r="K76" i="26"/>
  <c r="K74" i="26"/>
  <c r="K72" i="26"/>
  <c r="L71" i="26"/>
  <c r="K71" i="26"/>
  <c r="K70" i="26"/>
  <c r="L69" i="26"/>
  <c r="K68" i="26"/>
  <c r="K66" i="26"/>
  <c r="K64" i="26"/>
  <c r="L63" i="26"/>
  <c r="K63" i="26"/>
  <c r="K62" i="26"/>
  <c r="L61" i="26"/>
  <c r="K60" i="26"/>
  <c r="K58" i="26"/>
  <c r="K56" i="26"/>
  <c r="L55" i="26"/>
  <c r="K55" i="26"/>
  <c r="K54" i="26"/>
  <c r="L53" i="26"/>
  <c r="K52" i="26"/>
  <c r="K50" i="26"/>
  <c r="K48" i="26"/>
  <c r="L47" i="26"/>
  <c r="K47" i="26"/>
  <c r="K46" i="26"/>
  <c r="L45" i="26"/>
  <c r="K44" i="26"/>
  <c r="K42" i="26"/>
  <c r="K40" i="26"/>
  <c r="L39" i="26"/>
  <c r="K39" i="26"/>
  <c r="K38" i="26"/>
  <c r="L37" i="26"/>
  <c r="K36" i="26"/>
  <c r="K34" i="26"/>
  <c r="L32" i="26"/>
  <c r="K32" i="26"/>
  <c r="L30" i="26"/>
  <c r="K30" i="26"/>
  <c r="L29" i="26"/>
  <c r="K29" i="26"/>
  <c r="K28" i="26"/>
  <c r="L27" i="26"/>
  <c r="K27" i="26"/>
  <c r="K26" i="26"/>
  <c r="L25" i="26"/>
  <c r="K24" i="26"/>
  <c r="L23" i="26"/>
  <c r="K22" i="26"/>
  <c r="K20" i="26"/>
  <c r="K18" i="26"/>
  <c r="L16" i="26"/>
  <c r="K16" i="26"/>
  <c r="L14" i="26"/>
  <c r="K14" i="26"/>
  <c r="L13" i="26"/>
  <c r="K13" i="26"/>
  <c r="K12" i="26"/>
  <c r="L11" i="26"/>
  <c r="K11" i="26"/>
  <c r="K10" i="26"/>
  <c r="L9" i="26"/>
  <c r="K8" i="26"/>
  <c r="L7" i="26"/>
  <c r="M56" i="26" l="1"/>
  <c r="M66" i="26"/>
  <c r="M38" i="26"/>
  <c r="M42" i="26"/>
  <c r="M52" i="26"/>
  <c r="M64" i="26"/>
  <c r="M70" i="26"/>
  <c r="M74" i="26"/>
  <c r="M14" i="26"/>
  <c r="M30" i="26"/>
  <c r="M8" i="26"/>
  <c r="M24" i="26"/>
  <c r="M34" i="26"/>
  <c r="M44" i="26"/>
  <c r="M62" i="26"/>
  <c r="M76" i="26"/>
  <c r="M23" i="26"/>
  <c r="M61" i="26"/>
  <c r="M13" i="26"/>
  <c r="M16" i="26"/>
  <c r="M29" i="26"/>
  <c r="M32" i="26"/>
  <c r="M10" i="26"/>
  <c r="M22" i="26"/>
  <c r="M26" i="26"/>
  <c r="M40" i="26"/>
  <c r="M46" i="26"/>
  <c r="M50" i="26"/>
  <c r="M60" i="26"/>
  <c r="M72" i="26"/>
  <c r="M78" i="26"/>
  <c r="M53" i="26"/>
  <c r="M12" i="26"/>
  <c r="M20" i="26"/>
  <c r="M28" i="26"/>
  <c r="M36" i="26"/>
  <c r="M48" i="26"/>
  <c r="M54" i="26"/>
  <c r="M58" i="26"/>
  <c r="M68" i="26"/>
  <c r="M9" i="26"/>
  <c r="M25" i="26"/>
  <c r="M45" i="26"/>
  <c r="M77" i="26"/>
  <c r="M18" i="26"/>
  <c r="M15" i="26"/>
  <c r="M17" i="26"/>
  <c r="M19" i="26"/>
  <c r="M21" i="26"/>
  <c r="M31" i="26"/>
  <c r="M33" i="26"/>
  <c r="M35" i="26"/>
  <c r="M41" i="26"/>
  <c r="M43" i="26"/>
  <c r="M49" i="26"/>
  <c r="M51" i="26"/>
  <c r="M57" i="26"/>
  <c r="M59" i="26"/>
  <c r="M65" i="26"/>
  <c r="M67" i="26"/>
  <c r="M73" i="26"/>
  <c r="M75" i="26"/>
  <c r="M84" i="26"/>
  <c r="M37" i="26"/>
  <c r="M69" i="26"/>
  <c r="M11" i="26"/>
  <c r="M27" i="26"/>
  <c r="M39" i="26"/>
  <c r="M47" i="26"/>
  <c r="M71" i="26"/>
  <c r="M82" i="26"/>
  <c r="K7" i="26"/>
  <c r="M7" i="26" s="1"/>
  <c r="M55" i="26"/>
  <c r="M63" i="26"/>
  <c r="C56" i="21"/>
  <c r="E57" i="21"/>
  <c r="C58" i="21"/>
  <c r="G58" i="21"/>
  <c r="E59" i="21"/>
  <c r="C60" i="21"/>
  <c r="G60" i="21"/>
  <c r="E61" i="21"/>
  <c r="C62" i="21"/>
  <c r="G62" i="21"/>
  <c r="E63" i="21"/>
  <c r="D51" i="21"/>
  <c r="G63" i="21"/>
  <c r="F63" i="21"/>
  <c r="D63" i="21"/>
  <c r="C63" i="21"/>
  <c r="B63" i="21"/>
  <c r="F62" i="21"/>
  <c r="E62" i="21"/>
  <c r="D62" i="21"/>
  <c r="B62" i="21"/>
  <c r="G61" i="21"/>
  <c r="F61" i="21"/>
  <c r="D61" i="21"/>
  <c r="C61" i="21"/>
  <c r="B61" i="21"/>
  <c r="F60" i="21"/>
  <c r="E60" i="21"/>
  <c r="D60" i="21"/>
  <c r="B60" i="21"/>
  <c r="G59" i="21"/>
  <c r="F59" i="21"/>
  <c r="D59" i="21"/>
  <c r="C59" i="21"/>
  <c r="B59" i="21"/>
  <c r="F58" i="21"/>
  <c r="E58" i="21"/>
  <c r="D58" i="21"/>
  <c r="B58" i="21"/>
  <c r="G57" i="21"/>
  <c r="F57" i="21"/>
  <c r="D57" i="21"/>
  <c r="C57" i="21"/>
  <c r="B57" i="21"/>
  <c r="F56" i="21"/>
  <c r="E56" i="21"/>
  <c r="D56" i="21"/>
  <c r="B56" i="21"/>
  <c r="G51" i="21"/>
  <c r="F51" i="21"/>
  <c r="E51" i="21"/>
  <c r="C51" i="21"/>
  <c r="B51" i="21"/>
  <c r="G50" i="21"/>
  <c r="F50" i="21"/>
  <c r="E50" i="21"/>
  <c r="D50" i="21"/>
  <c r="C50" i="21"/>
  <c r="B50" i="21"/>
  <c r="G49" i="21"/>
  <c r="F49" i="21"/>
  <c r="E49" i="21"/>
  <c r="D49" i="21"/>
  <c r="C49" i="21"/>
  <c r="B49" i="21"/>
  <c r="G48" i="21"/>
  <c r="F48" i="21"/>
  <c r="E48" i="21"/>
  <c r="D48" i="21"/>
  <c r="C48" i="21"/>
  <c r="B48" i="21"/>
  <c r="G47" i="21"/>
  <c r="F47" i="21"/>
  <c r="E47" i="21"/>
  <c r="D47" i="21"/>
  <c r="C47" i="21"/>
  <c r="B47" i="21"/>
  <c r="G46" i="21"/>
  <c r="F46" i="21"/>
  <c r="E46" i="21"/>
  <c r="D46" i="21"/>
  <c r="C46" i="21"/>
  <c r="B46" i="21"/>
  <c r="G45" i="21"/>
  <c r="F45" i="21"/>
  <c r="E45" i="21"/>
  <c r="D45" i="21"/>
  <c r="C45" i="21"/>
  <c r="B45" i="21"/>
  <c r="G44" i="21"/>
  <c r="F44" i="21"/>
  <c r="E44" i="21"/>
  <c r="D44" i="21"/>
  <c r="C44" i="21"/>
  <c r="B44" i="21"/>
  <c r="G39" i="21"/>
  <c r="F39" i="21"/>
  <c r="E39" i="21"/>
  <c r="D39" i="21"/>
  <c r="C39" i="21"/>
  <c r="B39" i="21"/>
  <c r="G38" i="21"/>
  <c r="F38" i="21"/>
  <c r="E38" i="21"/>
  <c r="D38" i="21"/>
  <c r="C38" i="21"/>
  <c r="B38" i="21"/>
  <c r="G37" i="21"/>
  <c r="F37" i="21"/>
  <c r="E37" i="21"/>
  <c r="D37" i="21"/>
  <c r="C37" i="21"/>
  <c r="B37" i="21"/>
  <c r="G36" i="21"/>
  <c r="F36" i="21"/>
  <c r="E36" i="21"/>
  <c r="D36" i="21"/>
  <c r="C36" i="21"/>
  <c r="B36" i="21"/>
  <c r="G35" i="21"/>
  <c r="F35" i="21"/>
  <c r="E35" i="21"/>
  <c r="D35" i="21"/>
  <c r="C35" i="21"/>
  <c r="B35" i="21"/>
  <c r="G34" i="21"/>
  <c r="F34" i="21"/>
  <c r="E34" i="21"/>
  <c r="D34" i="21"/>
  <c r="C34" i="21"/>
  <c r="B34" i="21"/>
  <c r="G33" i="21"/>
  <c r="F33" i="21"/>
  <c r="E33" i="21"/>
  <c r="D33" i="21"/>
  <c r="C33" i="21"/>
  <c r="B33" i="21"/>
  <c r="G32" i="21"/>
  <c r="F32" i="21"/>
  <c r="E32" i="21"/>
  <c r="D32" i="21"/>
  <c r="C32" i="21"/>
  <c r="B32" i="21"/>
  <c r="G27" i="21"/>
  <c r="F27" i="21"/>
  <c r="E27" i="21"/>
  <c r="D27" i="21"/>
  <c r="C27" i="21"/>
  <c r="B27" i="21"/>
  <c r="G26" i="21"/>
  <c r="F26" i="21"/>
  <c r="E26" i="21"/>
  <c r="D26" i="21"/>
  <c r="C26" i="21"/>
  <c r="B26" i="21"/>
  <c r="G25" i="21"/>
  <c r="F25" i="21"/>
  <c r="E25" i="21"/>
  <c r="D25" i="21"/>
  <c r="C25" i="21"/>
  <c r="B25" i="21"/>
  <c r="G24" i="21"/>
  <c r="F24" i="21"/>
  <c r="E24" i="21"/>
  <c r="D24" i="21"/>
  <c r="C24" i="21"/>
  <c r="B24" i="21"/>
  <c r="G23" i="21"/>
  <c r="F23" i="21"/>
  <c r="E23" i="21"/>
  <c r="D23" i="21"/>
  <c r="C23" i="21"/>
  <c r="B23" i="21"/>
  <c r="G22" i="21"/>
  <c r="F22" i="21"/>
  <c r="E22" i="21"/>
  <c r="D22" i="21"/>
  <c r="C22" i="21"/>
  <c r="B22" i="21"/>
  <c r="G21" i="21"/>
  <c r="F21" i="21"/>
  <c r="E21" i="21"/>
  <c r="D21" i="21"/>
  <c r="C21" i="21"/>
  <c r="B21" i="21"/>
  <c r="G20" i="21"/>
  <c r="F20" i="21"/>
  <c r="E20" i="21"/>
  <c r="D20" i="21"/>
  <c r="C20" i="21"/>
  <c r="B20" i="21"/>
  <c r="B9" i="21"/>
  <c r="C9" i="21"/>
  <c r="D9" i="21"/>
  <c r="E9" i="21"/>
  <c r="F9" i="21"/>
  <c r="G9" i="21"/>
  <c r="B10" i="21"/>
  <c r="C10" i="21"/>
  <c r="D10" i="21"/>
  <c r="E10" i="21"/>
  <c r="F10" i="21"/>
  <c r="G10" i="21"/>
  <c r="B11" i="21"/>
  <c r="C11" i="21"/>
  <c r="D11" i="21"/>
  <c r="E11" i="21"/>
  <c r="F11" i="21"/>
  <c r="G11" i="21"/>
  <c r="B12" i="21"/>
  <c r="C12" i="21"/>
  <c r="D12" i="21"/>
  <c r="E12" i="21"/>
  <c r="F12" i="21"/>
  <c r="G12" i="21"/>
  <c r="B13" i="21"/>
  <c r="C13" i="21"/>
  <c r="D13" i="21"/>
  <c r="E13" i="21"/>
  <c r="F13" i="21"/>
  <c r="G13" i="21"/>
  <c r="B14" i="21"/>
  <c r="C14" i="21"/>
  <c r="D14" i="21"/>
  <c r="E14" i="21"/>
  <c r="F14" i="21"/>
  <c r="G14" i="21"/>
  <c r="B15" i="21"/>
  <c r="C15" i="21"/>
  <c r="D15" i="21"/>
  <c r="E15" i="21"/>
  <c r="F15" i="21"/>
  <c r="G15" i="21"/>
  <c r="D8" i="21"/>
  <c r="E8" i="21"/>
  <c r="F8" i="21"/>
  <c r="G8" i="21"/>
  <c r="B8" i="21"/>
  <c r="H14" i="10" l="1"/>
  <c r="I14" i="10"/>
  <c r="K9" i="6" l="1"/>
  <c r="H92" i="41"/>
  <c r="D88" i="41" l="1"/>
  <c r="Q13" i="41" l="1"/>
  <c r="L9" i="40" l="1"/>
  <c r="Q28" i="42" l="1"/>
  <c r="S28" i="42" s="1"/>
  <c r="Q27" i="42"/>
  <c r="S27" i="42" s="1"/>
  <c r="H176" i="40"/>
  <c r="G176" i="40"/>
  <c r="D9" i="40"/>
  <c r="Q14" i="42" l="1"/>
  <c r="S14" i="42" s="1"/>
  <c r="D176" i="40"/>
  <c r="Q15" i="42"/>
  <c r="S15" i="42" s="1"/>
  <c r="Q26" i="42"/>
  <c r="S26" i="42" l="1"/>
  <c r="S9" i="40"/>
  <c r="U9" i="40" l="1"/>
  <c r="I88" i="6" l="1"/>
  <c r="F88" i="6"/>
  <c r="F92" i="41"/>
  <c r="F74" i="8" l="1"/>
  <c r="C74" i="8"/>
  <c r="H9" i="8"/>
  <c r="H74" i="8" l="1"/>
  <c r="M92" i="41"/>
  <c r="Q29" i="42" l="1"/>
  <c r="S29" i="42" s="1"/>
  <c r="G89" i="51" l="1"/>
  <c r="F89" i="51"/>
  <c r="E89" i="51"/>
  <c r="D89" i="51"/>
  <c r="K86" i="26" l="1"/>
  <c r="I87" i="27" l="1"/>
  <c r="H87" i="27"/>
  <c r="G87" i="27"/>
  <c r="K87" i="27" s="1"/>
  <c r="F87" i="27"/>
  <c r="E87" i="27"/>
  <c r="L85" i="27"/>
  <c r="K85" i="27"/>
  <c r="L83" i="27"/>
  <c r="K83" i="27"/>
  <c r="L78" i="27"/>
  <c r="K78" i="27"/>
  <c r="L77" i="27"/>
  <c r="K77" i="27"/>
  <c r="L76" i="27"/>
  <c r="K76" i="27"/>
  <c r="L75" i="27"/>
  <c r="K75" i="27"/>
  <c r="L74" i="27"/>
  <c r="K74" i="27"/>
  <c r="L73" i="27"/>
  <c r="K73" i="27"/>
  <c r="L72" i="27"/>
  <c r="K72" i="27"/>
  <c r="L71" i="27"/>
  <c r="K71" i="27"/>
  <c r="L70" i="27"/>
  <c r="K70" i="27"/>
  <c r="L69" i="27"/>
  <c r="K69" i="27"/>
  <c r="L68" i="27"/>
  <c r="K68" i="27"/>
  <c r="L67" i="27"/>
  <c r="K67" i="27"/>
  <c r="L66" i="27"/>
  <c r="K66" i="27"/>
  <c r="L65" i="27"/>
  <c r="K65" i="27"/>
  <c r="L64" i="27"/>
  <c r="K64" i="27"/>
  <c r="L63" i="27"/>
  <c r="K63" i="27"/>
  <c r="L62" i="27"/>
  <c r="K62" i="27"/>
  <c r="L61" i="27"/>
  <c r="K61" i="27"/>
  <c r="L60" i="27"/>
  <c r="K60" i="27"/>
  <c r="L59" i="27"/>
  <c r="K59" i="27"/>
  <c r="L58" i="27"/>
  <c r="K58" i="27"/>
  <c r="L57" i="27"/>
  <c r="K57" i="27"/>
  <c r="L56" i="27"/>
  <c r="K56" i="27"/>
  <c r="L55" i="27"/>
  <c r="K55" i="27"/>
  <c r="L54" i="27"/>
  <c r="K54" i="27"/>
  <c r="L53" i="27"/>
  <c r="K53" i="27"/>
  <c r="L52" i="27"/>
  <c r="K52" i="27"/>
  <c r="L51" i="27"/>
  <c r="K51" i="27"/>
  <c r="L50" i="27"/>
  <c r="K50" i="27"/>
  <c r="M50" i="27" s="1"/>
  <c r="L49" i="27"/>
  <c r="K49" i="27"/>
  <c r="L48" i="27"/>
  <c r="K48" i="27"/>
  <c r="L47" i="27"/>
  <c r="K47" i="27"/>
  <c r="L46" i="27"/>
  <c r="K46" i="27"/>
  <c r="L45" i="27"/>
  <c r="K45" i="27"/>
  <c r="L44" i="27"/>
  <c r="K44" i="27"/>
  <c r="M44" i="27" s="1"/>
  <c r="L43" i="27"/>
  <c r="K43" i="27"/>
  <c r="L42" i="27"/>
  <c r="K42" i="27"/>
  <c r="L41" i="27"/>
  <c r="K41" i="27"/>
  <c r="L40" i="27"/>
  <c r="K40" i="27"/>
  <c r="L39" i="27"/>
  <c r="K39" i="27"/>
  <c r="L38" i="27"/>
  <c r="K38" i="27"/>
  <c r="M38" i="27" s="1"/>
  <c r="L37" i="27"/>
  <c r="K37" i="27"/>
  <c r="L36" i="27"/>
  <c r="K36" i="27"/>
  <c r="L35" i="27"/>
  <c r="K35" i="27"/>
  <c r="L34" i="27"/>
  <c r="K34" i="27"/>
  <c r="L33" i="27"/>
  <c r="K33" i="27"/>
  <c r="L32" i="27"/>
  <c r="K32" i="27"/>
  <c r="M32" i="27" s="1"/>
  <c r="L31" i="27"/>
  <c r="K31" i="27"/>
  <c r="L30" i="27"/>
  <c r="K30" i="27"/>
  <c r="M30" i="27" s="1"/>
  <c r="L29" i="27"/>
  <c r="K29" i="27"/>
  <c r="L28" i="27"/>
  <c r="K28" i="27"/>
  <c r="L27" i="27"/>
  <c r="K27" i="27"/>
  <c r="L26" i="27"/>
  <c r="K26" i="27"/>
  <c r="L25" i="27"/>
  <c r="K25" i="27"/>
  <c r="L24" i="27"/>
  <c r="K24" i="27"/>
  <c r="L23" i="27"/>
  <c r="K23" i="27"/>
  <c r="L22" i="27"/>
  <c r="K22" i="27"/>
  <c r="L21" i="27"/>
  <c r="K21" i="27"/>
  <c r="L20" i="27"/>
  <c r="K20" i="27"/>
  <c r="M20" i="27" s="1"/>
  <c r="L19" i="27"/>
  <c r="K19" i="27"/>
  <c r="L18" i="27"/>
  <c r="K18" i="27"/>
  <c r="M18" i="27" s="1"/>
  <c r="L17" i="27"/>
  <c r="K17" i="27"/>
  <c r="L16" i="27"/>
  <c r="K16" i="27"/>
  <c r="L15" i="27"/>
  <c r="K15" i="27"/>
  <c r="L14" i="27"/>
  <c r="K14" i="27"/>
  <c r="M14" i="27" s="1"/>
  <c r="L13" i="27"/>
  <c r="K13" i="27"/>
  <c r="L12" i="27"/>
  <c r="K12" i="27"/>
  <c r="M12" i="27" s="1"/>
  <c r="L11" i="27"/>
  <c r="K11" i="27"/>
  <c r="L10" i="27"/>
  <c r="K10" i="27"/>
  <c r="L9" i="27"/>
  <c r="K9" i="27"/>
  <c r="L8" i="27"/>
  <c r="K8" i="27"/>
  <c r="L7" i="27"/>
  <c r="K7" i="27"/>
  <c r="I86" i="26"/>
  <c r="H86" i="26"/>
  <c r="G86" i="26"/>
  <c r="E86" i="26"/>
  <c r="L86" i="26"/>
  <c r="L87" i="27" l="1"/>
  <c r="M87" i="27" s="1"/>
  <c r="M16" i="27"/>
  <c r="M22" i="27"/>
  <c r="M28" i="27"/>
  <c r="M34" i="27"/>
  <c r="M46" i="27"/>
  <c r="M52" i="27"/>
  <c r="M48" i="27"/>
  <c r="M54" i="27"/>
  <c r="M33" i="27"/>
  <c r="M55" i="27"/>
  <c r="M59" i="27"/>
  <c r="M67" i="27"/>
  <c r="M71" i="27"/>
  <c r="M58" i="27"/>
  <c r="M70" i="27"/>
  <c r="M76" i="27"/>
  <c r="M78" i="27"/>
  <c r="M7" i="27"/>
  <c r="M11" i="27"/>
  <c r="M19" i="27"/>
  <c r="M39" i="27"/>
  <c r="M43" i="27"/>
  <c r="M51" i="27"/>
  <c r="M17" i="27"/>
  <c r="M23" i="27"/>
  <c r="M27" i="27"/>
  <c r="M35" i="27"/>
  <c r="M42" i="27"/>
  <c r="M60" i="27"/>
  <c r="M62" i="27"/>
  <c r="M64" i="27"/>
  <c r="M66" i="27"/>
  <c r="M68" i="27"/>
  <c r="M85" i="27"/>
  <c r="M10" i="27"/>
  <c r="M36" i="27"/>
  <c r="M49" i="27"/>
  <c r="M74" i="27"/>
  <c r="M26" i="27"/>
  <c r="M65" i="27"/>
  <c r="M75" i="27"/>
  <c r="M21" i="27"/>
  <c r="M37" i="27"/>
  <c r="M53" i="27"/>
  <c r="M69" i="27"/>
  <c r="M8" i="27"/>
  <c r="M13" i="27"/>
  <c r="M15" i="27"/>
  <c r="M24" i="27"/>
  <c r="M29" i="27"/>
  <c r="M31" i="27"/>
  <c r="M40" i="27"/>
  <c r="M45" i="27"/>
  <c r="M47" i="27"/>
  <c r="M56" i="27"/>
  <c r="M61" i="27"/>
  <c r="M63" i="27"/>
  <c r="M72" i="27"/>
  <c r="M77" i="27"/>
  <c r="M83" i="27"/>
  <c r="M9" i="27"/>
  <c r="M25" i="27"/>
  <c r="M41" i="27"/>
  <c r="M57" i="27"/>
  <c r="M73" i="27"/>
  <c r="M86" i="26"/>
  <c r="O7" i="26" l="1"/>
  <c r="O79" i="26"/>
  <c r="O80" i="26"/>
  <c r="O81" i="26"/>
  <c r="O29" i="27"/>
  <c r="O62" i="27"/>
  <c r="O50" i="27"/>
  <c r="O48" i="27"/>
  <c r="O73" i="27"/>
  <c r="O9" i="27"/>
  <c r="O72" i="27"/>
  <c r="O47" i="27"/>
  <c r="O39" i="27"/>
  <c r="O85" i="27"/>
  <c r="O41" i="27"/>
  <c r="O83" i="27"/>
  <c r="O61" i="27"/>
  <c r="O40" i="27"/>
  <c r="O84" i="26"/>
  <c r="O76" i="26"/>
  <c r="O72" i="26"/>
  <c r="O68" i="26"/>
  <c r="O64" i="26"/>
  <c r="O60" i="26"/>
  <c r="O56" i="26"/>
  <c r="O52" i="26"/>
  <c r="O48" i="26"/>
  <c r="O44" i="26"/>
  <c r="O40" i="26"/>
  <c r="O36" i="26"/>
  <c r="O32" i="26"/>
  <c r="O28" i="26"/>
  <c r="O24" i="26"/>
  <c r="O19" i="26"/>
  <c r="O15" i="26"/>
  <c r="O11" i="26"/>
  <c r="O82" i="26"/>
  <c r="O71" i="26"/>
  <c r="O67" i="26"/>
  <c r="O63" i="26"/>
  <c r="O59" i="26"/>
  <c r="O55" i="26"/>
  <c r="O51" i="26"/>
  <c r="O47" i="26"/>
  <c r="O43" i="26"/>
  <c r="O39" i="26"/>
  <c r="O35" i="26"/>
  <c r="O31" i="26"/>
  <c r="O27" i="26"/>
  <c r="O23" i="26"/>
  <c r="O18" i="26"/>
  <c r="O10" i="26"/>
  <c r="O78" i="26"/>
  <c r="O70" i="26"/>
  <c r="O62" i="26"/>
  <c r="O54" i="26"/>
  <c r="O46" i="26"/>
  <c r="O38" i="26"/>
  <c r="O30" i="26"/>
  <c r="O26" i="26"/>
  <c r="O17" i="26"/>
  <c r="O13" i="26"/>
  <c r="O77" i="26"/>
  <c r="O69" i="26"/>
  <c r="O61" i="26"/>
  <c r="O53" i="26"/>
  <c r="O45" i="26"/>
  <c r="O37" i="26"/>
  <c r="O29" i="26"/>
  <c r="O20" i="26"/>
  <c r="O12" i="26"/>
  <c r="O75" i="26"/>
  <c r="O14" i="26"/>
  <c r="O74" i="26"/>
  <c r="O66" i="26"/>
  <c r="O58" i="26"/>
  <c r="O50" i="26"/>
  <c r="O42" i="26"/>
  <c r="O34" i="26"/>
  <c r="O21" i="26"/>
  <c r="O9" i="26"/>
  <c r="O86" i="26"/>
  <c r="O73" i="26"/>
  <c r="O65" i="26"/>
  <c r="O57" i="26"/>
  <c r="O49" i="26"/>
  <c r="O41" i="26"/>
  <c r="O33" i="26"/>
  <c r="O25" i="26"/>
  <c r="O16" i="26"/>
  <c r="O8" i="26"/>
  <c r="J64" i="24"/>
  <c r="J63" i="24"/>
  <c r="J62" i="24"/>
  <c r="J61" i="24"/>
  <c r="J60" i="24"/>
  <c r="J59" i="24"/>
  <c r="J58" i="24"/>
  <c r="J57" i="24"/>
  <c r="J56" i="24"/>
  <c r="J55" i="24"/>
  <c r="J54" i="24"/>
  <c r="J53" i="24"/>
  <c r="J52" i="24"/>
  <c r="J51" i="24"/>
  <c r="J50" i="24"/>
  <c r="J49" i="24"/>
  <c r="J48" i="24"/>
  <c r="J47" i="24"/>
  <c r="J46" i="24"/>
  <c r="J45" i="24"/>
  <c r="J44" i="24"/>
  <c r="J43" i="24"/>
  <c r="J42" i="24"/>
  <c r="J41" i="24"/>
  <c r="J40" i="24"/>
  <c r="J39" i="24"/>
  <c r="J38" i="24"/>
  <c r="J36" i="24"/>
  <c r="J35" i="24"/>
  <c r="J34" i="24"/>
  <c r="J33" i="24"/>
  <c r="J32" i="24"/>
  <c r="J31" i="24"/>
  <c r="J30" i="24"/>
  <c r="J29" i="24"/>
  <c r="J28" i="24"/>
  <c r="J27" i="24"/>
  <c r="J26" i="24"/>
  <c r="J25" i="24"/>
  <c r="J24" i="24"/>
  <c r="J23" i="24"/>
  <c r="J22" i="24"/>
  <c r="J21" i="24"/>
  <c r="J20" i="24"/>
  <c r="J19" i="24"/>
  <c r="J18" i="24"/>
  <c r="J17" i="24"/>
  <c r="J16" i="24"/>
  <c r="J15" i="24"/>
  <c r="J14" i="24"/>
  <c r="J13" i="24"/>
  <c r="J12" i="24"/>
  <c r="J11" i="24"/>
  <c r="J10" i="24"/>
  <c r="J9" i="24"/>
  <c r="J8" i="24"/>
  <c r="G70" i="24"/>
  <c r="J70" i="24" s="1"/>
  <c r="F70" i="24"/>
  <c r="E70" i="24"/>
  <c r="D70" i="24"/>
  <c r="H88" i="23"/>
  <c r="G88" i="23"/>
  <c r="E88" i="23"/>
  <c r="F88" i="23" s="1"/>
  <c r="O44" i="27" l="1"/>
  <c r="O65" i="27"/>
  <c r="O31" i="27"/>
  <c r="O55" i="27"/>
  <c r="O71" i="27"/>
  <c r="O75" i="27"/>
  <c r="O11" i="27"/>
  <c r="O15" i="27"/>
  <c r="O56" i="27"/>
  <c r="O77" i="27"/>
  <c r="O18" i="27"/>
  <c r="O24" i="27"/>
  <c r="O59" i="27"/>
  <c r="O38" i="27"/>
  <c r="O25" i="27"/>
  <c r="O19" i="27"/>
  <c r="O27" i="27"/>
  <c r="O14" i="27"/>
  <c r="O10" i="27"/>
  <c r="O67" i="27"/>
  <c r="O34" i="27"/>
  <c r="O20" i="27"/>
  <c r="O70" i="27"/>
  <c r="O74" i="27"/>
  <c r="O37" i="27"/>
  <c r="O28" i="27"/>
  <c r="O54" i="27"/>
  <c r="O76" i="27"/>
  <c r="O42" i="27"/>
  <c r="O36" i="27"/>
  <c r="O32" i="27"/>
  <c r="O30" i="27"/>
  <c r="O53" i="27"/>
  <c r="O69" i="27"/>
  <c r="O13" i="27"/>
  <c r="O35" i="27"/>
  <c r="O64" i="27"/>
  <c r="O7" i="27"/>
  <c r="O57" i="27"/>
  <c r="O66" i="27"/>
  <c r="O45" i="27"/>
  <c r="O52" i="27"/>
  <c r="O12" i="27"/>
  <c r="O16" i="27"/>
  <c r="O46" i="27"/>
  <c r="O63" i="27"/>
  <c r="O68" i="27"/>
  <c r="O58" i="27"/>
  <c r="O21" i="27"/>
  <c r="O51" i="27"/>
  <c r="O17" i="27"/>
  <c r="O23" i="27"/>
  <c r="O87" i="27"/>
  <c r="O49" i="27"/>
  <c r="O8" i="27"/>
  <c r="O78" i="27"/>
  <c r="O60" i="27"/>
  <c r="O43" i="27"/>
  <c r="O33" i="27"/>
  <c r="O26" i="27"/>
  <c r="O81" i="27"/>
  <c r="O79" i="27"/>
  <c r="O80" i="27"/>
  <c r="O82" i="27"/>
  <c r="I88" i="23"/>
  <c r="K88" i="23" s="1"/>
  <c r="W14" i="38"/>
  <c r="S14" i="38"/>
  <c r="R11" i="49" l="1"/>
  <c r="R12" i="49"/>
  <c r="R10" i="49"/>
  <c r="Q12" i="49"/>
  <c r="Q11" i="49"/>
  <c r="Q10" i="49"/>
  <c r="R16" i="49"/>
  <c r="Q16" i="49"/>
  <c r="R16" i="10"/>
  <c r="Q16" i="10"/>
  <c r="S11" i="49" l="1"/>
  <c r="S10" i="49"/>
  <c r="P154" i="20"/>
  <c r="S12" i="49"/>
  <c r="R12" i="10"/>
  <c r="R11" i="10"/>
  <c r="R10" i="10"/>
  <c r="Q12" i="10"/>
  <c r="Q11" i="10"/>
  <c r="Q10" i="10"/>
  <c r="O14" i="10"/>
  <c r="N14" i="10"/>
  <c r="M14" i="10"/>
  <c r="L14" i="10"/>
  <c r="K14" i="10"/>
  <c r="J14" i="10"/>
  <c r="G14" i="10"/>
  <c r="F14" i="10"/>
  <c r="E14" i="10"/>
  <c r="D14" i="10"/>
  <c r="C14" i="10"/>
  <c r="B14" i="10"/>
  <c r="S10" i="10" l="1"/>
  <c r="D90" i="41"/>
  <c r="D86" i="41"/>
  <c r="D80" i="41"/>
  <c r="D79" i="41"/>
  <c r="D78" i="41"/>
  <c r="D77" i="41"/>
  <c r="D76" i="41"/>
  <c r="D75" i="41"/>
  <c r="D74" i="41"/>
  <c r="D73" i="41"/>
  <c r="D72" i="41"/>
  <c r="D71" i="41"/>
  <c r="D70" i="41"/>
  <c r="D69" i="41"/>
  <c r="D68" i="41"/>
  <c r="D67" i="41"/>
  <c r="D66" i="41"/>
  <c r="D65" i="41"/>
  <c r="D64" i="41"/>
  <c r="D63" i="41"/>
  <c r="D62" i="41"/>
  <c r="D61" i="41"/>
  <c r="D60" i="41"/>
  <c r="D59" i="41"/>
  <c r="D58" i="41"/>
  <c r="D57" i="41"/>
  <c r="D56" i="41"/>
  <c r="D55" i="41"/>
  <c r="D54" i="41"/>
  <c r="D53" i="41"/>
  <c r="D52" i="41"/>
  <c r="D51" i="41"/>
  <c r="D50" i="41"/>
  <c r="D49" i="41"/>
  <c r="D48" i="41"/>
  <c r="D46" i="41"/>
  <c r="D45" i="41"/>
  <c r="D44" i="41"/>
  <c r="D43" i="41"/>
  <c r="D41" i="41"/>
  <c r="D40" i="41"/>
  <c r="D39" i="41"/>
  <c r="D38" i="41"/>
  <c r="D37" i="41"/>
  <c r="D36" i="41"/>
  <c r="D35" i="41"/>
  <c r="D34" i="41"/>
  <c r="D33" i="41"/>
  <c r="D32" i="41"/>
  <c r="D31" i="41"/>
  <c r="D30" i="41"/>
  <c r="D29" i="41"/>
  <c r="D28" i="41"/>
  <c r="D27" i="41"/>
  <c r="D26" i="41"/>
  <c r="D25" i="41"/>
  <c r="D24" i="41"/>
  <c r="D23" i="41"/>
  <c r="D22" i="41"/>
  <c r="D21" i="41"/>
  <c r="D20" i="41"/>
  <c r="D19" i="41"/>
  <c r="D18" i="41"/>
  <c r="D17" i="41"/>
  <c r="D16" i="41"/>
  <c r="D15" i="41"/>
  <c r="D14" i="41"/>
  <c r="D13" i="41"/>
  <c r="D12" i="41"/>
  <c r="D11" i="41"/>
  <c r="D10" i="41"/>
  <c r="O92" i="41"/>
  <c r="K92" i="41"/>
  <c r="I92" i="41"/>
  <c r="G92" i="41"/>
  <c r="D9" i="41" l="1"/>
  <c r="Q92" i="41"/>
  <c r="D47" i="41"/>
  <c r="D92" i="41" s="1"/>
  <c r="K176" i="40"/>
  <c r="F176" i="40"/>
  <c r="Q12" i="42" l="1"/>
  <c r="Q17" i="42"/>
  <c r="S17" i="42" s="1"/>
  <c r="Q18" i="42"/>
  <c r="Q13" i="42"/>
  <c r="I176" i="40"/>
  <c r="Q16" i="42" l="1"/>
  <c r="S16" i="42" s="1"/>
  <c r="M176" i="40"/>
  <c r="S18" i="42"/>
  <c r="S13" i="42"/>
  <c r="Q19" i="42"/>
  <c r="S12" i="42"/>
  <c r="Q44" i="42" l="1"/>
  <c r="S19" i="42"/>
  <c r="S176" i="40"/>
  <c r="Q86" i="41"/>
  <c r="Q80" i="41"/>
  <c r="Q79" i="41"/>
  <c r="Q78" i="41"/>
  <c r="Q77" i="41"/>
  <c r="Q76" i="41"/>
  <c r="Q75" i="41"/>
  <c r="Q74" i="41"/>
  <c r="Q73" i="41"/>
  <c r="Q72" i="41"/>
  <c r="Q71" i="41"/>
  <c r="Q70" i="41"/>
  <c r="Q69" i="41"/>
  <c r="Q68" i="41"/>
  <c r="Q67" i="41"/>
  <c r="Q66" i="41"/>
  <c r="Q65" i="41"/>
  <c r="Q64" i="41"/>
  <c r="Q63" i="41"/>
  <c r="Q62" i="41"/>
  <c r="Q61" i="41"/>
  <c r="Q60" i="41"/>
  <c r="Q59" i="41"/>
  <c r="Q58" i="41"/>
  <c r="Q57" i="41"/>
  <c r="Q56" i="41"/>
  <c r="Q55" i="41"/>
  <c r="Q54" i="41"/>
  <c r="Q53" i="41"/>
  <c r="Q52" i="41"/>
  <c r="Q51" i="41"/>
  <c r="Q50" i="41"/>
  <c r="Q49" i="41"/>
  <c r="Q48" i="41"/>
  <c r="Q47" i="41"/>
  <c r="Q46" i="41"/>
  <c r="Q45" i="41"/>
  <c r="Q44" i="41"/>
  <c r="Q43" i="41"/>
  <c r="Q42" i="41"/>
  <c r="Q41" i="41"/>
  <c r="Q40" i="41"/>
  <c r="Q39" i="41"/>
  <c r="Q38" i="41"/>
  <c r="Q37" i="41"/>
  <c r="Q36" i="41"/>
  <c r="Q35" i="41"/>
  <c r="Q34" i="41"/>
  <c r="Q33" i="41"/>
  <c r="Q32" i="41"/>
  <c r="Q31" i="41"/>
  <c r="Q30" i="41"/>
  <c r="Q29" i="41"/>
  <c r="Q28" i="41"/>
  <c r="Q27" i="41"/>
  <c r="Q26" i="41"/>
  <c r="Q25" i="41"/>
  <c r="Q24" i="41"/>
  <c r="Q23" i="41"/>
  <c r="Q22" i="41"/>
  <c r="Q21" i="41"/>
  <c r="Q20" i="41"/>
  <c r="Q19" i="41"/>
  <c r="Q18" i="41"/>
  <c r="Q17" i="41"/>
  <c r="Q16" i="41"/>
  <c r="Q15" i="41"/>
  <c r="Q14" i="41"/>
  <c r="Q12" i="41"/>
  <c r="Q11" i="41"/>
  <c r="Q10" i="41"/>
  <c r="Q37" i="42" l="1"/>
  <c r="Q43" i="42"/>
  <c r="Q36" i="42" s="1"/>
  <c r="U176" i="40"/>
  <c r="Q31" i="42"/>
  <c r="D59" i="37"/>
  <c r="C58" i="37"/>
  <c r="B58" i="37"/>
  <c r="I39" i="37"/>
  <c r="I40" i="37" s="1"/>
  <c r="H39" i="37"/>
  <c r="G39" i="37"/>
  <c r="D39" i="37"/>
  <c r="D40" i="37" s="1"/>
  <c r="C39" i="37"/>
  <c r="B39" i="37"/>
  <c r="I21" i="37"/>
  <c r="D21" i="37"/>
  <c r="S31" i="42" l="1"/>
  <c r="Q33" i="42"/>
  <c r="Q34" i="42"/>
  <c r="B59" i="37"/>
  <c r="B21" i="37"/>
  <c r="H21" i="37"/>
  <c r="H40" i="37"/>
  <c r="C59" i="37"/>
  <c r="C21" i="37"/>
  <c r="G40" i="37"/>
  <c r="G21" i="37"/>
  <c r="B40" i="37"/>
  <c r="C40" i="37"/>
  <c r="O3" i="39"/>
  <c r="R14" i="49" l="1"/>
  <c r="Q14" i="49"/>
  <c r="S16" i="49"/>
  <c r="S12" i="10"/>
  <c r="Q14" i="10"/>
  <c r="S11" i="10"/>
  <c r="S16" i="10"/>
  <c r="R14" i="10"/>
  <c r="K86" i="6"/>
  <c r="K80" i="6"/>
  <c r="K79" i="6"/>
  <c r="K78" i="6"/>
  <c r="K77" i="6"/>
  <c r="K76" i="6"/>
  <c r="K75" i="6"/>
  <c r="K74" i="6"/>
  <c r="K72" i="6"/>
  <c r="K71" i="6"/>
  <c r="K70" i="6"/>
  <c r="K69" i="6"/>
  <c r="K68" i="6"/>
  <c r="K67" i="6"/>
  <c r="K66" i="6"/>
  <c r="K65" i="6"/>
  <c r="K64" i="6"/>
  <c r="K62" i="6"/>
  <c r="K61" i="6"/>
  <c r="K60" i="6"/>
  <c r="K58" i="6"/>
  <c r="K57" i="6"/>
  <c r="K56" i="6"/>
  <c r="K54" i="6"/>
  <c r="K52" i="6"/>
  <c r="K51" i="6"/>
  <c r="K49" i="6"/>
  <c r="K48" i="6"/>
  <c r="K47" i="6"/>
  <c r="K45" i="6"/>
  <c r="K43" i="6"/>
  <c r="K42" i="6"/>
  <c r="K41" i="6"/>
  <c r="K40" i="6"/>
  <c r="K38" i="6"/>
  <c r="K37" i="6"/>
  <c r="K36" i="6"/>
  <c r="K35" i="6"/>
  <c r="K33" i="6"/>
  <c r="K32" i="6"/>
  <c r="K31" i="6"/>
  <c r="K30" i="6"/>
  <c r="K29" i="6"/>
  <c r="K27" i="6"/>
  <c r="K26" i="6"/>
  <c r="K25" i="6"/>
  <c r="K24" i="6"/>
  <c r="K23" i="6"/>
  <c r="K21" i="6"/>
  <c r="K20" i="6"/>
  <c r="K19" i="6"/>
  <c r="K18" i="6"/>
  <c r="K16" i="6"/>
  <c r="K15" i="6"/>
  <c r="K14" i="6"/>
  <c r="K13" i="6"/>
  <c r="K12" i="6"/>
  <c r="K11" i="6"/>
  <c r="K10" i="6"/>
  <c r="K73" i="6"/>
  <c r="K63" i="6"/>
  <c r="K59" i="6"/>
  <c r="K55" i="6"/>
  <c r="K53" i="6"/>
  <c r="K46" i="6"/>
  <c r="K39" i="6"/>
  <c r="K34" i="6"/>
  <c r="K28" i="6"/>
  <c r="K22" i="6"/>
  <c r="K17" i="6"/>
  <c r="S14" i="49" l="1"/>
  <c r="S14" i="10"/>
  <c r="K50" i="6"/>
  <c r="K84" i="6" l="1"/>
  <c r="K88" i="6" s="1"/>
  <c r="D21" i="39"/>
  <c r="D59" i="38"/>
  <c r="D40" i="38"/>
  <c r="C40" i="38" l="1"/>
  <c r="C40" i="39"/>
  <c r="B40" i="38"/>
  <c r="C21" i="39"/>
  <c r="B21" i="39"/>
  <c r="B40" i="39"/>
  <c r="D40" i="39"/>
  <c r="B59" i="38"/>
  <c r="C59" i="38"/>
  <c r="V4" i="39" l="1"/>
</calcChain>
</file>

<file path=xl/sharedStrings.xml><?xml version="1.0" encoding="utf-8"?>
<sst xmlns="http://schemas.openxmlformats.org/spreadsheetml/2006/main" count="2442" uniqueCount="694">
  <si>
    <t>© www.enseignementsup-recherche.gouv.fr</t>
  </si>
  <si>
    <t>Total général</t>
  </si>
  <si>
    <t>CNU</t>
  </si>
  <si>
    <t>DROIT</t>
  </si>
  <si>
    <t>01</t>
  </si>
  <si>
    <t>02</t>
  </si>
  <si>
    <t>03</t>
  </si>
  <si>
    <t>04</t>
  </si>
  <si>
    <t>Total 01</t>
  </si>
  <si>
    <t>05</t>
  </si>
  <si>
    <t>06</t>
  </si>
  <si>
    <t>Total 02</t>
  </si>
  <si>
    <t>Total DROIT</t>
  </si>
  <si>
    <t>LETTRES</t>
  </si>
  <si>
    <t>07</t>
  </si>
  <si>
    <t>08</t>
  </si>
  <si>
    <t>09</t>
  </si>
  <si>
    <t>10</t>
  </si>
  <si>
    <t>11</t>
  </si>
  <si>
    <t>12</t>
  </si>
  <si>
    <t>13</t>
  </si>
  <si>
    <t>14</t>
  </si>
  <si>
    <t>15</t>
  </si>
  <si>
    <t>16</t>
  </si>
  <si>
    <t>17</t>
  </si>
  <si>
    <t>18</t>
  </si>
  <si>
    <t>19</t>
  </si>
  <si>
    <t>20</t>
  </si>
  <si>
    <t>21</t>
  </si>
  <si>
    <t>22</t>
  </si>
  <si>
    <t>23</t>
  </si>
  <si>
    <t>24</t>
  </si>
  <si>
    <t>70</t>
  </si>
  <si>
    <t>71</t>
  </si>
  <si>
    <t>72</t>
  </si>
  <si>
    <t>73</t>
  </si>
  <si>
    <t>74</t>
  </si>
  <si>
    <t>Théologie</t>
  </si>
  <si>
    <t>76</t>
  </si>
  <si>
    <t>Total Théologie</t>
  </si>
  <si>
    <t>Total LETTRES</t>
  </si>
  <si>
    <t>SCIENCES</t>
  </si>
  <si>
    <t>25</t>
  </si>
  <si>
    <t>26</t>
  </si>
  <si>
    <t>27</t>
  </si>
  <si>
    <t>28</t>
  </si>
  <si>
    <t>29</t>
  </si>
  <si>
    <t>30</t>
  </si>
  <si>
    <t>Total 06</t>
  </si>
  <si>
    <t>31</t>
  </si>
  <si>
    <t>32</t>
  </si>
  <si>
    <t>33</t>
  </si>
  <si>
    <t>Total 07</t>
  </si>
  <si>
    <t>34</t>
  </si>
  <si>
    <t>35</t>
  </si>
  <si>
    <t>36</t>
  </si>
  <si>
    <t>37</t>
  </si>
  <si>
    <t>Total 08</t>
  </si>
  <si>
    <t>60</t>
  </si>
  <si>
    <t>61</t>
  </si>
  <si>
    <t>62</t>
  </si>
  <si>
    <t>63</t>
  </si>
  <si>
    <t>Total 09</t>
  </si>
  <si>
    <t>64</t>
  </si>
  <si>
    <t>65</t>
  </si>
  <si>
    <t>66</t>
  </si>
  <si>
    <t>67</t>
  </si>
  <si>
    <t>68</t>
  </si>
  <si>
    <t>69</t>
  </si>
  <si>
    <t>Total 10</t>
  </si>
  <si>
    <t>Total SCIENCES</t>
  </si>
  <si>
    <t>PHARMACIE</t>
  </si>
  <si>
    <t>Pharmacie</t>
  </si>
  <si>
    <t>85</t>
  </si>
  <si>
    <t>86</t>
  </si>
  <si>
    <t>87</t>
  </si>
  <si>
    <t>Total PHARMACIE</t>
  </si>
  <si>
    <t>Total</t>
  </si>
  <si>
    <r>
      <t xml:space="preserve">01
</t>
    </r>
    <r>
      <rPr>
        <i/>
        <sz val="8"/>
        <color theme="1"/>
        <rFont val="Times New Roman"/>
        <family val="1"/>
      </rPr>
      <t>Droit et science politique</t>
    </r>
  </si>
  <si>
    <r>
      <rPr>
        <b/>
        <sz val="10"/>
        <color theme="1"/>
        <rFont val="Times New Roman"/>
        <family val="1"/>
      </rPr>
      <t>02</t>
    </r>
    <r>
      <rPr>
        <sz val="10"/>
        <color theme="1"/>
        <rFont val="Times New Roman"/>
        <family val="2"/>
      </rPr>
      <t xml:space="preserve">
</t>
    </r>
    <r>
      <rPr>
        <i/>
        <sz val="8"/>
        <color theme="1"/>
        <rFont val="Times New Roman"/>
        <family val="1"/>
      </rPr>
      <t>Sciences économiques et de gestion</t>
    </r>
  </si>
  <si>
    <r>
      <rPr>
        <b/>
        <sz val="10"/>
        <color theme="1"/>
        <rFont val="Times New Roman"/>
        <family val="1"/>
      </rPr>
      <t>06</t>
    </r>
    <r>
      <rPr>
        <sz val="10"/>
        <color theme="1"/>
        <rFont val="Times New Roman"/>
        <family val="2"/>
      </rPr>
      <t xml:space="preserve">
</t>
    </r>
    <r>
      <rPr>
        <i/>
        <sz val="8"/>
        <color theme="1"/>
        <rFont val="Times New Roman"/>
        <family val="1"/>
      </rPr>
      <t>Physique</t>
    </r>
  </si>
  <si>
    <r>
      <rPr>
        <b/>
        <sz val="10"/>
        <color theme="1"/>
        <rFont val="Times New Roman"/>
        <family val="1"/>
      </rPr>
      <t>07</t>
    </r>
    <r>
      <rPr>
        <sz val="10"/>
        <color theme="1"/>
        <rFont val="Times New Roman"/>
        <family val="2"/>
      </rPr>
      <t xml:space="preserve">
</t>
    </r>
    <r>
      <rPr>
        <i/>
        <sz val="8"/>
        <color theme="1"/>
        <rFont val="Times New Roman"/>
        <family val="1"/>
      </rPr>
      <t>Chimie</t>
    </r>
  </si>
  <si>
    <r>
      <rPr>
        <b/>
        <sz val="10"/>
        <color theme="1"/>
        <rFont val="Times New Roman"/>
        <family val="1"/>
      </rPr>
      <t>08</t>
    </r>
    <r>
      <rPr>
        <sz val="10"/>
        <color theme="1"/>
        <rFont val="Times New Roman"/>
        <family val="2"/>
      </rPr>
      <t xml:space="preserve">
</t>
    </r>
    <r>
      <rPr>
        <i/>
        <sz val="8"/>
        <color theme="1"/>
        <rFont val="Times New Roman"/>
        <family val="1"/>
      </rPr>
      <t>Sciences de la terre</t>
    </r>
  </si>
  <si>
    <r>
      <rPr>
        <b/>
        <sz val="10"/>
        <color theme="1"/>
        <rFont val="Times New Roman"/>
        <family val="1"/>
      </rPr>
      <t>09</t>
    </r>
    <r>
      <rPr>
        <sz val="10"/>
        <color theme="1"/>
        <rFont val="Times New Roman"/>
        <family val="2"/>
      </rPr>
      <t xml:space="preserve">
</t>
    </r>
    <r>
      <rPr>
        <i/>
        <sz val="8"/>
        <color theme="1"/>
        <rFont val="Times New Roman"/>
        <family val="1"/>
      </rPr>
      <t>Mécanique, génie mécanique, génie informatique, énergétique</t>
    </r>
  </si>
  <si>
    <r>
      <rPr>
        <b/>
        <sz val="10"/>
        <color theme="1"/>
        <rFont val="Times New Roman"/>
        <family val="1"/>
      </rPr>
      <t>10</t>
    </r>
    <r>
      <rPr>
        <sz val="10"/>
        <color theme="1"/>
        <rFont val="Times New Roman"/>
        <family val="2"/>
      </rPr>
      <t xml:space="preserve">
</t>
    </r>
    <r>
      <rPr>
        <i/>
        <sz val="8"/>
        <color theme="1"/>
        <rFont val="Times New Roman"/>
        <family val="1"/>
      </rPr>
      <t>Biologie et biochimie</t>
    </r>
  </si>
  <si>
    <t>Total
(A)</t>
  </si>
  <si>
    <t>Autres ATER
(B)</t>
  </si>
  <si>
    <t>Dans les tableaux des pages qui suivent, la répartition du contingent des ATER fait référence</t>
  </si>
  <si>
    <t xml:space="preserve">aux conditions règlementaires exigées pour le recrutement en qualité d'ATER </t>
  </si>
  <si>
    <t>Chacun de ces articles correspond à une population spécifique:</t>
  </si>
  <si>
    <t>Art 2-1 [a] :</t>
  </si>
  <si>
    <t>Enseignants du second degré</t>
  </si>
  <si>
    <t>Art 2-1 [b] :</t>
  </si>
  <si>
    <t>Autres fonctionnaires titulaires et stagiaires de catégorie A</t>
  </si>
  <si>
    <t>Art 2-3 :</t>
  </si>
  <si>
    <t>Enseignants ou chercheurs de nationalité étrangère</t>
  </si>
  <si>
    <t>Art 2-5 :</t>
  </si>
  <si>
    <t>Etudiants en dernière année de doctorat</t>
  </si>
  <si>
    <t>Art 2-6 :</t>
  </si>
  <si>
    <t>Titulaires d'un doctorat ou d'une habilitation à diriger des recherches</t>
  </si>
  <si>
    <t>Temps
plein</t>
  </si>
  <si>
    <t>Temps partiel</t>
  </si>
  <si>
    <r>
      <rPr>
        <b/>
        <sz val="10"/>
        <color theme="0"/>
        <rFont val="Times New Roman"/>
        <family val="1"/>
      </rPr>
      <t>2-1a</t>
    </r>
    <r>
      <rPr>
        <sz val="10"/>
        <color theme="0"/>
        <rFont val="Times New Roman"/>
        <family val="1"/>
      </rPr>
      <t xml:space="preserve">
</t>
    </r>
    <r>
      <rPr>
        <i/>
        <sz val="8"/>
        <color theme="0"/>
        <rFont val="Times New Roman"/>
        <family val="1"/>
      </rPr>
      <t>Enseignants du second degré</t>
    </r>
  </si>
  <si>
    <r>
      <rPr>
        <b/>
        <sz val="10"/>
        <color theme="0"/>
        <rFont val="Times New Roman"/>
        <family val="1"/>
      </rPr>
      <t>2-1b</t>
    </r>
    <r>
      <rPr>
        <sz val="10"/>
        <color theme="0"/>
        <rFont val="Times New Roman"/>
        <family val="1"/>
      </rPr>
      <t xml:space="preserve">
</t>
    </r>
    <r>
      <rPr>
        <i/>
        <sz val="8"/>
        <color theme="0"/>
        <rFont val="Times New Roman"/>
        <family val="1"/>
      </rPr>
      <t>Autres fonctionnaires</t>
    </r>
  </si>
  <si>
    <r>
      <rPr>
        <b/>
        <sz val="10"/>
        <color theme="0"/>
        <rFont val="Times New Roman"/>
        <family val="1"/>
      </rPr>
      <t>2-3</t>
    </r>
    <r>
      <rPr>
        <sz val="10"/>
        <color theme="0"/>
        <rFont val="Times New Roman"/>
        <family val="1"/>
      </rPr>
      <t xml:space="preserve">
</t>
    </r>
    <r>
      <rPr>
        <i/>
        <sz val="8"/>
        <color theme="0"/>
        <rFont val="Times New Roman"/>
        <family val="1"/>
      </rPr>
      <t>Enseignants ou chercheurs étrangers</t>
    </r>
  </si>
  <si>
    <r>
      <rPr>
        <b/>
        <sz val="10"/>
        <color theme="0"/>
        <rFont val="Times New Roman"/>
        <family val="1"/>
      </rPr>
      <t>2-5</t>
    </r>
    <r>
      <rPr>
        <sz val="10"/>
        <color theme="0"/>
        <rFont val="Times New Roman"/>
        <family val="1"/>
      </rPr>
      <t xml:space="preserve">
</t>
    </r>
    <r>
      <rPr>
        <i/>
        <sz val="8"/>
        <color theme="0"/>
        <rFont val="Times New Roman"/>
        <family val="1"/>
      </rPr>
      <t>Etudiant en dernière année de doctorat</t>
    </r>
  </si>
  <si>
    <r>
      <rPr>
        <b/>
        <sz val="10"/>
        <color theme="0"/>
        <rFont val="Times New Roman"/>
        <family val="1"/>
      </rPr>
      <t>2-6</t>
    </r>
    <r>
      <rPr>
        <sz val="10"/>
        <color theme="0"/>
        <rFont val="Times New Roman"/>
        <family val="1"/>
      </rPr>
      <t xml:space="preserve">
</t>
    </r>
    <r>
      <rPr>
        <i/>
        <sz val="8"/>
        <color theme="0"/>
        <rFont val="Times New Roman"/>
        <family val="1"/>
      </rPr>
      <t>Titulaires d'un doctorat ou d'une habilitation à diriger des recherches</t>
    </r>
  </si>
  <si>
    <t>Titulaires d'un doctorat</t>
  </si>
  <si>
    <t>Femmes</t>
  </si>
  <si>
    <t>Hommes</t>
  </si>
  <si>
    <t>Étiquettes de lignes</t>
  </si>
  <si>
    <t>AIX-MARSEILLE</t>
  </si>
  <si>
    <t>AIX IEP</t>
  </si>
  <si>
    <t>AVIGNON</t>
  </si>
  <si>
    <t>AMIENS</t>
  </si>
  <si>
    <t>COMPIEGNE UTC</t>
  </si>
  <si>
    <t>BESANCON</t>
  </si>
  <si>
    <t>BELFORT UTBM</t>
  </si>
  <si>
    <t>BORDEAUX</t>
  </si>
  <si>
    <t>BORDEAUX 3</t>
  </si>
  <si>
    <t>BORDEAUX IEP</t>
  </si>
  <si>
    <t>BORDEAUX IP</t>
  </si>
  <si>
    <t>PAU</t>
  </si>
  <si>
    <t>CAEN</t>
  </si>
  <si>
    <t>CORTE</t>
  </si>
  <si>
    <t>PARIS 12</t>
  </si>
  <si>
    <t>PARIS 13</t>
  </si>
  <si>
    <t>DIJON</t>
  </si>
  <si>
    <t>DIJON AGROSUP</t>
  </si>
  <si>
    <t>CHAMBERY</t>
  </si>
  <si>
    <t>GRENOBLE IEP</t>
  </si>
  <si>
    <t>GRENOBLE IP</t>
  </si>
  <si>
    <t>NOUVELLE CALEDONIE</t>
  </si>
  <si>
    <t>POLYNESIE</t>
  </si>
  <si>
    <t>LA REUNION</t>
  </si>
  <si>
    <t>ARTOIS</t>
  </si>
  <si>
    <t>LILLE IEP</t>
  </si>
  <si>
    <t>LITTORAL</t>
  </si>
  <si>
    <t>ROUBAIX ENSAIT</t>
  </si>
  <si>
    <t>LIMOGES</t>
  </si>
  <si>
    <t>LYON 1</t>
  </si>
  <si>
    <t>LYON 2</t>
  </si>
  <si>
    <t>LYON 3</t>
  </si>
  <si>
    <t>LYON ENS</t>
  </si>
  <si>
    <t>LYON ENSSIB</t>
  </si>
  <si>
    <t>LYON IEP</t>
  </si>
  <si>
    <t>LYON INSA</t>
  </si>
  <si>
    <t>ST ETIENNE</t>
  </si>
  <si>
    <t>MONTPELLIER 3</t>
  </si>
  <si>
    <t>MONTPELLIER ENSC</t>
  </si>
  <si>
    <t>NIMES</t>
  </si>
  <si>
    <t>PERPIGNAN</t>
  </si>
  <si>
    <t>LORRAINE</t>
  </si>
  <si>
    <t>NANTES</t>
  </si>
  <si>
    <t>ANGERS</t>
  </si>
  <si>
    <t>LE MANS</t>
  </si>
  <si>
    <t>TOULON</t>
  </si>
  <si>
    <t>ORLEANS</t>
  </si>
  <si>
    <t>TOURS</t>
  </si>
  <si>
    <t>PARIS CNAM</t>
  </si>
  <si>
    <t>PARIS DAUPHINE</t>
  </si>
  <si>
    <t>PARIS EHESS</t>
  </si>
  <si>
    <t>PARIS ENS</t>
  </si>
  <si>
    <t>PARIS ENSAM</t>
  </si>
  <si>
    <t>PARIS EPHE</t>
  </si>
  <si>
    <t>PARIS IEP</t>
  </si>
  <si>
    <t>PARIS INALCO</t>
  </si>
  <si>
    <t>PARIS INHA</t>
  </si>
  <si>
    <t>PARIS IPG</t>
  </si>
  <si>
    <t>PARIS MUSEUM</t>
  </si>
  <si>
    <t>PARIS OBSERVATOIRE</t>
  </si>
  <si>
    <t>POITIERS</t>
  </si>
  <si>
    <t>LA ROCHELLE</t>
  </si>
  <si>
    <t>POITIERS ENSMA</t>
  </si>
  <si>
    <t>REIMS</t>
  </si>
  <si>
    <t>TROYES UTT</t>
  </si>
  <si>
    <t>BREST</t>
  </si>
  <si>
    <t>BREST ENI</t>
  </si>
  <si>
    <t>BRETAGNE SUD</t>
  </si>
  <si>
    <t>RENNES 1</t>
  </si>
  <si>
    <t>RENNES 2</t>
  </si>
  <si>
    <t>RENNES IEP</t>
  </si>
  <si>
    <t>RENNES INSA</t>
  </si>
  <si>
    <t>ROUEN</t>
  </si>
  <si>
    <t>LE HAVRE</t>
  </si>
  <si>
    <t>ROUEN INSA</t>
  </si>
  <si>
    <t>STRASBOURG</t>
  </si>
  <si>
    <t>MULHOUSE</t>
  </si>
  <si>
    <t>STRASBOURG INSA</t>
  </si>
  <si>
    <t>TARBES ENI</t>
  </si>
  <si>
    <t>TOULOUSE 1</t>
  </si>
  <si>
    <t>TOULOUSE 2</t>
  </si>
  <si>
    <t>TOULOUSE 3</t>
  </si>
  <si>
    <t>TOULOUSE IEP</t>
  </si>
  <si>
    <t>TOULOUSE INP</t>
  </si>
  <si>
    <t>TOULOUSE INSA</t>
  </si>
  <si>
    <t>CERGY ENSEA</t>
  </si>
  <si>
    <t>EVRY</t>
  </si>
  <si>
    <t>EVRY ENSIIE</t>
  </si>
  <si>
    <t>PARIS 10</t>
  </si>
  <si>
    <t>Académie de BESANCON</t>
  </si>
  <si>
    <t>Académie de BORDEAUX</t>
  </si>
  <si>
    <t>Académie de CAEN</t>
  </si>
  <si>
    <t>Académie de CLERMONT-FERRAND</t>
  </si>
  <si>
    <t>Académie de CORSE</t>
  </si>
  <si>
    <t>Académie de CRETEIL</t>
  </si>
  <si>
    <t>Académie de DIJON</t>
  </si>
  <si>
    <t>Académie de GRENOBLE</t>
  </si>
  <si>
    <t>Académie de GUADELOUPE</t>
  </si>
  <si>
    <t>Académie de LA REUNION</t>
  </si>
  <si>
    <t>Académie de LILLE</t>
  </si>
  <si>
    <t>Académie de LIMOGES</t>
  </si>
  <si>
    <t>Académie de LYON</t>
  </si>
  <si>
    <t>Académie de MONTPELLIER</t>
  </si>
  <si>
    <t>Académie de NANCY-METZ</t>
  </si>
  <si>
    <t>Académie de NANTES</t>
  </si>
  <si>
    <t>Académie de NICE</t>
  </si>
  <si>
    <t>Académie de PARIS</t>
  </si>
  <si>
    <t>Académie de POITIERS</t>
  </si>
  <si>
    <t>Académie de REIMS</t>
  </si>
  <si>
    <t>Académie de RENNES</t>
  </si>
  <si>
    <t>Académie de ROUEN</t>
  </si>
  <si>
    <t>Académie de STRASBOURG</t>
  </si>
  <si>
    <t>Académie de TOULOUSE</t>
  </si>
  <si>
    <t>Académie de VERSAILLES</t>
  </si>
  <si>
    <t>Académie d'AIX-MARSEILLE</t>
  </si>
  <si>
    <t>Académie d'AMIENS</t>
  </si>
  <si>
    <t>Académie d'ORLEANS-TOURS</t>
  </si>
  <si>
    <t>Temps plein</t>
  </si>
  <si>
    <t>Equivalent temps plein
(ETP)</t>
  </si>
  <si>
    <t>Age moyen</t>
  </si>
  <si>
    <t>Effectif</t>
  </si>
  <si>
    <r>
      <rPr>
        <b/>
        <sz val="10"/>
        <rFont val="Times New Roman"/>
        <family val="1"/>
      </rPr>
      <t xml:space="preserve">2-1a - </t>
    </r>
    <r>
      <rPr>
        <i/>
        <sz val="8"/>
        <rFont val="Times New Roman"/>
        <family val="1"/>
      </rPr>
      <t>Enseignants du second degré</t>
    </r>
  </si>
  <si>
    <r>
      <rPr>
        <b/>
        <sz val="10"/>
        <color theme="1"/>
        <rFont val="Times New Roman"/>
        <family val="1"/>
      </rPr>
      <t>2-1b</t>
    </r>
    <r>
      <rPr>
        <sz val="10"/>
        <color theme="1"/>
        <rFont val="Times New Roman"/>
        <family val="2"/>
      </rPr>
      <t xml:space="preserve">  - </t>
    </r>
    <r>
      <rPr>
        <i/>
        <sz val="8"/>
        <color theme="1"/>
        <rFont val="Times New Roman"/>
        <family val="1"/>
      </rPr>
      <t>Autres fonctionnaires</t>
    </r>
  </si>
  <si>
    <r>
      <rPr>
        <b/>
        <sz val="10"/>
        <rFont val="Times New Roman"/>
        <family val="1"/>
      </rPr>
      <t xml:space="preserve">2-3 - </t>
    </r>
    <r>
      <rPr>
        <i/>
        <sz val="8"/>
        <rFont val="Times New Roman"/>
        <family val="1"/>
      </rPr>
      <t>Enseignants ou chercheurs étrangers</t>
    </r>
  </si>
  <si>
    <r>
      <rPr>
        <b/>
        <sz val="10"/>
        <rFont val="Times New Roman"/>
        <family val="1"/>
      </rPr>
      <t xml:space="preserve">2-5 - </t>
    </r>
    <r>
      <rPr>
        <i/>
        <sz val="8"/>
        <rFont val="Times New Roman"/>
        <family val="1"/>
      </rPr>
      <t>Etudiant en dernière année de doctorat</t>
    </r>
  </si>
  <si>
    <r>
      <rPr>
        <b/>
        <sz val="10"/>
        <rFont val="Times New Roman"/>
        <family val="1"/>
      </rPr>
      <t xml:space="preserve">2-6 - </t>
    </r>
    <r>
      <rPr>
        <i/>
        <sz val="8"/>
        <rFont val="Times New Roman"/>
        <family val="1"/>
      </rPr>
      <t>Titulaires d'un doctorat ou d'une habilitation à diriger des recherches</t>
    </r>
  </si>
  <si>
    <t>Total  TOUTE DISCIPLINE</t>
  </si>
  <si>
    <t>Données sur les doctorants contractuels</t>
  </si>
  <si>
    <t>Sans enseignement</t>
  </si>
  <si>
    <t>Avec enseignement</t>
  </si>
  <si>
    <t>Section du CNU</t>
  </si>
  <si>
    <t>Grande discipline</t>
  </si>
  <si>
    <t>Taux de renouvellement de la section
(B/A)*100</t>
  </si>
  <si>
    <t>Année de recrutement</t>
  </si>
  <si>
    <t>77</t>
  </si>
  <si>
    <t>Données sur les enseignants associés</t>
  </si>
  <si>
    <t>MCF AS</t>
  </si>
  <si>
    <t>PR AS</t>
  </si>
  <si>
    <t>FEMMES</t>
  </si>
  <si>
    <t>HOMMES</t>
  </si>
  <si>
    <t>MCF ASMT</t>
  </si>
  <si>
    <t>PR ASMT</t>
  </si>
  <si>
    <t>TOTAL</t>
  </si>
  <si>
    <t>Tranches d'âges</t>
  </si>
  <si>
    <t>Moins de 30 ans</t>
  </si>
  <si>
    <t>30-34 ans</t>
  </si>
  <si>
    <t>35-39 ans</t>
  </si>
  <si>
    <t>40-44 ans</t>
  </si>
  <si>
    <t>45-49 ans</t>
  </si>
  <si>
    <t>50-54 ans</t>
  </si>
  <si>
    <t>55-59 ans</t>
  </si>
  <si>
    <t>60-64 ans</t>
  </si>
  <si>
    <t>65 ans et plus</t>
  </si>
  <si>
    <t>%</t>
  </si>
  <si>
    <t>Données sur les chargés d'enseignement temporaires et agents temporaires vacataires</t>
  </si>
  <si>
    <t>LYON ENSATT</t>
  </si>
  <si>
    <t>Nomenclatures des sections du CNU</t>
  </si>
  <si>
    <t>Table des disciplines et sections du Conseil national des universités</t>
  </si>
  <si>
    <t xml:space="preserve">Grande Discipline </t>
  </si>
  <si>
    <t>Groupe</t>
  </si>
  <si>
    <t>Libellé sous-groupe</t>
  </si>
  <si>
    <t>Section</t>
  </si>
  <si>
    <t>Titre de la section du CNU</t>
  </si>
  <si>
    <t>Droit et science politique</t>
  </si>
  <si>
    <t>Droit privé et sciences criminelles</t>
  </si>
  <si>
    <t>Droit public</t>
  </si>
  <si>
    <t>Histoire du droit et des institutions</t>
  </si>
  <si>
    <t>Science politique</t>
  </si>
  <si>
    <t>Sciences économiques
 et de gestion</t>
  </si>
  <si>
    <t xml:space="preserve">Sciences économiques </t>
  </si>
  <si>
    <t>Sciences de gestion</t>
  </si>
  <si>
    <t xml:space="preserve"> 3 a</t>
  </si>
  <si>
    <t>Littératures</t>
  </si>
  <si>
    <t>Sciences du langage : linguistique et phonétique générales</t>
  </si>
  <si>
    <t>Langues et littératures anciennes</t>
  </si>
  <si>
    <t>Langue et littérature françaises</t>
  </si>
  <si>
    <t>Littératures comparées</t>
  </si>
  <si>
    <t xml:space="preserve"> 3 b</t>
  </si>
  <si>
    <t>Langues</t>
  </si>
  <si>
    <t>Langues et littératures anglaises et anglo-saxonnes</t>
  </si>
  <si>
    <t>Langues et littératures germaniques et scandinaves</t>
  </si>
  <si>
    <t>Langues et littératures slaves</t>
  </si>
  <si>
    <t xml:space="preserve">Langues et littératures romanes : espagnol, italien, 
portugais, autres langues romanes </t>
  </si>
  <si>
    <t>Langues et littératures arabes, chinoises, japonaises, hébraïques, d'autres domaines linguistiques</t>
  </si>
  <si>
    <t xml:space="preserve"> 4 a</t>
  </si>
  <si>
    <t>Sciences humaines</t>
  </si>
  <si>
    <t>Psychologie, psychologie clinique, psychologie sociale</t>
  </si>
  <si>
    <t>Philosophie</t>
  </si>
  <si>
    <t>Architecture (ses théories et ses pratiques) arts appliqués, arts plastiques, arts du spectacle, épistémologie des enseignements artistiques, esthétique, musicologie, musique, sciences de l'art</t>
  </si>
  <si>
    <t>Sociologie, démographie</t>
  </si>
  <si>
    <t>Anthropologie biologique, ethnologie, préhistoire</t>
  </si>
  <si>
    <t xml:space="preserve"> 4 b</t>
  </si>
  <si>
    <t>Histoire-géographie</t>
  </si>
  <si>
    <t>Histoire et civilisations : histoire et archéologie des mondes 
anciens et des mondes médiévaux; de l'art</t>
  </si>
  <si>
    <t>Histoire et civilisations : histoire des mondes modernes, 
histoire du monde  contemporain ; de l'art; de la musique</t>
  </si>
  <si>
    <t>Géographie physique, humaine, économique et régionale</t>
  </si>
  <si>
    <t>Aménagement de l'espace, urbanisme</t>
  </si>
  <si>
    <t xml:space="preserve"> 12 a</t>
  </si>
  <si>
    <t>Groupe interdisciplinaire</t>
  </si>
  <si>
    <t>Sciences de l'éducation</t>
  </si>
  <si>
    <t>Sciences de l'information et de la communication</t>
  </si>
  <si>
    <t>Epistémologie, histoire des sciences et des techniques</t>
  </si>
  <si>
    <t>Cultures et langues régionales</t>
  </si>
  <si>
    <t xml:space="preserve"> 12 b</t>
  </si>
  <si>
    <t>STAPS</t>
  </si>
  <si>
    <t>Sciences et techniques des activités physiques et sportives</t>
  </si>
  <si>
    <t>Théologie catholique, théologie protestante</t>
  </si>
  <si>
    <t xml:space="preserve"> 5 a</t>
  </si>
  <si>
    <t>Mathématiques</t>
  </si>
  <si>
    <t>Mathématiques appliquées et applications des mathématiques</t>
  </si>
  <si>
    <t xml:space="preserve"> 5 b</t>
  </si>
  <si>
    <t>Informatique</t>
  </si>
  <si>
    <t>Physique</t>
  </si>
  <si>
    <t>Milieux denses et matériaux</t>
  </si>
  <si>
    <t>Constituants élémentaires</t>
  </si>
  <si>
    <t>Milieux dilués et optique</t>
  </si>
  <si>
    <t>Chimie</t>
  </si>
  <si>
    <t>Chimie théorique, physique, analytique</t>
  </si>
  <si>
    <t>Chimie organique, minérale, industrielle</t>
  </si>
  <si>
    <t>Chimie des matériaux</t>
  </si>
  <si>
    <t>Sciences de la terre</t>
  </si>
  <si>
    <t>Astronomie, astrophysique</t>
  </si>
  <si>
    <t>Structure et évolution de la Terre et des autres planètes</t>
  </si>
  <si>
    <t>Terre solide : géodynamique des enveloppes supérieures, paléo-biosphère</t>
  </si>
  <si>
    <t>Mécanique, génie mécanique,
génie informatique, énergétique</t>
  </si>
  <si>
    <t>Mécanique, génie mécanique, génie civil</t>
  </si>
  <si>
    <t>Génie informatique, automatique et traitement du signal</t>
  </si>
  <si>
    <t>Energétique, génie des procédés</t>
  </si>
  <si>
    <t>Génie électrique, électronique, photonique et systèmes</t>
  </si>
  <si>
    <t>Biologie et biochimie</t>
  </si>
  <si>
    <t>Biochimie et biologie moléculaire</t>
  </si>
  <si>
    <t>Biologie cellulaire</t>
  </si>
  <si>
    <t>Physiologie</t>
  </si>
  <si>
    <t>Biologie des populations et écologie</t>
  </si>
  <si>
    <t>Biologie des organismes</t>
  </si>
  <si>
    <t>Neurosciences</t>
  </si>
  <si>
    <t>Sciences physico-chimiques et ingéniérie appliquée à la santé</t>
  </si>
  <si>
    <t>Sciences du médicament et des autres produits de santé</t>
  </si>
  <si>
    <t>Sciences biologiques, fondamentales et clinique</t>
  </si>
  <si>
    <t>Etablissement / Académie</t>
  </si>
  <si>
    <t>Total TOUTE 
DISCIPLINE</t>
  </si>
  <si>
    <t>30 ans</t>
  </si>
  <si>
    <t>ATER</t>
  </si>
  <si>
    <t>Contractuels sur emplois du 2nd degré</t>
  </si>
  <si>
    <t>Lecteurs</t>
  </si>
  <si>
    <t>Maîtres de langues</t>
  </si>
  <si>
    <t>Enseignants invités</t>
  </si>
  <si>
    <t>Enseignants associés</t>
  </si>
  <si>
    <t>DC avec mission d'enseignement</t>
  </si>
  <si>
    <t>Total DC</t>
  </si>
  <si>
    <t>PR et assimilés</t>
  </si>
  <si>
    <t>MCF et assimilés</t>
  </si>
  <si>
    <t>Enseignants du 2nd degré</t>
  </si>
  <si>
    <t>Enseignants titulaires</t>
  </si>
  <si>
    <t>MAYOTTE CUFR</t>
  </si>
  <si>
    <t>PARIS EFEO</t>
  </si>
  <si>
    <t>PARIS IAE</t>
  </si>
  <si>
    <t>RENNES ENS</t>
  </si>
  <si>
    <t>SURESNES INSHEA</t>
  </si>
  <si>
    <t>Lecteurs et maîtres de langues</t>
  </si>
  <si>
    <t>Doctorants contractuels (DC) avec mission d'enseignement</t>
  </si>
  <si>
    <t>ATER
mi-temps</t>
  </si>
  <si>
    <t>ATER
temps plein</t>
  </si>
  <si>
    <t>Enseignant titulaires</t>
  </si>
  <si>
    <t>Sans discipline (grands établissements)</t>
  </si>
  <si>
    <t>Non renseigné</t>
  </si>
  <si>
    <t>Effectif total</t>
  </si>
  <si>
    <t>(1) /
 (PR + MCF) en % *</t>
  </si>
  <si>
    <t>Doctorants contractuels n'assurant aucun service d'enseignement</t>
  </si>
  <si>
    <t>Doctorants contractuels assurant un service d'enseignement</t>
  </si>
  <si>
    <t>Moniteurs</t>
  </si>
  <si>
    <t>Lecteurs et répétiteurs de l'INALCO</t>
  </si>
  <si>
    <r>
      <t>Contractuels sur emplois du 2</t>
    </r>
    <r>
      <rPr>
        <vertAlign val="superscript"/>
        <sz val="10"/>
        <color theme="1"/>
        <rFont val="Times New Roman"/>
        <family val="1"/>
      </rPr>
      <t>nd</t>
    </r>
    <r>
      <rPr>
        <sz val="10"/>
        <color theme="1"/>
        <rFont val="Times New Roman"/>
        <family val="1"/>
      </rPr>
      <t xml:space="preserve"> degré</t>
    </r>
  </si>
  <si>
    <t>Variations</t>
  </si>
  <si>
    <t>Professeurs des universités et assimilés</t>
  </si>
  <si>
    <t>Sous-total enseignants titulaires</t>
  </si>
  <si>
    <t>2013/
2014</t>
  </si>
  <si>
    <t>2013/
2012</t>
  </si>
  <si>
    <t>2012/
2011</t>
  </si>
  <si>
    <t>2011/
2010</t>
  </si>
  <si>
    <t>2010/
2009</t>
  </si>
  <si>
    <t>2009/
2008</t>
  </si>
  <si>
    <t>2008/
2007</t>
  </si>
  <si>
    <t>2007/
2006</t>
  </si>
  <si>
    <t>Femme</t>
  </si>
  <si>
    <t>Homme</t>
  </si>
  <si>
    <t>Taux de renouvellement
(A)/(A+B)</t>
  </si>
  <si>
    <t>(*) Ce ratio ne comprend pas les invités en raison de la faible durée relative des "invitations", mais intègre les lecteurs et les maîtres de langues.</t>
  </si>
  <si>
    <t>-</t>
  </si>
  <si>
    <t>TEMPS PLEIN</t>
  </si>
  <si>
    <t>TEMPS PARTIEL</t>
  </si>
  <si>
    <t>MONTPELLIER</t>
  </si>
  <si>
    <t>BOURGES INSA CVL</t>
  </si>
  <si>
    <t>Part dans l'ensemble de la population</t>
  </si>
  <si>
    <r>
      <t xml:space="preserve">03
</t>
    </r>
    <r>
      <rPr>
        <i/>
        <sz val="8"/>
        <color theme="1"/>
        <rFont val="Times New Roman"/>
        <family val="1"/>
      </rPr>
      <t>Langues et littératures</t>
    </r>
  </si>
  <si>
    <r>
      <t xml:space="preserve">04
</t>
    </r>
    <r>
      <rPr>
        <i/>
        <sz val="8"/>
        <color theme="1"/>
        <rFont val="Times New Roman"/>
        <family val="1"/>
      </rPr>
      <t>Sciences humaines</t>
    </r>
  </si>
  <si>
    <t>32 ans</t>
  </si>
  <si>
    <t>31 ans</t>
  </si>
  <si>
    <t>CENTRALESUPELEC</t>
  </si>
  <si>
    <t>ENS LOUIS LUMIERE</t>
  </si>
  <si>
    <t>2014/
2015</t>
  </si>
  <si>
    <t>ATER en remplacement de titulaire</t>
  </si>
  <si>
    <t>ATER "réservé"</t>
  </si>
  <si>
    <t>TABLEAU I :</t>
  </si>
  <si>
    <t>TABLEAU II :</t>
  </si>
  <si>
    <t>TABLEAU III :</t>
  </si>
  <si>
    <t>TABLEAU IV :</t>
  </si>
  <si>
    <t>TABLEAU V :</t>
  </si>
  <si>
    <t>TABLEAU VI :</t>
  </si>
  <si>
    <t>TABLEAU VII :</t>
  </si>
  <si>
    <t>TABLEAU VIII :</t>
  </si>
  <si>
    <t>TABLEAU XII :</t>
  </si>
  <si>
    <t>TABLEAU XIV :</t>
  </si>
  <si>
    <t>TABLEAU XVII :</t>
  </si>
  <si>
    <t>GRENOBLE ALPES</t>
  </si>
  <si>
    <t>ANTILLES</t>
  </si>
  <si>
    <t>Académie de GUYANE</t>
  </si>
  <si>
    <t>GUYANE</t>
  </si>
  <si>
    <t>2015/ 2016</t>
  </si>
  <si>
    <t>28 ans</t>
  </si>
  <si>
    <t>26 ans</t>
  </si>
  <si>
    <t>Données sur les contractuels de l'article L 954-3 du code de l'éducation</t>
  </si>
  <si>
    <t>Fonctions d'enseignement</t>
  </si>
  <si>
    <t>Fonctions de recherche</t>
  </si>
  <si>
    <t>Fonctions d'enseignement et de recherche</t>
  </si>
  <si>
    <t>Maîtres de conférences et assimilés</t>
  </si>
  <si>
    <t>* Le taux de variation pour la période 2015-2016 ne prend pas en compte les contractuels L 954-3.</t>
  </si>
  <si>
    <t>Contractuels
L 954-3</t>
  </si>
  <si>
    <t>CAEN ENSI</t>
  </si>
  <si>
    <t>CLERMONT AUVERGNE</t>
  </si>
  <si>
    <t>Hors académie</t>
  </si>
  <si>
    <t>LETTRES ET SCIENCES HUMAINES</t>
  </si>
  <si>
    <t>SCIENCES ET TECHNIQUES</t>
  </si>
  <si>
    <t>Mathématiques et Informatique</t>
  </si>
  <si>
    <t>Mécanique, Génie mécanique, Génie informatique, Energétique</t>
  </si>
  <si>
    <t>Biologie et Biochimie</t>
  </si>
  <si>
    <t>NR</t>
  </si>
  <si>
    <t>Total 03</t>
  </si>
  <si>
    <t>Total 04</t>
  </si>
  <si>
    <r>
      <t xml:space="preserve">20
</t>
    </r>
    <r>
      <rPr>
        <i/>
        <sz val="10"/>
        <color theme="1"/>
        <rFont val="Times New Roman"/>
        <family val="1"/>
      </rPr>
      <t>Théologie</t>
    </r>
  </si>
  <si>
    <t>Total LETTRES ET SCIENCES HUMAINES</t>
  </si>
  <si>
    <t>Total SCIENCES ET TECHNIQUES</t>
  </si>
  <si>
    <r>
      <rPr>
        <b/>
        <sz val="10"/>
        <color theme="1"/>
        <rFont val="Times New Roman"/>
        <family val="1"/>
      </rPr>
      <t>05</t>
    </r>
    <r>
      <rPr>
        <sz val="10"/>
        <color theme="1"/>
        <rFont val="Times New Roman"/>
        <family val="2"/>
      </rPr>
      <t xml:space="preserve">
</t>
    </r>
    <r>
      <rPr>
        <i/>
        <sz val="8"/>
        <color theme="1"/>
        <rFont val="Times New Roman"/>
        <family val="1"/>
      </rPr>
      <t>Mathématiques et Informatique</t>
    </r>
  </si>
  <si>
    <t>Total 05</t>
  </si>
  <si>
    <t>Droit et Science politique</t>
  </si>
  <si>
    <t>Sciences économique et de gestion</t>
  </si>
  <si>
    <t>Langues et Littératures</t>
  </si>
  <si>
    <t>Féminin</t>
  </si>
  <si>
    <t>Masculin</t>
  </si>
  <si>
    <t>TOUTE DISCIPLINE CONFONDUE + NON RENSEIGNE</t>
  </si>
  <si>
    <t>2016/ 2017</t>
  </si>
  <si>
    <t>Ater MT</t>
  </si>
  <si>
    <t>Associés TP</t>
  </si>
  <si>
    <t>PARIS EC. NAT. CHARTES</t>
  </si>
  <si>
    <t>RENNES EHESP</t>
  </si>
  <si>
    <r>
      <t>Contractuels L 954-3</t>
    </r>
    <r>
      <rPr>
        <vertAlign val="superscript"/>
        <sz val="10"/>
        <color theme="1"/>
        <rFont val="Times New Roman"/>
        <family val="1"/>
      </rPr>
      <t>1)</t>
    </r>
  </si>
  <si>
    <r>
      <rPr>
        <i/>
        <vertAlign val="superscript"/>
        <sz val="8"/>
        <color theme="1"/>
        <rFont val="Times New Roman"/>
        <family val="1"/>
      </rPr>
      <t>2)</t>
    </r>
    <r>
      <rPr>
        <i/>
        <sz val="8"/>
        <color theme="1"/>
        <rFont val="Times New Roman"/>
        <family val="1"/>
      </rPr>
      <t xml:space="preserve"> Ce total n'inclut pas les doctorants contractuels n'assurant aucun service d'enseignement (1ère ligne). A partir de 2016 le total inclut les contractuels L 954-3, données dont nous ne pouvions pas garantir la fiabilité les années précédentes.</t>
    </r>
  </si>
  <si>
    <r>
      <rPr>
        <i/>
        <vertAlign val="superscript"/>
        <sz val="8"/>
        <color theme="1"/>
        <rFont val="Times New Roman"/>
        <family val="1"/>
      </rPr>
      <t>1)</t>
    </r>
    <r>
      <rPr>
        <i/>
        <sz val="8"/>
        <color theme="1"/>
        <rFont val="Times New Roman"/>
        <family val="1"/>
      </rPr>
      <t xml:space="preserve"> Contractuels L 954-3 avec enseignement ou recherche et enseignement</t>
    </r>
  </si>
  <si>
    <t>TABLEAUX X-a, X-b, X-c :</t>
  </si>
  <si>
    <t>TABLEAUX X-d, X-e :</t>
  </si>
  <si>
    <t>TABLEAU XI :</t>
  </si>
  <si>
    <t>Non renseignée</t>
  </si>
  <si>
    <t>10
Biologie et biochimie</t>
  </si>
  <si>
    <t>Total enseignants titulaires</t>
  </si>
  <si>
    <t>PE HORS LRU *2</t>
  </si>
  <si>
    <r>
      <rPr>
        <i/>
        <vertAlign val="superscript"/>
        <sz val="8"/>
        <rFont val="Times New Roman"/>
        <family val="1"/>
      </rPr>
      <t xml:space="preserve">3) </t>
    </r>
    <r>
      <rPr>
        <i/>
        <sz val="8"/>
        <rFont val="Times New Roman"/>
        <family val="1"/>
      </rPr>
      <t xml:space="preserve"> PE : Potentiel d'enseignement estimé : il est exprimé par référence à un service de 192 heures d’enseignement. Quotité particulière retenue pour certaines catégories d’enseignants : doctorants contractuels avec mission d’enseignement prévue dans leur contrat doctoral: 64 heures ; ATER et associés à mi-temps : 96 heures ; invités : 24 heures ; enseignants du 2nd degré (titulaires et contractuels) : 384 heures. </t>
    </r>
  </si>
  <si>
    <t>-3,4%*</t>
  </si>
  <si>
    <t>2017/ 2018</t>
  </si>
  <si>
    <t>LILLE</t>
  </si>
  <si>
    <t>PARIS ISM</t>
  </si>
  <si>
    <t>BESANCON ENSM</t>
  </si>
  <si>
    <t>SORBONNE UNIVERSITE</t>
  </si>
  <si>
    <r>
      <rPr>
        <b/>
        <sz val="10"/>
        <color theme="0"/>
        <rFont val="Times New Roman"/>
        <family val="1"/>
      </rPr>
      <t>2-1</t>
    </r>
    <r>
      <rPr>
        <sz val="10"/>
        <color theme="0"/>
        <rFont val="Times New Roman"/>
        <family val="1"/>
      </rPr>
      <t xml:space="preserve">
</t>
    </r>
    <r>
      <rPr>
        <i/>
        <sz val="8"/>
        <color theme="0"/>
        <rFont val="Times New Roman"/>
        <family val="1"/>
      </rPr>
      <t>Sans précision</t>
    </r>
  </si>
  <si>
    <r>
      <rPr>
        <b/>
        <sz val="10"/>
        <color theme="1"/>
        <rFont val="Times New Roman"/>
        <family val="1"/>
      </rPr>
      <t>2-1</t>
    </r>
    <r>
      <rPr>
        <sz val="10"/>
        <color theme="1"/>
        <rFont val="Times New Roman"/>
        <family val="2"/>
      </rPr>
      <t xml:space="preserve">  - </t>
    </r>
    <r>
      <rPr>
        <i/>
        <sz val="8"/>
        <color theme="1"/>
        <rFont val="Times New Roman"/>
        <family val="1"/>
      </rPr>
      <t>Sans précision</t>
    </r>
  </si>
  <si>
    <t>2-1a - Enseignants du second degré</t>
  </si>
  <si>
    <t>2-1b  - Autres fonctionnaires</t>
  </si>
  <si>
    <t>2-1  - Sans précision</t>
  </si>
  <si>
    <t>2-3 - Enseignants ou chercheurs étrangers</t>
  </si>
  <si>
    <t>2-5 - Etudiant en dernière année de doctorat</t>
  </si>
  <si>
    <t>2-6 - Titulaires d'un doctorat ou d'une habilitation à diriger des recherches</t>
  </si>
  <si>
    <t>ATHENES EC FR</t>
  </si>
  <si>
    <t>MADRID CASA VEL</t>
  </si>
  <si>
    <t>Etranger</t>
  </si>
  <si>
    <t>Par ailleurs, les contractuels sur emplois du 2nd degré ne sont pas présentés dans ce tableau dans la mesure où leur répartition entre les disciplines du CNU est peu ou pas connue.</t>
  </si>
  <si>
    <t>Total ATER, DC, associés et
L 954-3
(1)</t>
  </si>
  <si>
    <t>TABLEAU XIII-a : DROIT</t>
  </si>
  <si>
    <t>TABLEAU XIII-b : LETTRES</t>
  </si>
  <si>
    <t>TABLEAU XIII-c : SCIENCES</t>
  </si>
  <si>
    <t>TABLEAU XIII-d : PHARMACIE</t>
  </si>
  <si>
    <t>TABLEAU XIII-e : TOUTES DISCIPLINES</t>
  </si>
  <si>
    <t>TABLEAU XIX :</t>
  </si>
  <si>
    <t>lecteurs</t>
  </si>
  <si>
    <t>maitre de langue</t>
  </si>
  <si>
    <t>Ensemble ASMT*</t>
  </si>
  <si>
    <t>LYON EC</t>
  </si>
  <si>
    <t>33 ans</t>
  </si>
  <si>
    <t>ENS PARIS-SACLAY</t>
  </si>
  <si>
    <t>PARIS ENSC</t>
  </si>
  <si>
    <t>RENNES ENSC</t>
  </si>
  <si>
    <t>Associés MT+NR</t>
  </si>
  <si>
    <t>PR</t>
  </si>
  <si>
    <t>MCF</t>
  </si>
  <si>
    <t>AM2D</t>
  </si>
  <si>
    <t>DIRECTION GÉNÉRALE DES RESSOURCES HUMAINES
Service des personnels enseignants de l'enseignement supérieur et de la recherche
Sous-direction de la gestion prévisionnelle et des affaires statutaires, indemnitaires et réglementaires
Département des études et analyses prévisionnelles des ressources humaines
- DGRH A1-1 -</t>
  </si>
  <si>
    <t>DIRECTION GÉNÉRALE DES RESSOURCES HUMAINES
Service des personnels enseignants de l'enseignement supérieur et de la recherche
Sous-direction des études de gestion prévisionnelle, statutaires et des affaires communes
Département des études et analyses prévisionnelles des ressources humaines
- DGRH A1-1 -</t>
  </si>
  <si>
    <t>TABLEAU IX :</t>
  </si>
  <si>
    <t xml:space="preserve"> Répartition des ATER par grande discipline, groupe, section du CNU, quotité de service et sexe</t>
  </si>
  <si>
    <t xml:space="preserve"> Répartition des ATER par type de recrutement, article de recrutement et quotité de service</t>
  </si>
  <si>
    <t xml:space="preserve"> Répartition des ATER par type de recrutement, article de recrutement et sexe</t>
  </si>
  <si>
    <t xml:space="preserve"> Répartition des ATER par établissement, académie, type de recrutement et quotité de service</t>
  </si>
  <si>
    <t xml:space="preserve"> Caractéristiques démographiques des ATER (répartition par tranches d'âges, sexe, âge moyen) par grande discipline</t>
  </si>
  <si>
    <t xml:space="preserve"> Âge moyen des ATER par grande discipline, article de recrutement et sexe</t>
  </si>
  <si>
    <t xml:space="preserve"> Répartition des doctorants contractuels par grande discipline, groupe, section du CNU, mission d'enseignement et sexe</t>
  </si>
  <si>
    <t xml:space="preserve"> Répartition des doctorants contractuels par grande discipline, section du CNU et année de recrutement</t>
  </si>
  <si>
    <t xml:space="preserve"> Caractéristiques démographiques des doctorants contractuels (répartition par tranches d'âges, sexe, âge moyen) par grande discipline</t>
  </si>
  <si>
    <t xml:space="preserve"> Répartition des associés à temps plein (AS) par section du CNU, grande discipline, corps et sexe</t>
  </si>
  <si>
    <t xml:space="preserve"> Répartition des associés à mi-temps (ASMT) par section du CNU, grande discipline, corps et sexe</t>
  </si>
  <si>
    <t xml:space="preserve"> Répartition des contractuels L 954-3 par grande discipline, groupe, section CNU et type de fonction</t>
  </si>
  <si>
    <t>Table des matières</t>
  </si>
  <si>
    <r>
      <t xml:space="preserve">II / </t>
    </r>
    <r>
      <rPr>
        <b/>
        <u/>
        <sz val="14"/>
        <color theme="1"/>
        <rFont val="Times New Roman"/>
        <family val="1"/>
      </rPr>
      <t>Étude de la population des ATER</t>
    </r>
  </si>
  <si>
    <r>
      <t xml:space="preserve">III / </t>
    </r>
    <r>
      <rPr>
        <b/>
        <u/>
        <sz val="14"/>
        <color theme="1"/>
        <rFont val="Times New Roman"/>
        <family val="1"/>
      </rPr>
      <t>Données sur les doctorants contractuels</t>
    </r>
  </si>
  <si>
    <r>
      <t xml:space="preserve">IV / </t>
    </r>
    <r>
      <rPr>
        <b/>
        <u/>
        <sz val="14"/>
        <color theme="1"/>
        <rFont val="Times New Roman"/>
        <family val="1"/>
      </rPr>
      <t>Données sur les enseignants associés</t>
    </r>
  </si>
  <si>
    <r>
      <t xml:space="preserve">V / </t>
    </r>
    <r>
      <rPr>
        <b/>
        <u/>
        <sz val="14"/>
        <color theme="1"/>
        <rFont val="Times New Roman"/>
        <family val="1"/>
      </rPr>
      <t>Données sur les contractuels de l'article L 954-3 du code de l'éducation</t>
    </r>
  </si>
  <si>
    <r>
      <t xml:space="preserve">VI / </t>
    </r>
    <r>
      <rPr>
        <b/>
        <u/>
        <sz val="14"/>
        <color theme="1"/>
        <rFont val="Times New Roman"/>
        <family val="1"/>
      </rPr>
      <t>Données sur les chargés d'enseignement temporaires et agents temporaires vacataires</t>
    </r>
  </si>
  <si>
    <r>
      <t xml:space="preserve">VII / </t>
    </r>
    <r>
      <rPr>
        <b/>
        <u/>
        <sz val="14"/>
        <color theme="1"/>
        <rFont val="Times New Roman"/>
        <family val="1"/>
      </rPr>
      <t>Nomenclatures des sections du CNU</t>
    </r>
  </si>
  <si>
    <t>2018/ 2019</t>
  </si>
  <si>
    <r>
      <t>Total général PE</t>
    </r>
    <r>
      <rPr>
        <b/>
        <vertAlign val="superscript"/>
        <sz val="10"/>
        <color theme="0"/>
        <rFont val="Times New Roman"/>
        <family val="2"/>
      </rPr>
      <t>2)</t>
    </r>
  </si>
  <si>
    <r>
      <rPr>
        <b/>
        <i/>
        <u/>
        <sz val="10"/>
        <rFont val="Times New Roman"/>
        <family val="2"/>
      </rPr>
      <t>Pour information</t>
    </r>
    <r>
      <rPr>
        <b/>
        <i/>
        <sz val="10"/>
        <rFont val="Times New Roman"/>
        <family val="2"/>
      </rPr>
      <t>: Doctorants contractuels (DC) sans mission d'enseignement</t>
    </r>
  </si>
  <si>
    <t xml:space="preserve">* PE : Potentiel d'enseignement estimé : il est exprimé par référence à un service de 192 heures d’enseignement. Quotité particulière retenue pour certaines catégories d’enseignants : doctorants contractuels avec mission d’enseignement prévue dans leur contrat doctoral: 64 heures ; ATER et enseignants associés à mi-temps : 96 heures ; enseignants invités : 24 heures ; enseignants du 2nd degré (titulaires et contractuels) : 384 heures. </t>
  </si>
  <si>
    <t>Étude de la population des ATER</t>
  </si>
  <si>
    <r>
      <rPr>
        <b/>
        <u/>
        <sz val="11"/>
        <color theme="0"/>
        <rFont val="Times New Roman"/>
        <family val="1"/>
      </rPr>
      <t xml:space="preserve">TABLEAU IV </t>
    </r>
    <r>
      <rPr>
        <b/>
        <sz val="11"/>
        <color theme="0"/>
        <rFont val="Times New Roman"/>
        <family val="1"/>
      </rPr>
      <t>:  Répartition des ATER par grande discipline, groupe, section du CNU, quotité de service et sexe</t>
    </r>
  </si>
  <si>
    <r>
      <t xml:space="preserve">et notamment aux articles du </t>
    </r>
    <r>
      <rPr>
        <b/>
        <sz val="11"/>
        <color theme="1"/>
        <rFont val="Times New Roman"/>
        <family val="2"/>
      </rPr>
      <t xml:space="preserve">décret n°88-654 du 7 mai 1988 modifié. </t>
    </r>
  </si>
  <si>
    <t xml:space="preserve">et, par conséquent, définit des durées maximales, variables, d'exercice des fonctions d'ATER. </t>
  </si>
  <si>
    <r>
      <rPr>
        <i/>
        <u/>
        <sz val="12"/>
        <color theme="1"/>
        <rFont val="Times New Roman"/>
        <family val="1"/>
      </rPr>
      <t>Note</t>
    </r>
    <r>
      <rPr>
        <i/>
        <sz val="12"/>
        <color theme="1"/>
        <rFont val="Times New Roman"/>
        <family val="1"/>
      </rPr>
      <t xml:space="preserve"> : Un ATER "en remplacement de titulaire" correspond à "l'ex titre 2" et un ATER "réservé" à "l'ex titre 3"</t>
    </r>
  </si>
  <si>
    <r>
      <rPr>
        <b/>
        <u/>
        <sz val="14"/>
        <color theme="0"/>
        <rFont val="Times New Roman"/>
        <family val="1"/>
      </rPr>
      <t>TABLEAU VIII :</t>
    </r>
    <r>
      <rPr>
        <b/>
        <sz val="14"/>
        <color theme="0"/>
        <rFont val="Times New Roman"/>
        <family val="1"/>
      </rPr>
      <t xml:space="preserve">  Répartition des ATER par établissement, académie, type de recrutement et quotité de service</t>
    </r>
  </si>
  <si>
    <r>
      <rPr>
        <b/>
        <u/>
        <sz val="14"/>
        <color theme="0"/>
        <rFont val="Times New Roman"/>
        <family val="1"/>
      </rPr>
      <t xml:space="preserve">TABLEAU VII </t>
    </r>
    <r>
      <rPr>
        <b/>
        <sz val="14"/>
        <color theme="0"/>
        <rFont val="Times New Roman"/>
        <family val="1"/>
      </rPr>
      <t>:  Répartition des ATER par type de recrutement, article de recrutement et sexe</t>
    </r>
  </si>
  <si>
    <r>
      <rPr>
        <b/>
        <u/>
        <sz val="14"/>
        <color theme="0"/>
        <rFont val="Times New Roman"/>
        <family val="1"/>
      </rPr>
      <t>TABLEAU VI</t>
    </r>
    <r>
      <rPr>
        <b/>
        <sz val="14"/>
        <color theme="0"/>
        <rFont val="Times New Roman"/>
        <family val="1"/>
      </rPr>
      <t xml:space="preserve"> :  Répartition des ATER par type de recrutement, article de recrutement et quotité de service</t>
    </r>
  </si>
  <si>
    <r>
      <rPr>
        <b/>
        <u/>
        <sz val="13"/>
        <color theme="0"/>
        <rFont val="Times New Roman"/>
        <family val="1"/>
      </rPr>
      <t>TABLEAU IX</t>
    </r>
    <r>
      <rPr>
        <b/>
        <sz val="13"/>
        <color theme="0"/>
        <rFont val="Times New Roman"/>
        <family val="1"/>
      </rPr>
      <t>:  Age moyen des ATER par grande discipline, article de recrutement et sexe</t>
    </r>
  </si>
  <si>
    <r>
      <rPr>
        <b/>
        <u/>
        <sz val="12"/>
        <color theme="0"/>
        <rFont val="Times New Roman"/>
        <family val="1"/>
      </rPr>
      <t xml:space="preserve">TABLEAUX X-a, X-b, X-c </t>
    </r>
    <r>
      <rPr>
        <b/>
        <sz val="12"/>
        <color theme="0"/>
        <rFont val="Times New Roman"/>
        <family val="1"/>
      </rPr>
      <t>:   Caractéristiques démographiques des ATER (répartition par tranches d'âges, sexe et âge moyen) par grande discipline</t>
    </r>
  </si>
  <si>
    <t>TABLEAU X-a : DROIT - PYRAMIDE DES ÂGES -</t>
  </si>
  <si>
    <r>
      <rPr>
        <b/>
        <u/>
        <sz val="12"/>
        <color theme="0"/>
        <rFont val="Times New Roman"/>
        <family val="1"/>
      </rPr>
      <t xml:space="preserve">TABLEAUX X-d, X-e </t>
    </r>
    <r>
      <rPr>
        <b/>
        <sz val="12"/>
        <color theme="0"/>
        <rFont val="Times New Roman"/>
        <family val="1"/>
      </rPr>
      <t>:   Caractéristiques démographiques des ATER (répartition par tranches d'âges, sexe et âge moyen) par grande discipline</t>
    </r>
  </si>
  <si>
    <t>TABLEAU X-e : TOUTES DISCIPLINES + NON RENSEIGNÉ - PYRAMIDE DES ÂGES -</t>
  </si>
  <si>
    <t>01
Droit et science politique</t>
  </si>
  <si>
    <t>02
Sciences économiques et de gestion</t>
  </si>
  <si>
    <t>03
Langues et littératures</t>
  </si>
  <si>
    <t>04
Sciences humaines</t>
  </si>
  <si>
    <t>20
Théologie</t>
  </si>
  <si>
    <t>05
Mathématiques et Informatique</t>
  </si>
  <si>
    <t>06
Physique</t>
  </si>
  <si>
    <t>07
Chimie</t>
  </si>
  <si>
    <t>08
Sciences de la terre</t>
  </si>
  <si>
    <t>09
Mécanique, génie mécanique, génie informatique, énergétique</t>
  </si>
  <si>
    <r>
      <t xml:space="preserve">12
</t>
    </r>
    <r>
      <rPr>
        <i/>
        <sz val="8"/>
        <color theme="1"/>
        <rFont val="Times New Roman"/>
        <family val="1"/>
      </rPr>
      <t>Groupe interdisciplinaire</t>
    </r>
  </si>
  <si>
    <t>Total 12</t>
  </si>
  <si>
    <r>
      <t xml:space="preserve">12
</t>
    </r>
    <r>
      <rPr>
        <sz val="8"/>
        <color theme="1"/>
        <rFont val="Times New Roman"/>
        <family val="1"/>
      </rPr>
      <t>Groupe interdisciplinaire</t>
    </r>
  </si>
  <si>
    <r>
      <rPr>
        <sz val="10"/>
        <color theme="1"/>
        <rFont val="Times New Roman"/>
        <family val="1"/>
      </rPr>
      <t>12</t>
    </r>
    <r>
      <rPr>
        <b/>
        <sz val="10"/>
        <color theme="1"/>
        <rFont val="Times New Roman"/>
        <family val="1"/>
      </rPr>
      <t xml:space="preserve">
</t>
    </r>
    <r>
      <rPr>
        <i/>
        <sz val="8"/>
        <color theme="1"/>
        <rFont val="Times New Roman"/>
        <family val="1"/>
      </rPr>
      <t>Groupe interdisciplinaire</t>
    </r>
  </si>
  <si>
    <t>2019/ 2020</t>
  </si>
  <si>
    <t>AIX-MARSEILLE EC</t>
  </si>
  <si>
    <t>CLERMONT SIGMA</t>
  </si>
  <si>
    <t>GUSTAVE EIFFEL UNIVERSITE</t>
  </si>
  <si>
    <t>PARIS 08</t>
  </si>
  <si>
    <t>CENTRALE LILLE INSTITUT</t>
  </si>
  <si>
    <t>NANTES EC</t>
  </si>
  <si>
    <t>COTE D’AZUR UNIVERSITE</t>
  </si>
  <si>
    <t>NICE OBSERVATOIRE</t>
  </si>
  <si>
    <t>PARIS 01</t>
  </si>
  <si>
    <t>PARIS 02</t>
  </si>
  <si>
    <t>PARIS 03</t>
  </si>
  <si>
    <t>PARIS COL.DE FRANCE</t>
  </si>
  <si>
    <t>ALBI INU JF CHAMPOLLION</t>
  </si>
  <si>
    <t>PARIS-SACLAY UNIVERSITE</t>
  </si>
  <si>
    <t>VERSAILLES ST QUENT.</t>
  </si>
  <si>
    <t>Effectifs</t>
  </si>
  <si>
    <t>PHARMACIE ET AUTRE SANTE</t>
  </si>
  <si>
    <t>Autres sections Santé</t>
  </si>
  <si>
    <t>88</t>
  </si>
  <si>
    <t>91</t>
  </si>
  <si>
    <t>Total pharmacie</t>
  </si>
  <si>
    <t>Total autre santé</t>
  </si>
  <si>
    <t>Total PHARMACIE ET AUTRE SANTE</t>
  </si>
  <si>
    <t>Total Pharmacie</t>
  </si>
  <si>
    <t>Total Autres sections Santé</t>
  </si>
  <si>
    <t>2018-2019</t>
  </si>
  <si>
    <t>27 ans</t>
  </si>
  <si>
    <t>Autre santé</t>
  </si>
  <si>
    <t>Maïeutique</t>
  </si>
  <si>
    <t xml:space="preserve">Sciences de la rééducation et de réadaptation </t>
  </si>
  <si>
    <t xml:space="preserve">Sciences infirmières </t>
  </si>
  <si>
    <t>SITUATION DES PERSONNELS ENSEIGNANTS CONTRACTUELS AFFECTÉS DANS L'ENSEIGNEMENT SUPÉRIEUR</t>
  </si>
  <si>
    <t>Panorama national sur les enseignants contractuels</t>
  </si>
  <si>
    <r>
      <t xml:space="preserve">I / </t>
    </r>
    <r>
      <rPr>
        <b/>
        <u/>
        <sz val="14"/>
        <color theme="1"/>
        <rFont val="Times New Roman"/>
        <family val="1"/>
      </rPr>
      <t>Panorama national sur les enseignants contractuels</t>
    </r>
  </si>
  <si>
    <t xml:space="preserve"> Répartition des personnels enseignants contractuels et titulaires de l'enseignement supérieur</t>
  </si>
  <si>
    <t xml:space="preserve"> Répartition par établissement, académie et fonction des personnels enseignants contractuels et titulaires de l'enseignement supérieur</t>
  </si>
  <si>
    <t xml:space="preserve"> Répartition des enseignants contractuels par discipline. Comparaison avec les enseignants-chercheurs</t>
  </si>
  <si>
    <t>Enseignants contractuels</t>
  </si>
  <si>
    <t>Sous-total enseignants contractuels 2)</t>
  </si>
  <si>
    <t>Part des contractuels (en effectifs physiques, hors contractuels L 954-3)</t>
  </si>
  <si>
    <t>Part des contractuels (en effectifs physiques, avec contractuels L 954-3)</t>
  </si>
  <si>
    <t>Part des contractuels (en PE, hors contractuels L 954-3) 3)</t>
  </si>
  <si>
    <t>Part des contractuels (en PE, avec contractuels L 954-3) 3)</t>
  </si>
  <si>
    <t>TABLEAU I : Répartition des personnels enseignants contractuels et titulaires de l'enseignement supérieur
(Hors disciplines médicales et odontologiques &amp; hors chargés d’enseignement et agents temporaires vacataires)</t>
  </si>
  <si>
    <t>TABLEAU II : Répartition par établissement, académie et fonction des personnels enseignants contractuels et titulaires de l'enseignement supérieur
(Hors disciplines médicales et odontologiques)</t>
  </si>
  <si>
    <t>Total enseignants contractuels (DC sans enseignement non inclus)</t>
  </si>
  <si>
    <t>Total enseignants contractuels en PE*</t>
  </si>
  <si>
    <t>Ratio PE contractuels / total PE</t>
  </si>
  <si>
    <t>TABLEAU III : Répartition des enseignants contractuels par discipline. Comparaison avec les enseignants-chercheurs</t>
  </si>
  <si>
    <t>2020/ 2021</t>
  </si>
  <si>
    <t>2019-2020</t>
  </si>
  <si>
    <t>Total Autre santé</t>
  </si>
  <si>
    <t>Total vacataires</t>
  </si>
  <si>
    <t>CEV</t>
  </si>
  <si>
    <t>Fonctionnaire</t>
  </si>
  <si>
    <t>Non fonctionnaire</t>
  </si>
  <si>
    <t>Etudiant</t>
  </si>
  <si>
    <t>Retraité</t>
  </si>
  <si>
    <t>ATV</t>
  </si>
  <si>
    <t>ND</t>
  </si>
  <si>
    <t>ND : données non disponibles</t>
  </si>
  <si>
    <t>Santé</t>
  </si>
  <si>
    <t>Etablissement</t>
  </si>
  <si>
    <t>Nb d'h. de Cours</t>
  </si>
  <si>
    <t>Nb d'h. Travaux dirigés</t>
  </si>
  <si>
    <t>Nb d'h.  Travaux pratiques</t>
  </si>
  <si>
    <t>Nb d'h. TOTAL</t>
  </si>
  <si>
    <t>* Les sous totaux ne correspondent pas au total car certains établissements ne renseignent pas toutes les données détaillées.</t>
  </si>
  <si>
    <t>Total général*</t>
  </si>
  <si>
    <r>
      <rPr>
        <i/>
        <vertAlign val="superscript"/>
        <sz val="10"/>
        <color theme="5" tint="-0.249977111117893"/>
        <rFont val="Times New Roman"/>
        <family val="1"/>
      </rPr>
      <t xml:space="preserve">* </t>
    </r>
    <r>
      <rPr>
        <i/>
        <sz val="10"/>
        <color theme="5" tint="-0.249977111117893"/>
        <rFont val="Times New Roman"/>
        <family val="1"/>
      </rPr>
      <t>Les sous totaux ne correspondent pas au total car certains établissements ne renseignent pas toutes les données détaillées.</t>
    </r>
  </si>
  <si>
    <t>Total général *</t>
  </si>
  <si>
    <t xml:space="preserve"> Répartition des chargés d'enseignement vacataires (CEV) et agents temporaires vacataires (ATV) par discipline</t>
  </si>
  <si>
    <t>Répartition des chargés d'enseignement vacataires (CEV) et agents temporaires vacataires (ATV) par établissement</t>
  </si>
  <si>
    <t>Nombre d'heures réparties par type de cours, par type de contrat et par établissement</t>
  </si>
  <si>
    <t>Total *</t>
  </si>
  <si>
    <t>* Les totaux ne correpondent pas au tableau 19 car car certains établissements ne renseignent pas les disciplines ou fournissent des données différentes.</t>
  </si>
  <si>
    <t>CY CERGY PARIS UNIVERSITE</t>
  </si>
  <si>
    <t>Année universitaire 2021-2022</t>
  </si>
  <si>
    <t>2021/ 2022</t>
  </si>
  <si>
    <t>Académie de MAYOTTE</t>
  </si>
  <si>
    <t>ATER TP + nr</t>
  </si>
  <si>
    <t>PARIS CITE UNIVERSITE</t>
  </si>
  <si>
    <t>UNIV POLYTECHNIQUE HAUTS-DE-France (dont INSA)</t>
  </si>
  <si>
    <r>
      <rPr>
        <b/>
        <u/>
        <sz val="12"/>
        <color theme="0"/>
        <rFont val="Times New Roman"/>
        <family val="1"/>
      </rPr>
      <t>TABLEAU V</t>
    </r>
    <r>
      <rPr>
        <b/>
        <sz val="12"/>
        <color theme="0"/>
        <rFont val="Times New Roman"/>
        <family val="1"/>
      </rPr>
      <t>:  Répartition des ATER en début de contrat en 2021-2022 par grande discipline, section du CNU et sexe</t>
    </r>
  </si>
  <si>
    <t>ATER en début de contrat en 2021-2022</t>
  </si>
  <si>
    <r>
      <rPr>
        <i/>
        <u/>
        <sz val="12"/>
        <rFont val="Times New Roman"/>
        <family val="1"/>
      </rPr>
      <t>Note</t>
    </r>
    <r>
      <rPr>
        <i/>
        <sz val="12"/>
        <rFont val="Times New Roman"/>
        <family val="1"/>
      </rPr>
      <t xml:space="preserve"> : 568 ATER ont une discipline non renseignée sont inclus dans le tableau total</t>
    </r>
  </si>
  <si>
    <t>TABLEAU X-d : PHARMACIE ET AUTRE SANTE - PYRAMIDE DES ÂGES -</t>
  </si>
  <si>
    <t>Effectif au cours de l'année
2020-2021
(A)</t>
  </si>
  <si>
    <t>2020-2021</t>
  </si>
  <si>
    <t>2021-2022
(B)</t>
  </si>
  <si>
    <r>
      <rPr>
        <i/>
        <u/>
        <sz val="12"/>
        <rFont val="Times New Roman"/>
        <family val="1"/>
      </rPr>
      <t>Note</t>
    </r>
    <r>
      <rPr>
        <i/>
        <sz val="12"/>
        <rFont val="Times New Roman"/>
        <family val="1"/>
      </rPr>
      <t xml:space="preserve"> : Le tableau "Toutes disciplines" inclus les 3 290 doctorants contractuels dont la discipline n'est pas renseignée.</t>
    </r>
  </si>
  <si>
    <t>Ensemble AS</t>
  </si>
  <si>
    <t>* incluant les 34 associés qui ont une quotité non renseignée</t>
  </si>
  <si>
    <t>PARIS EC</t>
  </si>
  <si>
    <r>
      <rPr>
        <b/>
        <u/>
        <sz val="13"/>
        <color theme="0"/>
        <rFont val="Times New Roman"/>
        <family val="1"/>
      </rPr>
      <t xml:space="preserve">TABLEAU XI </t>
    </r>
    <r>
      <rPr>
        <b/>
        <sz val="13"/>
        <color theme="0"/>
        <rFont val="Times New Roman"/>
        <family val="1"/>
      </rPr>
      <t>:  Répartition des doctorants contractuels par grande discipline, groupe, section du CNU, mission d'enseignement et sexe</t>
    </r>
  </si>
  <si>
    <r>
      <rPr>
        <b/>
        <u/>
        <sz val="14"/>
        <color theme="0"/>
        <rFont val="Times New Roman"/>
        <family val="1"/>
      </rPr>
      <t xml:space="preserve">TABLEAU XII </t>
    </r>
    <r>
      <rPr>
        <b/>
        <sz val="14"/>
        <color theme="0"/>
        <rFont val="Times New Roman"/>
        <family val="1"/>
      </rPr>
      <t>:  Répartition des doctorants contractuels par grande discipline, section du CNU et année de recrutement</t>
    </r>
  </si>
  <si>
    <t>TABLEAUX XIII-a, XIII-b, XIII-c, XIII-d et XIII-e :   Caractéristiques démographiques des doctorants contractuels (répartition par tranches d'âges, sexe, âge moyen et médian) par grande discipline</t>
  </si>
  <si>
    <r>
      <rPr>
        <b/>
        <u/>
        <sz val="14"/>
        <color theme="0"/>
        <rFont val="Times New Roman"/>
        <family val="1"/>
      </rPr>
      <t xml:space="preserve">TABLEAU XIV </t>
    </r>
    <r>
      <rPr>
        <b/>
        <sz val="14"/>
        <color theme="0"/>
        <rFont val="Times New Roman"/>
        <family val="1"/>
      </rPr>
      <t>:  Répartition des associés à temps plein (AS) par section du CNU, grande discipline, corps et sexe</t>
    </r>
  </si>
  <si>
    <r>
      <rPr>
        <b/>
        <u/>
        <sz val="14"/>
        <color theme="0"/>
        <rFont val="Times New Roman"/>
        <family val="1"/>
      </rPr>
      <t>TABLEAU XV :</t>
    </r>
    <r>
      <rPr>
        <b/>
        <sz val="14"/>
        <color theme="0"/>
        <rFont val="Times New Roman"/>
        <family val="1"/>
      </rPr>
      <t xml:space="preserve">  Répartition des associés à mi-temps (ASMT) par section du CNU, grande discipline, corps et sexe</t>
    </r>
  </si>
  <si>
    <r>
      <rPr>
        <b/>
        <u/>
        <sz val="14"/>
        <color theme="0"/>
        <rFont val="Times New Roman"/>
        <family val="1"/>
      </rPr>
      <t xml:space="preserve">TABLEAU XVI </t>
    </r>
    <r>
      <rPr>
        <b/>
        <sz val="14"/>
        <color theme="0"/>
        <rFont val="Times New Roman"/>
        <family val="1"/>
      </rPr>
      <t>:  Répartition des contractuels L 954-3 par grande discipline, groupe, section CNU et type de fonction</t>
    </r>
  </si>
  <si>
    <r>
      <rPr>
        <b/>
        <u/>
        <sz val="10"/>
        <color theme="0"/>
        <rFont val="Times New Roman"/>
        <family val="1"/>
      </rPr>
      <t xml:space="preserve">TABLEAU XVII </t>
    </r>
    <r>
      <rPr>
        <b/>
        <sz val="10"/>
        <color theme="0"/>
        <rFont val="Times New Roman"/>
        <family val="1"/>
      </rPr>
      <t>:  Répartition des chargés d'enseignement vacataires (CEV) et agents temporaires vacataires (ATV) par établissement</t>
    </r>
  </si>
  <si>
    <r>
      <rPr>
        <b/>
        <u/>
        <sz val="11"/>
        <color theme="0"/>
        <rFont val="Times New Roman"/>
        <family val="1"/>
      </rPr>
      <t xml:space="preserve">TABLEAU XVIII </t>
    </r>
    <r>
      <rPr>
        <b/>
        <sz val="11"/>
        <color theme="0"/>
        <rFont val="Times New Roman"/>
        <family val="1"/>
      </rPr>
      <t>:  Nombre d'heures réparties par type de cours, par type de contrat et par établissement</t>
    </r>
  </si>
  <si>
    <r>
      <rPr>
        <b/>
        <u/>
        <sz val="14"/>
        <color theme="0"/>
        <rFont val="Times New Roman"/>
        <family val="1"/>
      </rPr>
      <t xml:space="preserve">TABLEAU XIX </t>
    </r>
    <r>
      <rPr>
        <b/>
        <sz val="14"/>
        <color theme="0"/>
        <rFont val="Times New Roman"/>
        <family val="1"/>
      </rPr>
      <t>:  Répartition des chargés d'enseignement vacataires (CEV) et agents temporaires vacataires (ATV) par discipline</t>
    </r>
  </si>
  <si>
    <t>TABLEAUX XIII-a, XIII-b, XIII-c, XIII-d et XIII-e :</t>
  </si>
  <si>
    <t>TABLEAU XV :</t>
  </si>
  <si>
    <t>TABLEAU XVI  :</t>
  </si>
  <si>
    <t>TABLEAU XVIII :</t>
  </si>
  <si>
    <t>sert pour le calcul du PE</t>
  </si>
  <si>
    <t>UTILE POUR LE CALCUL DU PE</t>
  </si>
  <si>
    <t>(Voir la " Note de la DGRH n°4 de Mai 2023 " pour un commentaire de ces données)</t>
  </si>
  <si>
    <t xml:space="preserve"> Répartition des ATER en premier contrat en 2021-2022 par grande discipline, section du CNU et sexe</t>
  </si>
  <si>
    <t>Total LETTRES SCIENCES HUMAINES</t>
  </si>
  <si>
    <t>INP CLERMONT AUVERGNE</t>
  </si>
  <si>
    <t>VERSAILLES ST QUENTIN en YVELINES</t>
  </si>
  <si>
    <t>Total  TOUTES DISCIPLINES</t>
  </si>
  <si>
    <t>TABLEAU X-b : LETTRES SCIENCES HUMAINES - PYRAMIDE DES ÂGES -</t>
  </si>
  <si>
    <t>TABLEAU X-c : SCIENCES ET TECHNIQUES - PYRAMIDE DES ÂGES</t>
  </si>
  <si>
    <t>LETTRES SCIENCES HUMAINES</t>
  </si>
  <si>
    <t>Effectif au cours de l'année
2021-2022</t>
  </si>
  <si>
    <t>VERSAILLES ST QUENTIN EN YVELINES</t>
  </si>
  <si>
    <t>UNIV POLYTECHNIQUE HAUTS-DE-France/INSA HAUTS-DE-FRANCE</t>
  </si>
  <si>
    <t>Droit, Science politique</t>
  </si>
  <si>
    <t>Économie, Gestion, AES</t>
  </si>
  <si>
    <t>Arts, Lettres, Langues, SHS</t>
  </si>
  <si>
    <t>Sciences et Techniques</t>
  </si>
  <si>
    <t xml:space="preserve">Enveloppes fluides du système Terre et autres planètes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</si>
</sst>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00\ _€_-;\-* #,##0.00\ _€_-;_-* &quot;-&quot;??\ _€_-;_-@_-"/>
    <numFmt numFmtId="165" formatCode="_-* #,##0.00\ [$€-1]_-;\-* #,##0.00\ [$€-1]_-;_-* &quot;-&quot;??\ [$€-1]_-"/>
    <numFmt numFmtId="166" formatCode="0&quot;        &quot;"/>
    <numFmt numFmtId="167" formatCode="0&quot;    &quot;"/>
    <numFmt numFmtId="168" formatCode="0.0%"/>
    <numFmt numFmtId="169" formatCode="#,##0.0"/>
    <numFmt numFmtId="170" formatCode="_-* #,##0.00\ _F_-;\-* #,##0.00\ _F_-;_-* &quot;-&quot;??\ _F_-;_-@_-"/>
    <numFmt numFmtId="171" formatCode="[$-40C]General"/>
    <numFmt numFmtId="172" formatCode="_-* #,##0_-;\-* #,##0_-;_-* &quot;-&quot;??_-;_-@_-"/>
  </numFmts>
  <fonts count="137" x14ac:knownFonts="1">
    <font>
      <sz val="10"/>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Times New Roman"/>
      <family val="2"/>
    </font>
    <font>
      <sz val="10"/>
      <name val="Times New Roman"/>
      <family val="1"/>
    </font>
    <font>
      <b/>
      <sz val="12"/>
      <name val="Times New Roman"/>
      <family val="1"/>
    </font>
    <font>
      <sz val="9"/>
      <name val="Arial"/>
      <family val="2"/>
    </font>
    <font>
      <sz val="10"/>
      <name val="Arial"/>
      <family val="2"/>
    </font>
    <font>
      <sz val="10"/>
      <color theme="1"/>
      <name val="Arial"/>
      <family val="2"/>
    </font>
    <font>
      <sz val="10"/>
      <color indexed="8"/>
      <name val="Times New Roman"/>
      <family val="2"/>
    </font>
    <font>
      <sz val="11"/>
      <name val="Times New Roman"/>
      <family val="1"/>
    </font>
    <font>
      <b/>
      <sz val="10"/>
      <name val="Times New Roman"/>
      <family val="1"/>
    </font>
    <font>
      <sz val="8"/>
      <color theme="1"/>
      <name val="Times New Roman"/>
      <family val="2"/>
    </font>
    <font>
      <b/>
      <sz val="10"/>
      <color theme="1"/>
      <name val="Times New Roman"/>
      <family val="1"/>
    </font>
    <font>
      <b/>
      <sz val="10"/>
      <color theme="0"/>
      <name val="Times New Roman"/>
      <family val="1"/>
    </font>
    <font>
      <sz val="10"/>
      <color theme="0"/>
      <name val="Times New Roman"/>
      <family val="1"/>
    </font>
    <font>
      <i/>
      <sz val="10"/>
      <color theme="1"/>
      <name val="Times New Roman"/>
      <family val="1"/>
    </font>
    <font>
      <b/>
      <i/>
      <sz val="10"/>
      <color theme="0"/>
      <name val="Times New Roman"/>
      <family val="1"/>
    </font>
    <font>
      <sz val="10"/>
      <color theme="1"/>
      <name val="Times New Roman"/>
      <family val="1"/>
    </font>
    <font>
      <i/>
      <sz val="8"/>
      <color theme="1"/>
      <name val="Times New Roman"/>
      <family val="1"/>
    </font>
    <font>
      <b/>
      <sz val="8"/>
      <color theme="1"/>
      <name val="Times New Roman"/>
      <family val="1"/>
    </font>
    <font>
      <b/>
      <u/>
      <sz val="10"/>
      <color theme="0"/>
      <name val="Times New Roman"/>
      <family val="1"/>
    </font>
    <font>
      <i/>
      <sz val="8"/>
      <color theme="0"/>
      <name val="Times New Roman"/>
      <family val="1"/>
    </font>
    <font>
      <b/>
      <sz val="8"/>
      <color theme="0"/>
      <name val="Times New Roman"/>
      <family val="1"/>
    </font>
    <font>
      <i/>
      <sz val="8"/>
      <name val="Times New Roman"/>
      <family val="1"/>
    </font>
    <font>
      <b/>
      <i/>
      <sz val="10"/>
      <color theme="1"/>
      <name val="Times New Roman"/>
      <family val="1"/>
    </font>
    <font>
      <i/>
      <vertAlign val="superscript"/>
      <sz val="8"/>
      <color theme="1"/>
      <name val="Times New Roman"/>
      <family val="1"/>
    </font>
    <font>
      <sz val="10"/>
      <color theme="0"/>
      <name val="Times New Roman"/>
      <family val="2"/>
    </font>
    <font>
      <vertAlign val="superscript"/>
      <sz val="10"/>
      <color theme="1"/>
      <name val="Times New Roman"/>
      <family val="1"/>
    </font>
    <font>
      <b/>
      <sz val="12"/>
      <color theme="0"/>
      <name val="Times New Roman"/>
      <family val="1"/>
    </font>
    <font>
      <i/>
      <sz val="10"/>
      <name val="Times New Roman"/>
      <family val="1"/>
    </font>
    <font>
      <sz val="10"/>
      <color indexed="8"/>
      <name val="Arial"/>
      <family val="2"/>
    </font>
    <font>
      <sz val="11"/>
      <name val="Times New Roman"/>
      <family val="1"/>
      <charset val="1"/>
    </font>
    <font>
      <sz val="12"/>
      <name val="Times New Roman"/>
      <family val="1"/>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indexed="8"/>
      <name val="Calibri"/>
      <family val="2"/>
    </font>
    <font>
      <sz val="11"/>
      <color rgb="FF006100"/>
      <name val="Calibri"/>
      <family val="2"/>
      <scheme val="minor"/>
    </font>
    <font>
      <b/>
      <sz val="11"/>
      <color rgb="FF3F3F3F"/>
      <name val="Calibri"/>
      <family val="2"/>
      <scheme val="minor"/>
    </font>
    <font>
      <sz val="10"/>
      <name val="Times New Roman"/>
      <family val="1"/>
      <charset val="1"/>
    </font>
    <font>
      <i/>
      <sz val="11"/>
      <color rgb="FF7F7F7F"/>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10"/>
      <name val="Times New Roman"/>
      <family val="2"/>
    </font>
    <font>
      <b/>
      <sz val="10"/>
      <name val="Times New Roman"/>
      <family val="2"/>
    </font>
    <font>
      <b/>
      <sz val="10"/>
      <color theme="0"/>
      <name val="Times New Roman"/>
      <family val="2"/>
    </font>
    <font>
      <sz val="10"/>
      <color theme="0"/>
      <name val="Arial"/>
      <family val="2"/>
    </font>
    <font>
      <sz val="10"/>
      <color rgb="FFFF0000"/>
      <name val="Arial"/>
      <family val="2"/>
    </font>
    <font>
      <b/>
      <sz val="10"/>
      <color rgb="FFFA7D00"/>
      <name val="Arial"/>
      <family val="2"/>
    </font>
    <font>
      <sz val="10"/>
      <color rgb="FFFA7D00"/>
      <name val="Arial"/>
      <family val="2"/>
    </font>
    <font>
      <sz val="10"/>
      <color rgb="FF3F3F76"/>
      <name val="Arial"/>
      <family val="2"/>
    </font>
    <font>
      <sz val="10"/>
      <color rgb="FF9C0006"/>
      <name val="Arial"/>
      <family val="2"/>
    </font>
    <font>
      <sz val="10"/>
      <color rgb="FF9C6500"/>
      <name val="Arial"/>
      <family val="2"/>
    </font>
    <font>
      <sz val="10"/>
      <color rgb="FF006100"/>
      <name val="Arial"/>
      <family val="2"/>
    </font>
    <font>
      <b/>
      <sz val="10"/>
      <color rgb="FF3F3F3F"/>
      <name val="Arial"/>
      <family val="2"/>
    </font>
    <font>
      <i/>
      <sz val="10"/>
      <color rgb="FF7F7F7F"/>
      <name val="Arial"/>
      <family val="2"/>
    </font>
    <font>
      <b/>
      <sz val="15"/>
      <color theme="3"/>
      <name val="Arial"/>
      <family val="2"/>
    </font>
    <font>
      <b/>
      <sz val="13"/>
      <color theme="3"/>
      <name val="Arial"/>
      <family val="2"/>
    </font>
    <font>
      <b/>
      <sz val="11"/>
      <color theme="3"/>
      <name val="Arial"/>
      <family val="2"/>
    </font>
    <font>
      <b/>
      <sz val="10"/>
      <color theme="1"/>
      <name val="Arial"/>
      <family val="2"/>
    </font>
    <font>
      <b/>
      <sz val="10"/>
      <color theme="0"/>
      <name val="Arial"/>
      <family val="2"/>
    </font>
    <font>
      <sz val="10"/>
      <color rgb="FFFF0000"/>
      <name val="Times New Roman"/>
      <family val="1"/>
    </font>
    <font>
      <sz val="10"/>
      <color rgb="FFFF0000"/>
      <name val="Times New Roman"/>
      <family val="2"/>
    </font>
    <font>
      <b/>
      <sz val="10"/>
      <color rgb="FFFF0000"/>
      <name val="Times New Roman"/>
      <family val="2"/>
    </font>
    <font>
      <i/>
      <vertAlign val="superscript"/>
      <sz val="8"/>
      <name val="Times New Roman"/>
      <family val="1"/>
    </font>
    <font>
      <b/>
      <i/>
      <sz val="10"/>
      <name val="Times New Roman"/>
      <family val="1"/>
    </font>
    <font>
      <sz val="8"/>
      <color theme="1"/>
      <name val="Times New Roman"/>
      <family val="1"/>
    </font>
    <font>
      <b/>
      <sz val="9"/>
      <color theme="0"/>
      <name val="Times New Roman"/>
      <family val="1"/>
    </font>
    <font>
      <i/>
      <sz val="10"/>
      <name val="Times New Roman"/>
      <family val="2"/>
    </font>
    <font>
      <i/>
      <sz val="10"/>
      <color rgb="FFFF0000"/>
      <name val="Times New Roman"/>
      <family val="1"/>
    </font>
    <font>
      <sz val="10"/>
      <color rgb="FF000000"/>
      <name val="Arial"/>
      <family val="2"/>
    </font>
    <font>
      <sz val="11"/>
      <color indexed="8"/>
      <name val="Calibri"/>
      <family val="2"/>
      <scheme val="minor"/>
    </font>
    <font>
      <b/>
      <sz val="16"/>
      <color theme="1"/>
      <name val="Times New Roman"/>
      <family val="1"/>
    </font>
    <font>
      <b/>
      <sz val="14"/>
      <color theme="1"/>
      <name val="Times New Roman"/>
      <family val="1"/>
    </font>
    <font>
      <b/>
      <u/>
      <sz val="14"/>
      <color theme="1"/>
      <name val="Times New Roman"/>
      <family val="1"/>
    </font>
    <font>
      <sz val="14"/>
      <color theme="1"/>
      <name val="Times New Roman"/>
      <family val="1"/>
    </font>
    <font>
      <b/>
      <sz val="10"/>
      <color rgb="FFFF0000"/>
      <name val="Times New Roman"/>
      <family val="1"/>
    </font>
    <font>
      <b/>
      <sz val="14"/>
      <color theme="0"/>
      <name val="Times New Roman"/>
      <family val="1"/>
    </font>
    <font>
      <b/>
      <u/>
      <sz val="14"/>
      <color theme="0"/>
      <name val="Times New Roman"/>
      <family val="1"/>
    </font>
    <font>
      <b/>
      <sz val="14"/>
      <name val="Times New Roman"/>
      <family val="1"/>
    </font>
    <font>
      <b/>
      <sz val="10"/>
      <color rgb="FF00B050"/>
      <name val="Times New Roman"/>
      <family val="1"/>
    </font>
    <font>
      <b/>
      <sz val="10"/>
      <color theme="1"/>
      <name val="Times New Roman"/>
      <family val="2"/>
    </font>
    <font>
      <b/>
      <i/>
      <sz val="10"/>
      <name val="Times New Roman"/>
      <family val="2"/>
    </font>
    <font>
      <b/>
      <i/>
      <u/>
      <sz val="10"/>
      <name val="Times New Roman"/>
      <family val="2"/>
    </font>
    <font>
      <b/>
      <vertAlign val="superscript"/>
      <sz val="10"/>
      <color theme="0"/>
      <name val="Times New Roman"/>
      <family val="2"/>
    </font>
    <font>
      <i/>
      <sz val="12"/>
      <name val="Times New Roman"/>
      <family val="1"/>
    </font>
    <font>
      <b/>
      <sz val="11"/>
      <color theme="0"/>
      <name val="Times New Roman"/>
      <family val="1"/>
    </font>
    <font>
      <b/>
      <u/>
      <sz val="11"/>
      <color theme="0"/>
      <name val="Times New Roman"/>
      <family val="1"/>
    </font>
    <font>
      <b/>
      <u/>
      <sz val="12"/>
      <color theme="0"/>
      <name val="Times New Roman"/>
      <family val="1"/>
    </font>
    <font>
      <sz val="11"/>
      <color theme="1"/>
      <name val="Times New Roman"/>
      <family val="1"/>
    </font>
    <font>
      <sz val="11"/>
      <color theme="1"/>
      <name val="Times New Roman"/>
      <family val="2"/>
    </font>
    <font>
      <b/>
      <sz val="11"/>
      <color theme="1"/>
      <name val="Times New Roman"/>
      <family val="2"/>
    </font>
    <font>
      <sz val="12"/>
      <color theme="1"/>
      <name val="Times New Roman"/>
      <family val="2"/>
    </font>
    <font>
      <i/>
      <sz val="12"/>
      <color theme="1"/>
      <name val="Times New Roman"/>
      <family val="1"/>
    </font>
    <font>
      <i/>
      <u/>
      <sz val="12"/>
      <color theme="1"/>
      <name val="Times New Roman"/>
      <family val="1"/>
    </font>
    <font>
      <sz val="12"/>
      <color theme="1"/>
      <name val="Times New Roman"/>
      <family val="1"/>
    </font>
    <font>
      <b/>
      <sz val="13"/>
      <color theme="0"/>
      <name val="Times New Roman"/>
      <family val="1"/>
    </font>
    <font>
      <b/>
      <u/>
      <sz val="13"/>
      <color theme="0"/>
      <name val="Times New Roman"/>
      <family val="1"/>
    </font>
    <font>
      <sz val="13"/>
      <color theme="1"/>
      <name val="Times New Roman"/>
      <family val="1"/>
    </font>
    <font>
      <i/>
      <u/>
      <sz val="12"/>
      <name val="Times New Roman"/>
      <family val="1"/>
    </font>
    <font>
      <b/>
      <sz val="12"/>
      <color theme="0"/>
      <name val="Times New Roman"/>
      <family val="2"/>
    </font>
    <font>
      <sz val="12"/>
      <name val="Times New Roman"/>
      <family val="2"/>
    </font>
    <font>
      <b/>
      <sz val="12"/>
      <color theme="1"/>
      <name val="Times New Roman"/>
      <family val="1"/>
    </font>
    <font>
      <b/>
      <sz val="11"/>
      <color theme="0"/>
      <name val="Times New Roman"/>
      <family val="2"/>
    </font>
    <font>
      <sz val="12"/>
      <color rgb="FFFF0000"/>
      <name val="Times New Roman"/>
      <family val="1"/>
    </font>
    <font>
      <sz val="14"/>
      <color theme="1"/>
      <name val="Times New Roman"/>
      <family val="2"/>
    </font>
    <font>
      <b/>
      <sz val="14"/>
      <color theme="0"/>
      <name val="Times New Roman"/>
      <family val="2"/>
    </font>
    <font>
      <sz val="14"/>
      <name val="Times New Roman"/>
      <family val="2"/>
    </font>
    <font>
      <sz val="11"/>
      <color rgb="FFFF0000"/>
      <name val="Times New Roman"/>
      <family val="2"/>
    </font>
    <font>
      <sz val="13"/>
      <color rgb="FFFF0000"/>
      <name val="Times New Roman"/>
      <family val="2"/>
    </font>
    <font>
      <sz val="10"/>
      <name val="Times New Roman"/>
      <family val="1"/>
    </font>
    <font>
      <sz val="11"/>
      <color theme="1"/>
      <name val="Calibri"/>
      <family val="2"/>
    </font>
    <font>
      <sz val="11"/>
      <color rgb="FF000000"/>
      <name val="Calibri"/>
      <family val="2"/>
    </font>
    <font>
      <i/>
      <sz val="10"/>
      <color theme="5" tint="-0.249977111117893"/>
      <name val="Times New Roman"/>
      <family val="1"/>
    </font>
    <font>
      <i/>
      <vertAlign val="superscript"/>
      <sz val="10"/>
      <color theme="5" tint="-0.249977111117893"/>
      <name val="Times New Roman"/>
      <family val="1"/>
    </font>
    <font>
      <sz val="10"/>
      <color theme="5" tint="-0.249977111117893"/>
      <name val="Times New Roman"/>
      <family val="2"/>
    </font>
    <font>
      <sz val="12"/>
      <color theme="0"/>
      <name val="Times New Roman"/>
      <family val="2"/>
    </font>
    <font>
      <sz val="14"/>
      <color rgb="FFFF0000"/>
      <name val="Times New Roman"/>
      <family val="2"/>
    </font>
  </fonts>
  <fills count="43">
    <fill>
      <patternFill patternType="none"/>
    </fill>
    <fill>
      <patternFill patternType="gray125"/>
    </fill>
    <fill>
      <patternFill patternType="solid">
        <fgColor theme="3" tint="0.39997558519241921"/>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0"/>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rgb="FFFFFF00"/>
        <bgColor indexed="64"/>
      </patternFill>
    </fill>
  </fills>
  <borders count="13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right style="thin">
        <color theme="3" tint="0.39994506668294322"/>
      </right>
      <top/>
      <bottom style="dashed">
        <color theme="0" tint="-0.499984740745262"/>
      </bottom>
      <diagonal/>
    </border>
    <border>
      <left style="thin">
        <color theme="3" tint="0.39994506668294322"/>
      </left>
      <right style="thin">
        <color theme="3" tint="0.39994506668294322"/>
      </right>
      <top/>
      <bottom style="dashed">
        <color theme="0" tint="-0.499984740745262"/>
      </bottom>
      <diagonal/>
    </border>
    <border>
      <left style="thin">
        <color theme="3" tint="0.39994506668294322"/>
      </left>
      <right/>
      <top/>
      <bottom style="dashed">
        <color theme="0" tint="-0.499984740745262"/>
      </bottom>
      <diagonal/>
    </border>
    <border>
      <left/>
      <right style="thin">
        <color theme="3" tint="0.39994506668294322"/>
      </right>
      <top style="dashed">
        <color theme="0" tint="-0.499984740745262"/>
      </top>
      <bottom style="dashed">
        <color theme="0" tint="-0.499984740745262"/>
      </bottom>
      <diagonal/>
    </border>
    <border>
      <left style="thin">
        <color theme="3" tint="0.39994506668294322"/>
      </left>
      <right style="thin">
        <color theme="3" tint="0.39994506668294322"/>
      </right>
      <top style="dashed">
        <color theme="0" tint="-0.499984740745262"/>
      </top>
      <bottom style="dashed">
        <color theme="0" tint="-0.499984740745262"/>
      </bottom>
      <diagonal/>
    </border>
    <border>
      <left style="thin">
        <color theme="3" tint="0.39994506668294322"/>
      </left>
      <right/>
      <top style="dashed">
        <color theme="0" tint="-0.499984740745262"/>
      </top>
      <bottom style="dashed">
        <color theme="0" tint="-0.499984740745262"/>
      </bottom>
      <diagonal/>
    </border>
    <border>
      <left/>
      <right style="thin">
        <color theme="3" tint="0.39994506668294322"/>
      </right>
      <top style="dashed">
        <color theme="0" tint="-0.499984740745262"/>
      </top>
      <bottom/>
      <diagonal/>
    </border>
    <border>
      <left style="thin">
        <color theme="3" tint="0.39994506668294322"/>
      </left>
      <right style="thin">
        <color theme="3" tint="0.39994506668294322"/>
      </right>
      <top style="dashed">
        <color theme="0" tint="-0.499984740745262"/>
      </top>
      <bottom/>
      <diagonal/>
    </border>
    <border>
      <left style="thin">
        <color theme="3" tint="0.39994506668294322"/>
      </left>
      <right/>
      <top style="dashed">
        <color theme="0" tint="-0.499984740745262"/>
      </top>
      <bottom/>
      <diagonal/>
    </border>
    <border>
      <left/>
      <right/>
      <top/>
      <bottom style="thin">
        <color theme="0"/>
      </bottom>
      <diagonal/>
    </border>
    <border>
      <left/>
      <right style="thin">
        <color theme="3" tint="0.39994506668294322"/>
      </right>
      <top/>
      <bottom/>
      <diagonal/>
    </border>
    <border>
      <left style="thin">
        <color theme="3" tint="0.39994506668294322"/>
      </left>
      <right style="thin">
        <color theme="3" tint="0.39994506668294322"/>
      </right>
      <top/>
      <bottom/>
      <diagonal/>
    </border>
    <border>
      <left style="thin">
        <color theme="3" tint="0.39994506668294322"/>
      </left>
      <right/>
      <top/>
      <bottom/>
      <diagonal/>
    </border>
    <border>
      <left style="thin">
        <color theme="0"/>
      </left>
      <right style="thin">
        <color theme="0"/>
      </right>
      <top/>
      <bottom/>
      <diagonal/>
    </border>
    <border>
      <left style="thin">
        <color theme="0"/>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diagonal/>
    </border>
    <border>
      <left/>
      <right style="thin">
        <color theme="3" tint="0.39994506668294322"/>
      </right>
      <top style="thin">
        <color theme="0"/>
      </top>
      <bottom/>
      <diagonal/>
    </border>
    <border>
      <left style="thin">
        <color theme="3" tint="0.39994506668294322"/>
      </left>
      <right style="thin">
        <color theme="3" tint="0.39994506668294322"/>
      </right>
      <top style="thin">
        <color theme="0"/>
      </top>
      <bottom/>
      <diagonal/>
    </border>
    <border>
      <left/>
      <right/>
      <top/>
      <bottom style="dashed">
        <color theme="0" tint="-0.499984740745262"/>
      </bottom>
      <diagonal/>
    </border>
    <border>
      <left/>
      <right/>
      <top style="dashed">
        <color theme="0" tint="-0.499984740745262"/>
      </top>
      <bottom style="dashed">
        <color theme="0" tint="-0.499984740745262"/>
      </bottom>
      <diagonal/>
    </border>
    <border>
      <left/>
      <right/>
      <top style="dashed">
        <color theme="0" tint="-0.499984740745262"/>
      </top>
      <bottom/>
      <diagonal/>
    </border>
    <border>
      <left/>
      <right/>
      <top style="thin">
        <color theme="0"/>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dashed">
        <color theme="0" tint="-0.499984740745262"/>
      </bottom>
      <diagonal/>
    </border>
    <border>
      <left style="thin">
        <color theme="0" tint="-0.499984740745262"/>
      </left>
      <right style="thin">
        <color theme="0" tint="-0.499984740745262"/>
      </right>
      <top style="dashed">
        <color theme="0" tint="-0.499984740745262"/>
      </top>
      <bottom style="dashed">
        <color theme="0" tint="-0.499984740745262"/>
      </bottom>
      <diagonal/>
    </border>
    <border>
      <left style="thin">
        <color theme="0" tint="-0.499984740745262"/>
      </left>
      <right style="thin">
        <color theme="0" tint="-0.499984740745262"/>
      </right>
      <top style="dashed">
        <color theme="0" tint="-0.499984740745262"/>
      </top>
      <bottom/>
      <diagonal/>
    </border>
    <border>
      <left/>
      <right/>
      <top style="dashed">
        <color theme="0" tint="-0.499984740745262"/>
      </top>
      <bottom style="thin">
        <color theme="3" tint="0.39994506668294322"/>
      </bottom>
      <diagonal/>
    </border>
    <border>
      <left style="thin">
        <color auto="1"/>
      </left>
      <right style="thin">
        <color theme="3" tint="0.39991454817346722"/>
      </right>
      <top/>
      <bottom style="dashed">
        <color theme="0" tint="-0.499984740745262"/>
      </bottom>
      <diagonal/>
    </border>
    <border>
      <left style="thin">
        <color auto="1"/>
      </left>
      <right style="thin">
        <color theme="3" tint="0.39991454817346722"/>
      </right>
      <top style="dashed">
        <color theme="0" tint="-0.499984740745262"/>
      </top>
      <bottom style="dashed">
        <color theme="0" tint="-0.499984740745262"/>
      </bottom>
      <diagonal/>
    </border>
    <border>
      <left style="thin">
        <color auto="1"/>
      </left>
      <right style="thin">
        <color theme="3" tint="0.39991454817346722"/>
      </right>
      <top style="dashed">
        <color theme="0" tint="-0.499984740745262"/>
      </top>
      <bottom style="thin">
        <color theme="3" tint="0.39994506668294322"/>
      </bottom>
      <diagonal/>
    </border>
    <border>
      <left style="thin">
        <color theme="3" tint="0.39991454817346722"/>
      </left>
      <right style="thin">
        <color auto="1"/>
      </right>
      <top/>
      <bottom style="dashed">
        <color theme="0" tint="-0.499984740745262"/>
      </bottom>
      <diagonal/>
    </border>
    <border>
      <left style="thin">
        <color theme="3" tint="0.39991454817346722"/>
      </left>
      <right style="thin">
        <color auto="1"/>
      </right>
      <top style="dashed">
        <color theme="0" tint="-0.499984740745262"/>
      </top>
      <bottom style="dashed">
        <color theme="0" tint="-0.499984740745262"/>
      </bottom>
      <diagonal/>
    </border>
    <border>
      <left style="thin">
        <color theme="3" tint="0.39991454817346722"/>
      </left>
      <right style="thin">
        <color auto="1"/>
      </right>
      <top style="dashed">
        <color theme="0" tint="-0.499984740745262"/>
      </top>
      <bottom style="thin">
        <color theme="3" tint="0.39994506668294322"/>
      </bottom>
      <diagonal/>
    </border>
    <border>
      <left style="thin">
        <color theme="0" tint="-0.499984740745262"/>
      </left>
      <right style="thin">
        <color theme="0" tint="-0.499984740745262"/>
      </right>
      <top style="dashed">
        <color theme="0" tint="-0.499984740745262"/>
      </top>
      <bottom style="thin">
        <color theme="0" tint="-0.499984740745262"/>
      </bottom>
      <diagonal/>
    </border>
    <border>
      <left style="thin">
        <color auto="1"/>
      </left>
      <right/>
      <top/>
      <bottom style="dashed">
        <color theme="0" tint="-0.499984740745262"/>
      </bottom>
      <diagonal/>
    </border>
    <border>
      <left style="thin">
        <color auto="1"/>
      </left>
      <right/>
      <top style="dashed">
        <color theme="0" tint="-0.499984740745262"/>
      </top>
      <bottom style="dashed">
        <color theme="0" tint="-0.499984740745262"/>
      </bottom>
      <diagonal/>
    </border>
    <border>
      <left style="thin">
        <color auto="1"/>
      </left>
      <right/>
      <top style="dashed">
        <color theme="0" tint="-0.499984740745262"/>
      </top>
      <bottom style="thin">
        <color theme="3" tint="0.39994506668294322"/>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3" tint="0.39994506668294322"/>
      </left>
      <right style="thin">
        <color theme="0" tint="-0.499984740745262"/>
      </right>
      <top/>
      <bottom style="dashed">
        <color theme="0" tint="-0.499984740745262"/>
      </bottom>
      <diagonal/>
    </border>
    <border>
      <left style="thin">
        <color theme="0" tint="-0.499984740745262"/>
      </left>
      <right style="thin">
        <color theme="3" tint="0.39994506668294322"/>
      </right>
      <top/>
      <bottom style="dashed">
        <color theme="0" tint="-0.499984740745262"/>
      </bottom>
      <diagonal/>
    </border>
    <border>
      <left style="thin">
        <color theme="3" tint="0.39994506668294322"/>
      </left>
      <right style="thin">
        <color theme="0" tint="-0.499984740745262"/>
      </right>
      <top style="dashed">
        <color theme="0" tint="-0.499984740745262"/>
      </top>
      <bottom style="dashed">
        <color theme="0" tint="-0.499984740745262"/>
      </bottom>
      <diagonal/>
    </border>
    <border>
      <left style="thin">
        <color theme="0" tint="-0.499984740745262"/>
      </left>
      <right style="thin">
        <color theme="3" tint="0.39994506668294322"/>
      </right>
      <top style="dashed">
        <color theme="0" tint="-0.499984740745262"/>
      </top>
      <bottom style="dashed">
        <color theme="0" tint="-0.499984740745262"/>
      </bottom>
      <diagonal/>
    </border>
    <border>
      <left style="thin">
        <color theme="3" tint="0.39994506668294322"/>
      </left>
      <right style="thin">
        <color theme="0" tint="-0.499984740745262"/>
      </right>
      <top style="dashed">
        <color theme="0" tint="-0.499984740745262"/>
      </top>
      <bottom style="thin">
        <color theme="3" tint="0.39991454817346722"/>
      </bottom>
      <diagonal/>
    </border>
    <border>
      <left style="thin">
        <color theme="0" tint="-0.499984740745262"/>
      </left>
      <right style="thin">
        <color theme="3" tint="0.39994506668294322"/>
      </right>
      <top style="dashed">
        <color theme="0" tint="-0.499984740745262"/>
      </top>
      <bottom style="thin">
        <color theme="3" tint="0.39991454817346722"/>
      </bottom>
      <diagonal/>
    </border>
    <border>
      <left style="thin">
        <color theme="0"/>
      </left>
      <right style="thin">
        <color theme="3" tint="0.39994506668294322"/>
      </right>
      <top style="dashed">
        <color theme="0" tint="-0.499984740745262"/>
      </top>
      <bottom style="dashed">
        <color theme="0" tint="-0.499984740745262"/>
      </bottom>
      <diagonal/>
    </border>
    <border>
      <left style="thin">
        <color theme="0"/>
      </left>
      <right style="thin">
        <color theme="3" tint="0.39994506668294322"/>
      </right>
      <top style="dashed">
        <color theme="0" tint="-0.499984740745262"/>
      </top>
      <bottom style="thin">
        <color theme="3" tint="0.39991454817346722"/>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3" tint="0.39994506668294322"/>
      </right>
      <top style="dashed">
        <color theme="0" tint="-0.499984740745262"/>
      </top>
      <bottom style="thin">
        <color theme="3" tint="0.39994506668294322"/>
      </bottom>
      <diagonal/>
    </border>
    <border>
      <left style="thin">
        <color theme="3" tint="0.39994506668294322"/>
      </left>
      <right style="thin">
        <color theme="3" tint="0.39994506668294322"/>
      </right>
      <top style="dashed">
        <color theme="0" tint="-0.49998474074526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right/>
      <top style="thin">
        <color theme="0" tint="-0.499984740745262"/>
      </top>
      <bottom style="thin">
        <color theme="0" tint="-0.499984740745262"/>
      </bottom>
      <diagonal/>
    </border>
    <border>
      <left style="thin">
        <color theme="3" tint="0.39991454817346722"/>
      </left>
      <right style="thin">
        <color theme="3" tint="0.39991454817346722"/>
      </right>
      <top style="thin">
        <color theme="3" tint="0.39991454817346722"/>
      </top>
      <bottom/>
      <diagonal/>
    </border>
    <border>
      <left style="thin">
        <color theme="3" tint="0.39991454817346722"/>
      </left>
      <right style="thin">
        <color theme="3" tint="0.39991454817346722"/>
      </right>
      <top/>
      <bottom/>
      <diagonal/>
    </border>
    <border>
      <left style="thin">
        <color theme="3" tint="0.39991454817346722"/>
      </left>
      <right style="thin">
        <color theme="3" tint="0.39991454817346722"/>
      </right>
      <top/>
      <bottom style="thin">
        <color theme="3" tint="0.39991454817346722"/>
      </bottom>
      <diagonal/>
    </border>
    <border>
      <left style="thin">
        <color theme="3" tint="0.39988402966399123"/>
      </left>
      <right style="thin">
        <color theme="3" tint="0.39988402966399123"/>
      </right>
      <top style="thin">
        <color theme="3" tint="0.39988402966399123"/>
      </top>
      <bottom/>
      <diagonal/>
    </border>
    <border>
      <left style="thin">
        <color theme="3" tint="0.39988402966399123"/>
      </left>
      <right style="thin">
        <color theme="3" tint="0.39988402966399123"/>
      </right>
      <top/>
      <bottom/>
      <diagonal/>
    </border>
    <border>
      <left style="thin">
        <color theme="3" tint="0.39985351115451523"/>
      </left>
      <right style="thin">
        <color theme="3" tint="0.39985351115451523"/>
      </right>
      <top style="thin">
        <color theme="3" tint="0.39985351115451523"/>
      </top>
      <bottom/>
      <diagonal/>
    </border>
    <border>
      <left style="thin">
        <color theme="3" tint="0.39985351115451523"/>
      </left>
      <right style="thin">
        <color theme="3" tint="0.39985351115451523"/>
      </right>
      <top/>
      <bottom/>
      <diagonal/>
    </border>
    <border>
      <left style="thin">
        <color theme="3" tint="0.39985351115451523"/>
      </left>
      <right style="thin">
        <color theme="3" tint="0.39985351115451523"/>
      </right>
      <top/>
      <bottom style="thin">
        <color theme="3" tint="0.39985351115451523"/>
      </bottom>
      <diagonal/>
    </border>
    <border>
      <left style="thin">
        <color theme="3" tint="0.39991454817346722"/>
      </left>
      <right style="thin">
        <color theme="3" tint="0.39991454817346722"/>
      </right>
      <top/>
      <bottom style="thin">
        <color theme="3" tint="0.39988402966399123"/>
      </bottom>
      <diagonal/>
    </border>
    <border>
      <left style="thin">
        <color theme="3" tint="0.39988402966399123"/>
      </left>
      <right style="thin">
        <color theme="3" tint="0.39988402966399123"/>
      </right>
      <top/>
      <bottom style="thin">
        <color theme="3" tint="0.39985351115451523"/>
      </bottom>
      <diagonal/>
    </border>
    <border>
      <left/>
      <right style="thin">
        <color theme="3" tint="0.39994506668294322"/>
      </right>
      <top style="thin">
        <color theme="3" tint="0.39991454817346722"/>
      </top>
      <bottom style="thin">
        <color theme="3" tint="0.39991454817346722"/>
      </bottom>
      <diagonal/>
    </border>
    <border>
      <left style="thin">
        <color theme="3" tint="0.39994506668294322"/>
      </left>
      <right style="thin">
        <color theme="3" tint="0.39994506668294322"/>
      </right>
      <top style="thin">
        <color theme="3" tint="0.39991454817346722"/>
      </top>
      <bottom style="dashed">
        <color theme="0" tint="-0.499984740745262"/>
      </bottom>
      <diagonal/>
    </border>
    <border>
      <left/>
      <right style="thin">
        <color theme="3" tint="0.39994506668294322"/>
      </right>
      <top style="thin">
        <color theme="3" tint="0.39991454817346722"/>
      </top>
      <bottom style="dashed">
        <color theme="0" tint="-0.499984740745262"/>
      </bottom>
      <diagonal/>
    </border>
    <border>
      <left/>
      <right/>
      <top style="thin">
        <color theme="0" tint="-0.499984740745262"/>
      </top>
      <bottom style="dashed">
        <color theme="0" tint="-0.499984740745262"/>
      </bottom>
      <diagonal/>
    </border>
    <border>
      <left style="thin">
        <color theme="0" tint="-0.34998626667073579"/>
      </left>
      <right style="thin">
        <color theme="0" tint="-0.34998626667073579"/>
      </right>
      <top/>
      <bottom style="dashed">
        <color theme="0" tint="-0.34998626667073579"/>
      </bottom>
      <diagonal/>
    </border>
    <border>
      <left style="thin">
        <color theme="0" tint="-0.34998626667073579"/>
      </left>
      <right style="thin">
        <color theme="0" tint="-0.34998626667073579"/>
      </right>
      <top style="dashed">
        <color theme="0" tint="-0.34998626667073579"/>
      </top>
      <bottom style="dashed">
        <color theme="0" tint="-0.34998626667073579"/>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4506668294322"/>
      </left>
      <right style="thin">
        <color theme="3" tint="0.39994506668294322"/>
      </right>
      <top style="thin">
        <color theme="3" tint="0.39994506668294322"/>
      </top>
      <bottom style="dashed">
        <color theme="0" tint="-0.499984740745262"/>
      </bottom>
      <diagonal/>
    </border>
    <border>
      <left/>
      <right style="thin">
        <color theme="3" tint="0.39994506668294322"/>
      </right>
      <top style="thin">
        <color theme="3" tint="0.39994506668294322"/>
      </top>
      <bottom/>
      <diagonal/>
    </border>
    <border>
      <left style="thin">
        <color theme="3" tint="0.39994506668294322"/>
      </left>
      <right style="thin">
        <color theme="0" tint="-0.499984740745262"/>
      </right>
      <top style="dashed">
        <color theme="0" tint="-0.499984740745262"/>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3" tint="0.39994506668294322"/>
      </left>
      <right/>
      <top style="thin">
        <color theme="0"/>
      </top>
      <bottom/>
      <diagonal/>
    </border>
    <border>
      <left style="thin">
        <color theme="3" tint="0.39994506668294322"/>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3" tint="0.39994506668294322"/>
      </left>
      <right/>
      <top style="dashed">
        <color theme="0" tint="-0.499984740745262"/>
      </top>
      <bottom style="thin">
        <color theme="3" tint="0.39994506668294322"/>
      </bottom>
      <diagonal/>
    </border>
    <border>
      <left style="thin">
        <color theme="0" tint="-0.499984740745262"/>
      </left>
      <right style="thin">
        <color theme="0" tint="-0.499984740745262"/>
      </right>
      <top style="dashed">
        <color theme="0" tint="-0.499984740745262"/>
      </top>
      <bottom style="thin">
        <color theme="3" tint="0.39994506668294322"/>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3" tint="0.39994506668294322"/>
      </right>
      <top/>
      <bottom style="thin">
        <color theme="3" tint="0.39994506668294322"/>
      </bottom>
      <diagonal/>
    </border>
    <border>
      <left/>
      <right style="dashed">
        <color theme="0"/>
      </right>
      <top/>
      <bottom/>
      <diagonal/>
    </border>
    <border>
      <left style="dashed">
        <color theme="0"/>
      </left>
      <right style="dashed">
        <color theme="0"/>
      </right>
      <top/>
      <bottom/>
      <diagonal/>
    </border>
    <border>
      <left style="dashed">
        <color theme="0"/>
      </left>
      <right/>
      <top/>
      <bottom/>
      <diagonal/>
    </border>
    <border>
      <left style="thin">
        <color theme="3" tint="0.39994506668294322"/>
      </left>
      <right style="thin">
        <color theme="3" tint="0.39994506668294322"/>
      </right>
      <top/>
      <bottom style="thin">
        <color theme="3" tint="0.39994506668294322"/>
      </bottom>
      <diagonal/>
    </border>
    <border>
      <left style="thin">
        <color theme="0" tint="-0.499984740745262"/>
      </left>
      <right style="thin">
        <color theme="0" tint="-0.499984740745262"/>
      </right>
      <top/>
      <bottom style="thin">
        <color theme="0" tint="-0.499984740745262"/>
      </bottom>
      <diagonal/>
    </border>
    <border>
      <left/>
      <right style="thin">
        <color auto="1"/>
      </right>
      <top style="thin">
        <color theme="0"/>
      </top>
      <bottom/>
      <diagonal/>
    </border>
    <border>
      <left style="thin">
        <color auto="1"/>
      </left>
      <right/>
      <top style="thin">
        <color theme="0"/>
      </top>
      <bottom/>
      <diagonal/>
    </border>
    <border>
      <left style="thin">
        <color theme="3" tint="0.39994506668294322"/>
      </left>
      <right/>
      <top/>
      <bottom style="thin">
        <color theme="3" tint="0.39994506668294322"/>
      </bottom>
      <diagonal/>
    </border>
    <border>
      <left style="thin">
        <color theme="0"/>
      </left>
      <right style="thin">
        <color theme="3" tint="0.39994506668294322"/>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3" tint="0.39994506668294322"/>
      </right>
      <top style="dashed">
        <color theme="0" tint="-0.499984740745262"/>
      </top>
      <bottom/>
      <diagonal/>
    </border>
    <border>
      <left style="thin">
        <color theme="3" tint="0.39994506668294322"/>
      </left>
      <right style="thin">
        <color theme="3" tint="0.39994506668294322"/>
      </right>
      <top style="dashed">
        <color theme="0" tint="-0.499984740745262"/>
      </top>
      <bottom style="thin">
        <color theme="3" tint="0.39991454817346722"/>
      </bottom>
      <diagonal/>
    </border>
    <border>
      <left style="thin">
        <color theme="3" tint="0.39988402966399123"/>
      </left>
      <right/>
      <top style="thin">
        <color theme="3" tint="0.39991454817346722"/>
      </top>
      <bottom style="thin">
        <color theme="3" tint="0.39991454817346722"/>
      </bottom>
      <diagonal/>
    </border>
    <border>
      <left/>
      <right/>
      <top style="thin">
        <color theme="0" tint="-0.34998626667073579"/>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theme="0" tint="-0.499984740745262"/>
      </left>
      <right style="thin">
        <color theme="0" tint="-0.499984740745262"/>
      </right>
      <top style="thin">
        <color theme="0" tint="-0.499984740745262"/>
      </top>
      <bottom style="thin">
        <color theme="0"/>
      </bottom>
      <diagonal/>
    </border>
    <border>
      <left style="thin">
        <color theme="0" tint="-0.499984740745262"/>
      </left>
      <right/>
      <top style="thin">
        <color theme="0"/>
      </top>
      <bottom/>
      <diagonal/>
    </border>
    <border>
      <left/>
      <right style="thin">
        <color theme="3" tint="0.39994506668294322"/>
      </right>
      <top/>
      <bottom style="thin">
        <color theme="0"/>
      </bottom>
      <diagonal/>
    </border>
    <border>
      <left/>
      <right/>
      <top style="dashed">
        <color theme="0" tint="-0.499984740745262"/>
      </top>
      <bottom style="dashed">
        <color theme="0"/>
      </bottom>
      <diagonal/>
    </border>
    <border>
      <left/>
      <right/>
      <top style="dashed">
        <color theme="0"/>
      </top>
      <bottom style="dashed">
        <color theme="0"/>
      </bottom>
      <diagonal/>
    </border>
    <border>
      <left style="thin">
        <color theme="0" tint="-0.499984740745262"/>
      </left>
      <right style="thin">
        <color theme="0" tint="-0.499984740745262"/>
      </right>
      <top style="thin">
        <color theme="0"/>
      </top>
      <bottom style="thin">
        <color theme="0"/>
      </bottom>
      <diagonal/>
    </border>
    <border>
      <left style="thin">
        <color theme="3" tint="0.39991454817346722"/>
      </left>
      <right style="thin">
        <color theme="3" tint="0.39994506668294322"/>
      </right>
      <top/>
      <bottom/>
      <diagonal/>
    </border>
  </borders>
  <cellStyleXfs count="1072">
    <xf numFmtId="0" fontId="0" fillId="0" borderId="0"/>
    <xf numFmtId="0" fontId="14" fillId="0" borderId="0"/>
    <xf numFmtId="165" fontId="14" fillId="0" borderId="0" applyFont="0" applyFill="0" applyBorder="0" applyAlignment="0" applyProtection="0"/>
    <xf numFmtId="0" fontId="14" fillId="0" borderId="0"/>
    <xf numFmtId="0" fontId="17" fillId="0" borderId="0"/>
    <xf numFmtId="0" fontId="14" fillId="0" borderId="0"/>
    <xf numFmtId="0" fontId="13" fillId="0" borderId="0"/>
    <xf numFmtId="0" fontId="17" fillId="0" borderId="0"/>
    <xf numFmtId="0" fontId="17" fillId="0" borderId="0"/>
    <xf numFmtId="0" fontId="18" fillId="0" borderId="0"/>
    <xf numFmtId="0" fontId="13" fillId="0" borderId="0"/>
    <xf numFmtId="0" fontId="14" fillId="0" borderId="0"/>
    <xf numFmtId="166" fontId="14" fillId="0" borderId="0">
      <alignment horizontal="centerContinuous" vertical="center"/>
    </xf>
    <xf numFmtId="9" fontId="17" fillId="0" borderId="0" applyFont="0" applyFill="0" applyBorder="0" applyAlignment="0" applyProtection="0"/>
    <xf numFmtId="9" fontId="14" fillId="0" borderId="0" applyFont="0" applyFill="0" applyBorder="0" applyAlignment="0" applyProtection="0"/>
    <xf numFmtId="9" fontId="17" fillId="0" borderId="0" applyFont="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67" fontId="20" fillId="0" borderId="9">
      <alignment horizontal="center" vertical="center"/>
    </xf>
    <xf numFmtId="1" fontId="21" fillId="0" borderId="10" applyNumberFormat="0" applyFont="0"/>
    <xf numFmtId="0" fontId="17" fillId="0" borderId="0"/>
    <xf numFmtId="0" fontId="42" fillId="0" borderId="0"/>
    <xf numFmtId="0" fontId="13" fillId="0" borderId="0"/>
    <xf numFmtId="0" fontId="43" fillId="0" borderId="0"/>
    <xf numFmtId="0" fontId="41" fillId="0" borderId="0">
      <alignment vertical="top"/>
    </xf>
    <xf numFmtId="0" fontId="17" fillId="0" borderId="0"/>
    <xf numFmtId="0" fontId="44" fillId="16" borderId="0" applyNumberFormat="0" applyBorder="0" applyAlignment="0" applyProtection="0"/>
    <xf numFmtId="0" fontId="44" fillId="20" borderId="0" applyNumberFormat="0" applyBorder="0" applyAlignment="0" applyProtection="0"/>
    <xf numFmtId="0" fontId="44" fillId="24" borderId="0" applyNumberFormat="0" applyBorder="0" applyAlignment="0" applyProtection="0"/>
    <xf numFmtId="0" fontId="44" fillId="28" borderId="0" applyNumberFormat="0" applyBorder="0" applyAlignment="0" applyProtection="0"/>
    <xf numFmtId="0" fontId="44" fillId="32" borderId="0" applyNumberFormat="0" applyBorder="0" applyAlignment="0" applyProtection="0"/>
    <xf numFmtId="0" fontId="44" fillId="36" borderId="0" applyNumberFormat="0" applyBorder="0" applyAlignment="0" applyProtection="0"/>
    <xf numFmtId="0" fontId="44" fillId="17" borderId="0" applyNumberFormat="0" applyBorder="0" applyAlignment="0" applyProtection="0"/>
    <xf numFmtId="0" fontId="44" fillId="21" borderId="0" applyNumberFormat="0" applyBorder="0" applyAlignment="0" applyProtection="0"/>
    <xf numFmtId="0" fontId="44" fillId="25" borderId="0" applyNumberFormat="0" applyBorder="0" applyAlignment="0" applyProtection="0"/>
    <xf numFmtId="0" fontId="44" fillId="29" borderId="0" applyNumberFormat="0" applyBorder="0" applyAlignment="0" applyProtection="0"/>
    <xf numFmtId="0" fontId="44" fillId="33" borderId="0" applyNumberFormat="0" applyBorder="0" applyAlignment="0" applyProtection="0"/>
    <xf numFmtId="0" fontId="44" fillId="37" borderId="0" applyNumberFormat="0" applyBorder="0" applyAlignment="0" applyProtection="0"/>
    <xf numFmtId="0" fontId="45" fillId="18" borderId="0" applyNumberFormat="0" applyBorder="0" applyAlignment="0" applyProtection="0"/>
    <xf numFmtId="0" fontId="45" fillId="22" borderId="0" applyNumberFormat="0" applyBorder="0" applyAlignment="0" applyProtection="0"/>
    <xf numFmtId="0" fontId="45" fillId="26" borderId="0" applyNumberFormat="0" applyBorder="0" applyAlignment="0" applyProtection="0"/>
    <xf numFmtId="0" fontId="45" fillId="30" borderId="0" applyNumberFormat="0" applyBorder="0" applyAlignment="0" applyProtection="0"/>
    <xf numFmtId="0" fontId="45" fillId="34" borderId="0" applyNumberFormat="0" applyBorder="0" applyAlignment="0" applyProtection="0"/>
    <xf numFmtId="0" fontId="45" fillId="38" borderId="0" applyNumberFormat="0" applyBorder="0" applyAlignment="0" applyProtection="0"/>
    <xf numFmtId="0" fontId="45" fillId="15" borderId="0" applyNumberFormat="0" applyBorder="0" applyAlignment="0" applyProtection="0"/>
    <xf numFmtId="0" fontId="45" fillId="19" borderId="0" applyNumberFormat="0" applyBorder="0" applyAlignment="0" applyProtection="0"/>
    <xf numFmtId="0" fontId="45" fillId="23" borderId="0" applyNumberFormat="0" applyBorder="0" applyAlignment="0" applyProtection="0"/>
    <xf numFmtId="0" fontId="45" fillId="27" borderId="0" applyNumberFormat="0" applyBorder="0" applyAlignment="0" applyProtection="0"/>
    <xf numFmtId="0" fontId="45" fillId="31" borderId="0" applyNumberFormat="0" applyBorder="0" applyAlignment="0" applyProtection="0"/>
    <xf numFmtId="0" fontId="45" fillId="35" borderId="0" applyNumberFormat="0" applyBorder="0" applyAlignment="0" applyProtection="0"/>
    <xf numFmtId="0" fontId="46" fillId="0" borderId="0" applyNumberFormat="0" applyFill="0" applyBorder="0" applyAlignment="0" applyProtection="0"/>
    <xf numFmtId="0" fontId="47" fillId="12" borderId="102" applyNumberFormat="0" applyAlignment="0" applyProtection="0"/>
    <xf numFmtId="0" fontId="48" fillId="0" borderId="104" applyNumberFormat="0" applyFill="0" applyAlignment="0" applyProtection="0"/>
    <xf numFmtId="0" fontId="44" fillId="14" borderId="106" applyNumberFormat="0" applyFont="0" applyAlignment="0" applyProtection="0"/>
    <xf numFmtId="0" fontId="49" fillId="11" borderId="102" applyNumberFormat="0" applyAlignment="0" applyProtection="0"/>
    <xf numFmtId="165" fontId="14" fillId="0" borderId="0" applyFont="0" applyFill="0" applyBorder="0" applyAlignment="0" applyProtection="0"/>
    <xf numFmtId="165" fontId="14" fillId="0" borderId="0" applyFont="0" applyFill="0" applyBorder="0" applyAlignment="0" applyProtection="0"/>
    <xf numFmtId="0" fontId="50" fillId="9" borderId="0" applyNumberFormat="0" applyBorder="0" applyAlignment="0" applyProtection="0"/>
    <xf numFmtId="170" fontId="14" fillId="0" borderId="0" applyFont="0" applyFill="0" applyBorder="0" applyAlignment="0" applyProtection="0"/>
    <xf numFmtId="170" fontId="14" fillId="0" borderId="0" applyFont="0" applyFill="0" applyBorder="0" applyAlignment="0" applyProtection="0"/>
    <xf numFmtId="0" fontId="51" fillId="10" borderId="0" applyNumberFormat="0" applyBorder="0" applyAlignment="0" applyProtection="0"/>
    <xf numFmtId="0" fontId="14" fillId="0" borderId="0"/>
    <xf numFmtId="0" fontId="14" fillId="0" borderId="0"/>
    <xf numFmtId="0" fontId="14" fillId="0" borderId="0"/>
    <xf numFmtId="0" fontId="13" fillId="0" borderId="0"/>
    <xf numFmtId="0" fontId="14" fillId="0" borderId="0"/>
    <xf numFmtId="0" fontId="14" fillId="0" borderId="0"/>
    <xf numFmtId="0" fontId="17" fillId="0" borderId="0"/>
    <xf numFmtId="0" fontId="14" fillId="0" borderId="0"/>
    <xf numFmtId="0" fontId="17" fillId="0" borderId="0"/>
    <xf numFmtId="0" fontId="14"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2" fillId="0" borderId="0"/>
    <xf numFmtId="0" fontId="52" fillId="0" borderId="0"/>
    <xf numFmtId="0" fontId="52" fillId="0" borderId="0"/>
    <xf numFmtId="0" fontId="14" fillId="0" borderId="0"/>
    <xf numFmtId="0" fontId="14" fillId="0" borderId="0"/>
    <xf numFmtId="0" fontId="17" fillId="0" borderId="0"/>
    <xf numFmtId="0" fontId="44" fillId="0" borderId="0"/>
    <xf numFmtId="0" fontId="18" fillId="0" borderId="0"/>
    <xf numFmtId="0" fontId="44" fillId="0" borderId="0"/>
    <xf numFmtId="0" fontId="17" fillId="0" borderId="0"/>
    <xf numFmtId="0" fontId="14" fillId="0" borderId="0"/>
    <xf numFmtId="0" fontId="14" fillId="0" borderId="0"/>
    <xf numFmtId="0" fontId="13" fillId="0" borderId="0"/>
    <xf numFmtId="166" fontId="14" fillId="0" borderId="0">
      <alignment horizontal="centerContinuous" vertical="center"/>
    </xf>
    <xf numFmtId="166" fontId="14" fillId="0" borderId="0">
      <alignment horizontal="centerContinuous" vertical="center"/>
    </xf>
    <xf numFmtId="9" fontId="14" fillId="0" borderId="0" applyFont="0" applyFill="0" applyBorder="0" applyAlignment="0" applyProtection="0"/>
    <xf numFmtId="0" fontId="53" fillId="8" borderId="0" applyNumberFormat="0" applyBorder="0" applyAlignment="0" applyProtection="0"/>
    <xf numFmtId="0" fontId="54" fillId="12" borderId="103" applyNumberFormat="0" applyAlignment="0" applyProtection="0"/>
    <xf numFmtId="167" fontId="20" fillId="0" borderId="9">
      <alignment horizontal="center" vertical="center"/>
    </xf>
    <xf numFmtId="0" fontId="55" fillId="0" borderId="118"/>
    <xf numFmtId="0" fontId="56" fillId="0" borderId="0" applyNumberFormat="0" applyFill="0" applyBorder="0" applyAlignment="0" applyProtection="0"/>
    <xf numFmtId="0" fontId="57" fillId="0" borderId="99" applyNumberFormat="0" applyFill="0" applyAlignment="0" applyProtection="0"/>
    <xf numFmtId="0" fontId="58" fillId="0" borderId="100" applyNumberFormat="0" applyFill="0" applyAlignment="0" applyProtection="0"/>
    <xf numFmtId="0" fontId="59" fillId="0" borderId="101" applyNumberFormat="0" applyFill="0" applyAlignment="0" applyProtection="0"/>
    <xf numFmtId="0" fontId="59" fillId="0" borderId="0" applyNumberFormat="0" applyFill="0" applyBorder="0" applyAlignment="0" applyProtection="0"/>
    <xf numFmtId="0" fontId="60" fillId="0" borderId="107" applyNumberFormat="0" applyFill="0" applyAlignment="0" applyProtection="0"/>
    <xf numFmtId="1" fontId="21" fillId="0" borderId="10" applyNumberFormat="0" applyFont="0"/>
    <xf numFmtId="0" fontId="61" fillId="13" borderId="105" applyNumberFormat="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65" fillId="18" borderId="0" applyNumberFormat="0" applyBorder="0" applyAlignment="0" applyProtection="0"/>
    <xf numFmtId="0" fontId="65" fillId="22" borderId="0" applyNumberFormat="0" applyBorder="0" applyAlignment="0" applyProtection="0"/>
    <xf numFmtId="0" fontId="65" fillId="26" borderId="0" applyNumberFormat="0" applyBorder="0" applyAlignment="0" applyProtection="0"/>
    <xf numFmtId="0" fontId="65" fillId="30" borderId="0" applyNumberFormat="0" applyBorder="0" applyAlignment="0" applyProtection="0"/>
    <xf numFmtId="0" fontId="65" fillId="34" borderId="0" applyNumberFormat="0" applyBorder="0" applyAlignment="0" applyProtection="0"/>
    <xf numFmtId="0" fontId="65" fillId="38" borderId="0" applyNumberFormat="0" applyBorder="0" applyAlignment="0" applyProtection="0"/>
    <xf numFmtId="0" fontId="65" fillId="15" borderId="0" applyNumberFormat="0" applyBorder="0" applyAlignment="0" applyProtection="0"/>
    <xf numFmtId="0" fontId="65" fillId="19" borderId="0" applyNumberFormat="0" applyBorder="0" applyAlignment="0" applyProtection="0"/>
    <xf numFmtId="0" fontId="65" fillId="23" borderId="0" applyNumberFormat="0" applyBorder="0" applyAlignment="0" applyProtection="0"/>
    <xf numFmtId="0" fontId="65" fillId="27" borderId="0" applyNumberFormat="0" applyBorder="0" applyAlignment="0" applyProtection="0"/>
    <xf numFmtId="0" fontId="65" fillId="31" borderId="0" applyNumberFormat="0" applyBorder="0" applyAlignment="0" applyProtection="0"/>
    <xf numFmtId="0" fontId="65" fillId="35" borderId="0" applyNumberFormat="0" applyBorder="0" applyAlignment="0" applyProtection="0"/>
    <xf numFmtId="0" fontId="66" fillId="0" borderId="0" applyNumberFormat="0" applyFill="0" applyBorder="0" applyAlignment="0" applyProtection="0"/>
    <xf numFmtId="0" fontId="67" fillId="12" borderId="102" applyNumberFormat="0" applyAlignment="0" applyProtection="0"/>
    <xf numFmtId="0" fontId="68" fillId="0" borderId="104" applyNumberFormat="0" applyFill="0" applyAlignment="0" applyProtection="0"/>
    <xf numFmtId="0" fontId="18" fillId="14" borderId="106" applyNumberFormat="0" applyFont="0" applyAlignment="0" applyProtection="0"/>
    <xf numFmtId="0" fontId="69" fillId="11" borderId="102" applyNumberFormat="0" applyAlignment="0" applyProtection="0"/>
    <xf numFmtId="165" fontId="14" fillId="0" borderId="0" applyFont="0" applyFill="0" applyBorder="0" applyAlignment="0" applyProtection="0"/>
    <xf numFmtId="0" fontId="70" fillId="9" borderId="0" applyNumberFormat="0" applyBorder="0" applyAlignment="0" applyProtection="0"/>
    <xf numFmtId="0" fontId="71" fillId="10" borderId="0" applyNumberFormat="0" applyBorder="0" applyAlignment="0" applyProtection="0"/>
    <xf numFmtId="0" fontId="17" fillId="0" borderId="0"/>
    <xf numFmtId="0" fontId="20" fillId="0" borderId="0"/>
    <xf numFmtId="0" fontId="18" fillId="0" borderId="0"/>
    <xf numFmtId="0" fontId="14" fillId="0" borderId="0"/>
    <xf numFmtId="0" fontId="17" fillId="0" borderId="0"/>
    <xf numFmtId="0" fontId="72" fillId="8" borderId="0" applyNumberFormat="0" applyBorder="0" applyAlignment="0" applyProtection="0"/>
    <xf numFmtId="0" fontId="73" fillId="12" borderId="103" applyNumberFormat="0" applyAlignment="0" applyProtection="0"/>
    <xf numFmtId="0" fontId="74" fillId="0" borderId="0" applyNumberFormat="0" applyFill="0" applyBorder="0" applyAlignment="0" applyProtection="0"/>
    <xf numFmtId="0" fontId="75" fillId="0" borderId="99" applyNumberFormat="0" applyFill="0" applyAlignment="0" applyProtection="0"/>
    <xf numFmtId="0" fontId="76" fillId="0" borderId="100" applyNumberFormat="0" applyFill="0" applyAlignment="0" applyProtection="0"/>
    <xf numFmtId="0" fontId="77" fillId="0" borderId="101" applyNumberFormat="0" applyFill="0" applyAlignment="0" applyProtection="0"/>
    <xf numFmtId="0" fontId="77" fillId="0" borderId="0" applyNumberFormat="0" applyFill="0" applyBorder="0" applyAlignment="0" applyProtection="0"/>
    <xf numFmtId="0" fontId="78" fillId="0" borderId="107" applyNumberFormat="0" applyFill="0" applyAlignment="0" applyProtection="0"/>
    <xf numFmtId="0" fontId="79" fillId="13" borderId="105" applyNumberFormat="0" applyAlignment="0" applyProtection="0"/>
    <xf numFmtId="0" fontId="12" fillId="0" borderId="0"/>
    <xf numFmtId="0" fontId="12" fillId="0" borderId="0"/>
    <xf numFmtId="0" fontId="12" fillId="16" borderId="0" applyNumberFormat="0" applyBorder="0" applyAlignment="0" applyProtection="0"/>
    <xf numFmtId="0" fontId="12" fillId="20" borderId="0" applyNumberFormat="0" applyBorder="0" applyAlignment="0" applyProtection="0"/>
    <xf numFmtId="0" fontId="12" fillId="24" borderId="0" applyNumberFormat="0" applyBorder="0" applyAlignment="0" applyProtection="0"/>
    <xf numFmtId="0" fontId="12" fillId="28" borderId="0" applyNumberFormat="0" applyBorder="0" applyAlignment="0" applyProtection="0"/>
    <xf numFmtId="0" fontId="12" fillId="32" borderId="0" applyNumberFormat="0" applyBorder="0" applyAlignment="0" applyProtection="0"/>
    <xf numFmtId="0" fontId="12" fillId="3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3" borderId="0" applyNumberFormat="0" applyBorder="0" applyAlignment="0" applyProtection="0"/>
    <xf numFmtId="0" fontId="12" fillId="37" borderId="0" applyNumberFormat="0" applyBorder="0" applyAlignment="0" applyProtection="0"/>
    <xf numFmtId="0" fontId="12" fillId="14" borderId="106" applyNumberFormat="0" applyFont="0" applyAlignment="0" applyProtection="0"/>
    <xf numFmtId="0" fontId="12" fillId="0" borderId="0"/>
    <xf numFmtId="9" fontId="13" fillId="0" borderId="0" applyFont="0" applyFill="0" applyBorder="0" applyAlignment="0" applyProtection="0"/>
    <xf numFmtId="0" fontId="11" fillId="0" borderId="0"/>
    <xf numFmtId="0" fontId="11" fillId="0" borderId="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36"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3" borderId="0" applyNumberFormat="0" applyBorder="0" applyAlignment="0" applyProtection="0"/>
    <xf numFmtId="0" fontId="11" fillId="37" borderId="0" applyNumberFormat="0" applyBorder="0" applyAlignment="0" applyProtection="0"/>
    <xf numFmtId="0" fontId="11" fillId="14" borderId="106" applyNumberFormat="0" applyFont="0" applyAlignment="0" applyProtection="0"/>
    <xf numFmtId="0" fontId="11" fillId="0" borderId="0"/>
    <xf numFmtId="0" fontId="10" fillId="0" borderId="0"/>
    <xf numFmtId="0" fontId="10" fillId="0" borderId="0"/>
    <xf numFmtId="0" fontId="10" fillId="16" borderId="0" applyNumberFormat="0" applyBorder="0" applyAlignment="0" applyProtection="0"/>
    <xf numFmtId="0" fontId="10" fillId="20" borderId="0" applyNumberFormat="0" applyBorder="0" applyAlignment="0" applyProtection="0"/>
    <xf numFmtId="0" fontId="10" fillId="24" borderId="0" applyNumberFormat="0" applyBorder="0" applyAlignment="0" applyProtection="0"/>
    <xf numFmtId="0" fontId="10" fillId="28" borderId="0" applyNumberFormat="0" applyBorder="0" applyAlignment="0" applyProtection="0"/>
    <xf numFmtId="0" fontId="10" fillId="32" borderId="0" applyNumberFormat="0" applyBorder="0" applyAlignment="0" applyProtection="0"/>
    <xf numFmtId="0" fontId="10" fillId="36"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37" borderId="0" applyNumberFormat="0" applyBorder="0" applyAlignment="0" applyProtection="0"/>
    <xf numFmtId="0" fontId="10" fillId="14" borderId="106" applyNumberFormat="0" applyFont="0" applyAlignment="0" applyProtection="0"/>
    <xf numFmtId="0" fontId="10" fillId="0" borderId="0"/>
    <xf numFmtId="0" fontId="10" fillId="0" borderId="0"/>
    <xf numFmtId="0" fontId="10" fillId="0" borderId="0"/>
    <xf numFmtId="0" fontId="10" fillId="16" borderId="0" applyNumberFormat="0" applyBorder="0" applyAlignment="0" applyProtection="0"/>
    <xf numFmtId="0" fontId="10" fillId="20" borderId="0" applyNumberFormat="0" applyBorder="0" applyAlignment="0" applyProtection="0"/>
    <xf numFmtId="0" fontId="10" fillId="24" borderId="0" applyNumberFormat="0" applyBorder="0" applyAlignment="0" applyProtection="0"/>
    <xf numFmtId="0" fontId="10" fillId="28" borderId="0" applyNumberFormat="0" applyBorder="0" applyAlignment="0" applyProtection="0"/>
    <xf numFmtId="0" fontId="10" fillId="32" borderId="0" applyNumberFormat="0" applyBorder="0" applyAlignment="0" applyProtection="0"/>
    <xf numFmtId="0" fontId="10" fillId="36"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37" borderId="0" applyNumberFormat="0" applyBorder="0" applyAlignment="0" applyProtection="0"/>
    <xf numFmtId="0" fontId="10" fillId="14" borderId="106" applyNumberFormat="0" applyFont="0" applyAlignment="0" applyProtection="0"/>
    <xf numFmtId="0" fontId="10" fillId="0" borderId="0"/>
    <xf numFmtId="0" fontId="10" fillId="0" borderId="0"/>
    <xf numFmtId="0" fontId="10" fillId="0" borderId="0"/>
    <xf numFmtId="0" fontId="10" fillId="16" borderId="0" applyNumberFormat="0" applyBorder="0" applyAlignment="0" applyProtection="0"/>
    <xf numFmtId="0" fontId="10" fillId="20" borderId="0" applyNumberFormat="0" applyBorder="0" applyAlignment="0" applyProtection="0"/>
    <xf numFmtId="0" fontId="10" fillId="24" borderId="0" applyNumberFormat="0" applyBorder="0" applyAlignment="0" applyProtection="0"/>
    <xf numFmtId="0" fontId="10" fillId="28" borderId="0" applyNumberFormat="0" applyBorder="0" applyAlignment="0" applyProtection="0"/>
    <xf numFmtId="0" fontId="10" fillId="32" borderId="0" applyNumberFormat="0" applyBorder="0" applyAlignment="0" applyProtection="0"/>
    <xf numFmtId="0" fontId="10" fillId="36"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37" borderId="0" applyNumberFormat="0" applyBorder="0" applyAlignment="0" applyProtection="0"/>
    <xf numFmtId="0" fontId="10" fillId="14" borderId="106" applyNumberFormat="0" applyFont="0" applyAlignment="0" applyProtection="0"/>
    <xf numFmtId="0" fontId="10" fillId="0" borderId="0"/>
    <xf numFmtId="0" fontId="9" fillId="0" borderId="0"/>
    <xf numFmtId="0" fontId="9" fillId="0" borderId="0"/>
    <xf numFmtId="0" fontId="9" fillId="16" borderId="0" applyNumberFormat="0" applyBorder="0" applyAlignment="0" applyProtection="0"/>
    <xf numFmtId="0" fontId="9" fillId="20" borderId="0" applyNumberFormat="0" applyBorder="0" applyAlignment="0" applyProtection="0"/>
    <xf numFmtId="0" fontId="9" fillId="24" borderId="0" applyNumberFormat="0" applyBorder="0" applyAlignment="0" applyProtection="0"/>
    <xf numFmtId="0" fontId="9" fillId="28" borderId="0" applyNumberFormat="0" applyBorder="0" applyAlignment="0" applyProtection="0"/>
    <xf numFmtId="0" fontId="9" fillId="32" borderId="0" applyNumberFormat="0" applyBorder="0" applyAlignment="0" applyProtection="0"/>
    <xf numFmtId="0" fontId="9" fillId="36"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9" fillId="33" borderId="0" applyNumberFormat="0" applyBorder="0" applyAlignment="0" applyProtection="0"/>
    <xf numFmtId="0" fontId="9" fillId="37" borderId="0" applyNumberFormat="0" applyBorder="0" applyAlignment="0" applyProtection="0"/>
    <xf numFmtId="0" fontId="9" fillId="14" borderId="106" applyNumberFormat="0" applyFont="0" applyAlignment="0" applyProtection="0"/>
    <xf numFmtId="0" fontId="9" fillId="0" borderId="0"/>
    <xf numFmtId="0" fontId="9" fillId="0" borderId="0"/>
    <xf numFmtId="0" fontId="9" fillId="0" borderId="0"/>
    <xf numFmtId="0" fontId="9" fillId="16" borderId="0" applyNumberFormat="0" applyBorder="0" applyAlignment="0" applyProtection="0"/>
    <xf numFmtId="0" fontId="9" fillId="20" borderId="0" applyNumberFormat="0" applyBorder="0" applyAlignment="0" applyProtection="0"/>
    <xf numFmtId="0" fontId="9" fillId="24" borderId="0" applyNumberFormat="0" applyBorder="0" applyAlignment="0" applyProtection="0"/>
    <xf numFmtId="0" fontId="9" fillId="28" borderId="0" applyNumberFormat="0" applyBorder="0" applyAlignment="0" applyProtection="0"/>
    <xf numFmtId="0" fontId="9" fillId="32" borderId="0" applyNumberFormat="0" applyBorder="0" applyAlignment="0" applyProtection="0"/>
    <xf numFmtId="0" fontId="9" fillId="36"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9" fillId="33" borderId="0" applyNumberFormat="0" applyBorder="0" applyAlignment="0" applyProtection="0"/>
    <xf numFmtId="0" fontId="9" fillId="37" borderId="0" applyNumberFormat="0" applyBorder="0" applyAlignment="0" applyProtection="0"/>
    <xf numFmtId="0" fontId="9" fillId="14" borderId="106" applyNumberFormat="0" applyFont="0" applyAlignment="0" applyProtection="0"/>
    <xf numFmtId="0" fontId="9" fillId="0" borderId="0"/>
    <xf numFmtId="0" fontId="9" fillId="0" borderId="0"/>
    <xf numFmtId="0" fontId="9" fillId="0" borderId="0"/>
    <xf numFmtId="0" fontId="9" fillId="16" borderId="0" applyNumberFormat="0" applyBorder="0" applyAlignment="0" applyProtection="0"/>
    <xf numFmtId="0" fontId="9" fillId="20" borderId="0" applyNumberFormat="0" applyBorder="0" applyAlignment="0" applyProtection="0"/>
    <xf numFmtId="0" fontId="9" fillId="24" borderId="0" applyNumberFormat="0" applyBorder="0" applyAlignment="0" applyProtection="0"/>
    <xf numFmtId="0" fontId="9" fillId="28" borderId="0" applyNumberFormat="0" applyBorder="0" applyAlignment="0" applyProtection="0"/>
    <xf numFmtId="0" fontId="9" fillId="32" borderId="0" applyNumberFormat="0" applyBorder="0" applyAlignment="0" applyProtection="0"/>
    <xf numFmtId="0" fontId="9" fillId="36"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9" fillId="33" borderId="0" applyNumberFormat="0" applyBorder="0" applyAlignment="0" applyProtection="0"/>
    <xf numFmtId="0" fontId="9" fillId="37" borderId="0" applyNumberFormat="0" applyBorder="0" applyAlignment="0" applyProtection="0"/>
    <xf numFmtId="0" fontId="9" fillId="14" borderId="106" applyNumberFormat="0" applyFont="0" applyAlignment="0" applyProtection="0"/>
    <xf numFmtId="0" fontId="9" fillId="0" borderId="0"/>
    <xf numFmtId="0" fontId="8" fillId="0" borderId="0"/>
    <xf numFmtId="0" fontId="8" fillId="0" borderId="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6"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7" borderId="0" applyNumberFormat="0" applyBorder="0" applyAlignment="0" applyProtection="0"/>
    <xf numFmtId="0" fontId="8" fillId="14" borderId="106" applyNumberFormat="0" applyFont="0" applyAlignment="0" applyProtection="0"/>
    <xf numFmtId="0" fontId="8" fillId="0" borderId="0"/>
    <xf numFmtId="0" fontId="7" fillId="0" borderId="0"/>
    <xf numFmtId="0" fontId="7" fillId="0" borderId="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36"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37" borderId="0" applyNumberFormat="0" applyBorder="0" applyAlignment="0" applyProtection="0"/>
    <xf numFmtId="0" fontId="7" fillId="14" borderId="106" applyNumberFormat="0" applyFont="0" applyAlignment="0" applyProtection="0"/>
    <xf numFmtId="0" fontId="7" fillId="0" borderId="0"/>
    <xf numFmtId="0" fontId="7" fillId="0" borderId="0"/>
    <xf numFmtId="0" fontId="7" fillId="0" borderId="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36"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37" borderId="0" applyNumberFormat="0" applyBorder="0" applyAlignment="0" applyProtection="0"/>
    <xf numFmtId="0" fontId="7" fillId="14" borderId="106" applyNumberFormat="0" applyFont="0" applyAlignment="0" applyProtection="0"/>
    <xf numFmtId="0" fontId="7" fillId="0" borderId="0"/>
    <xf numFmtId="0" fontId="7" fillId="0" borderId="0"/>
    <xf numFmtId="0" fontId="7" fillId="0" borderId="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36"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37" borderId="0" applyNumberFormat="0" applyBorder="0" applyAlignment="0" applyProtection="0"/>
    <xf numFmtId="0" fontId="7" fillId="14" borderId="106" applyNumberFormat="0" applyFont="0" applyAlignment="0" applyProtection="0"/>
    <xf numFmtId="0" fontId="7" fillId="0" borderId="0"/>
    <xf numFmtId="0" fontId="6" fillId="0" borderId="0"/>
    <xf numFmtId="0" fontId="6" fillId="0" borderId="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6"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6" fillId="14" borderId="106" applyNumberFormat="0" applyFont="0" applyAlignment="0" applyProtection="0"/>
    <xf numFmtId="0" fontId="6" fillId="0" borderId="0"/>
    <xf numFmtId="0" fontId="6" fillId="0" borderId="0"/>
    <xf numFmtId="0" fontId="6" fillId="0" borderId="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6"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6" fillId="14" borderId="106" applyNumberFormat="0" applyFont="0" applyAlignment="0" applyProtection="0"/>
    <xf numFmtId="0" fontId="6" fillId="0" borderId="0"/>
    <xf numFmtId="0" fontId="6" fillId="0" borderId="0"/>
    <xf numFmtId="0" fontId="6" fillId="0" borderId="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6"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6" fillId="14" borderId="106" applyNumberFormat="0" applyFont="0" applyAlignment="0" applyProtection="0"/>
    <xf numFmtId="0" fontId="6" fillId="0" borderId="0"/>
    <xf numFmtId="0" fontId="6" fillId="0" borderId="0"/>
    <xf numFmtId="0" fontId="6" fillId="0" borderId="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6"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6" fillId="14" borderId="106" applyNumberFormat="0" applyFont="0" applyAlignment="0" applyProtection="0"/>
    <xf numFmtId="0" fontId="6" fillId="0" borderId="0"/>
    <xf numFmtId="0" fontId="6" fillId="0" borderId="0"/>
    <xf numFmtId="0" fontId="6" fillId="0" borderId="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6"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6" fillId="14" borderId="106" applyNumberFormat="0" applyFont="0" applyAlignment="0" applyProtection="0"/>
    <xf numFmtId="0" fontId="6" fillId="0" borderId="0"/>
    <xf numFmtId="0" fontId="6" fillId="0" borderId="0"/>
    <xf numFmtId="0" fontId="6" fillId="0" borderId="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6"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6" fillId="14" borderId="106" applyNumberFormat="0" applyFont="0" applyAlignment="0" applyProtection="0"/>
    <xf numFmtId="0" fontId="6" fillId="0" borderId="0"/>
    <xf numFmtId="0" fontId="6" fillId="0" borderId="0"/>
    <xf numFmtId="0" fontId="6" fillId="0" borderId="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6"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6" fillId="14" borderId="106" applyNumberFormat="0" applyFont="0" applyAlignment="0" applyProtection="0"/>
    <xf numFmtId="0" fontId="6" fillId="0" borderId="0"/>
    <xf numFmtId="0" fontId="6" fillId="0" borderId="0"/>
    <xf numFmtId="0" fontId="6" fillId="0" borderId="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6"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6" fillId="14" borderId="106" applyNumberFormat="0" applyFont="0" applyAlignment="0" applyProtection="0"/>
    <xf numFmtId="0" fontId="6" fillId="0" borderId="0"/>
    <xf numFmtId="0" fontId="6" fillId="0" borderId="0"/>
    <xf numFmtId="0" fontId="6" fillId="0" borderId="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6"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6" fillId="14" borderId="106" applyNumberFormat="0" applyFont="0" applyAlignment="0" applyProtection="0"/>
    <xf numFmtId="0" fontId="6" fillId="0" borderId="0"/>
    <xf numFmtId="0" fontId="6" fillId="0" borderId="0"/>
    <xf numFmtId="0" fontId="6" fillId="0" borderId="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6"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6" fillId="14" borderId="106" applyNumberFormat="0" applyFont="0" applyAlignment="0" applyProtection="0"/>
    <xf numFmtId="0" fontId="6" fillId="0" borderId="0"/>
    <xf numFmtId="0" fontId="6" fillId="0" borderId="0"/>
    <xf numFmtId="0" fontId="6" fillId="0" borderId="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6"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6" fillId="14" borderId="106" applyNumberFormat="0" applyFont="0" applyAlignment="0" applyProtection="0"/>
    <xf numFmtId="0" fontId="6" fillId="0" borderId="0"/>
    <xf numFmtId="0" fontId="6" fillId="0" borderId="0"/>
    <xf numFmtId="0" fontId="6" fillId="0" borderId="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6"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6" fillId="14" borderId="106" applyNumberFormat="0" applyFont="0" applyAlignment="0" applyProtection="0"/>
    <xf numFmtId="0" fontId="6" fillId="0" borderId="0"/>
    <xf numFmtId="0" fontId="6" fillId="0" borderId="0"/>
    <xf numFmtId="0" fontId="6" fillId="0" borderId="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6"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6" fillId="14" borderId="106" applyNumberFormat="0" applyFont="0" applyAlignment="0" applyProtection="0"/>
    <xf numFmtId="0" fontId="6" fillId="0" borderId="0"/>
    <xf numFmtId="0" fontId="5" fillId="0" borderId="0"/>
    <xf numFmtId="0" fontId="44" fillId="0" borderId="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5" fillId="0" borderId="0"/>
    <xf numFmtId="164" fontId="44" fillId="0" borderId="0" applyFont="0" applyFill="0" applyBorder="0" applyAlignment="0" applyProtection="0"/>
    <xf numFmtId="9" fontId="44" fillId="0" borderId="0" applyFont="0" applyFill="0" applyBorder="0" applyAlignment="0" applyProtection="0"/>
    <xf numFmtId="0" fontId="89" fillId="0" borderId="0"/>
    <xf numFmtId="0" fontId="89" fillId="0" borderId="0"/>
    <xf numFmtId="0" fontId="89" fillId="0" borderId="0"/>
    <xf numFmtId="0" fontId="89" fillId="0" borderId="0"/>
    <xf numFmtId="0" fontId="44" fillId="0" borderId="0"/>
    <xf numFmtId="0" fontId="90" fillId="0" borderId="0"/>
    <xf numFmtId="0" fontId="17" fillId="0" borderId="0"/>
    <xf numFmtId="0" fontId="17" fillId="0" borderId="0"/>
    <xf numFmtId="0" fontId="17"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6"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7" borderId="0" applyNumberFormat="0" applyBorder="0" applyAlignment="0" applyProtection="0"/>
    <xf numFmtId="0" fontId="4" fillId="14" borderId="106" applyNumberFormat="0" applyFont="0" applyAlignment="0" applyProtection="0"/>
    <xf numFmtId="0" fontId="4" fillId="0" borderId="0"/>
    <xf numFmtId="0" fontId="5" fillId="0" borderId="0"/>
    <xf numFmtId="0" fontId="4"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5" fillId="0" borderId="0"/>
    <xf numFmtId="0" fontId="5" fillId="0" borderId="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14" borderId="106" applyNumberFormat="0" applyFont="0" applyAlignment="0" applyProtection="0"/>
    <xf numFmtId="0" fontId="5" fillId="0" borderId="0"/>
    <xf numFmtId="0" fontId="4" fillId="0" borderId="0"/>
    <xf numFmtId="164" fontId="4" fillId="0" borderId="0" applyFont="0" applyFill="0" applyBorder="0" applyAlignment="0" applyProtection="0"/>
    <xf numFmtId="9" fontId="4" fillId="0" borderId="0" applyFont="0" applyFill="0" applyBorder="0" applyAlignment="0" applyProtection="0"/>
    <xf numFmtId="0" fontId="4" fillId="0" borderId="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14" borderId="106" applyNumberFormat="0" applyFont="0" applyAlignment="0" applyProtection="0"/>
    <xf numFmtId="0" fontId="3" fillId="0" borderId="0"/>
    <xf numFmtId="0" fontId="3"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6"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7" borderId="0" applyNumberFormat="0" applyBorder="0" applyAlignment="0" applyProtection="0"/>
    <xf numFmtId="0" fontId="2" fillId="14" borderId="106" applyNumberFormat="0" applyFont="0" applyAlignment="0" applyProtection="0"/>
    <xf numFmtId="0" fontId="2" fillId="0" borderId="0"/>
    <xf numFmtId="0" fontId="2"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2" fillId="0" borderId="0"/>
    <xf numFmtId="0" fontId="129" fillId="0" borderId="0"/>
    <xf numFmtId="171" fontId="131" fillId="0" borderId="0"/>
    <xf numFmtId="0" fontId="17" fillId="0" borderId="0"/>
    <xf numFmtId="0" fontId="17" fillId="0" borderId="0"/>
    <xf numFmtId="0" fontId="1" fillId="0" borderId="0"/>
    <xf numFmtId="0" fontId="1" fillId="0" borderId="0"/>
    <xf numFmtId="0" fontId="5" fillId="0" borderId="0"/>
    <xf numFmtId="43" fontId="13" fillId="0" borderId="0" applyFont="0" applyFill="0" applyBorder="0" applyAlignment="0" applyProtection="0"/>
  </cellStyleXfs>
  <cellXfs count="841">
    <xf numFmtId="0" fontId="0" fillId="0" borderId="0" xfId="0"/>
    <xf numFmtId="17" fontId="14" fillId="0" borderId="0" xfId="1" applyNumberFormat="1" applyFont="1" applyAlignment="1">
      <alignment wrapText="1"/>
    </xf>
    <xf numFmtId="0" fontId="14" fillId="0" borderId="0" xfId="1"/>
    <xf numFmtId="0" fontId="14" fillId="0" borderId="0" xfId="1" applyFont="1" applyAlignment="1">
      <alignment wrapText="1"/>
    </xf>
    <xf numFmtId="0" fontId="15" fillId="0" borderId="0" xfId="1" quotePrefix="1" applyFont="1" applyAlignment="1">
      <alignment horizontal="right"/>
    </xf>
    <xf numFmtId="0" fontId="14" fillId="0" borderId="0" xfId="1" applyFont="1" applyAlignment="1">
      <alignment horizontal="left"/>
    </xf>
    <xf numFmtId="0" fontId="14" fillId="0" borderId="0" xfId="1" applyFont="1" applyAlignment="1">
      <alignment horizontal="left" vertical="center"/>
    </xf>
    <xf numFmtId="0" fontId="14" fillId="0" borderId="0" xfId="1" applyAlignment="1">
      <alignment wrapText="1"/>
    </xf>
    <xf numFmtId="0" fontId="16" fillId="0" borderId="0" xfId="1" applyFont="1"/>
    <xf numFmtId="0" fontId="14" fillId="0" borderId="0" xfId="1" applyFont="1" applyAlignment="1">
      <alignment vertical="center"/>
    </xf>
    <xf numFmtId="0" fontId="14" fillId="0" borderId="0" xfId="1" applyFont="1" applyAlignment="1">
      <alignment vertical="center" wrapText="1"/>
    </xf>
    <xf numFmtId="0" fontId="23" fillId="0" borderId="0" xfId="0" applyFont="1" applyAlignment="1">
      <alignment horizontal="center" vertical="center"/>
    </xf>
    <xf numFmtId="0" fontId="24" fillId="3" borderId="0" xfId="0" applyFont="1" applyFill="1" applyAlignment="1">
      <alignment horizontal="center" vertical="center"/>
    </xf>
    <xf numFmtId="3" fontId="0" fillId="0" borderId="0" xfId="0" applyNumberFormat="1"/>
    <xf numFmtId="0" fontId="0" fillId="0" borderId="11" xfId="0" applyBorder="1"/>
    <xf numFmtId="3" fontId="0" fillId="0" borderId="12" xfId="0" applyNumberFormat="1" applyBorder="1"/>
    <xf numFmtId="3" fontId="0" fillId="0" borderId="13" xfId="0" applyNumberFormat="1" applyBorder="1"/>
    <xf numFmtId="0" fontId="0" fillId="0" borderId="14" xfId="0" applyBorder="1"/>
    <xf numFmtId="3" fontId="0" fillId="0" borderId="15" xfId="0" applyNumberFormat="1" applyBorder="1"/>
    <xf numFmtId="3" fontId="0" fillId="0" borderId="16" xfId="0" applyNumberFormat="1" applyBorder="1"/>
    <xf numFmtId="0" fontId="0" fillId="0" borderId="17" xfId="0" applyBorder="1"/>
    <xf numFmtId="3" fontId="0" fillId="0" borderId="18" xfId="0" applyNumberFormat="1" applyBorder="1"/>
    <xf numFmtId="3" fontId="0" fillId="0" borderId="19" xfId="0" applyNumberFormat="1" applyBorder="1"/>
    <xf numFmtId="0" fontId="0" fillId="0" borderId="21" xfId="0" applyBorder="1"/>
    <xf numFmtId="3" fontId="0" fillId="0" borderId="22" xfId="0" applyNumberFormat="1" applyBorder="1"/>
    <xf numFmtId="3" fontId="24" fillId="4" borderId="24" xfId="0" applyNumberFormat="1" applyFont="1" applyFill="1" applyBorder="1"/>
    <xf numFmtId="3" fontId="24" fillId="3" borderId="25" xfId="0" applyNumberFormat="1" applyFont="1" applyFill="1" applyBorder="1"/>
    <xf numFmtId="3" fontId="24" fillId="3" borderId="24" xfId="0" applyNumberFormat="1" applyFont="1" applyFill="1" applyBorder="1"/>
    <xf numFmtId="3" fontId="24" fillId="3" borderId="27" xfId="0" applyNumberFormat="1" applyFont="1" applyFill="1" applyBorder="1"/>
    <xf numFmtId="0" fontId="23" fillId="0" borderId="0" xfId="0" applyFont="1" applyFill="1" applyAlignment="1">
      <alignment horizontal="center" vertical="center"/>
    </xf>
    <xf numFmtId="0" fontId="24" fillId="0" borderId="0" xfId="0" applyFont="1" applyFill="1" applyAlignment="1">
      <alignment horizontal="center" vertical="center"/>
    </xf>
    <xf numFmtId="0" fontId="24" fillId="0" borderId="0" xfId="0" applyFont="1" applyFill="1" applyAlignment="1">
      <alignment vertical="center"/>
    </xf>
    <xf numFmtId="0" fontId="0" fillId="0" borderId="0" xfId="0" applyFill="1"/>
    <xf numFmtId="3" fontId="0" fillId="0" borderId="12" xfId="0" applyNumberFormat="1" applyBorder="1" applyAlignment="1">
      <alignment horizontal="right" vertical="center"/>
    </xf>
    <xf numFmtId="3" fontId="0" fillId="0" borderId="15" xfId="0" applyNumberFormat="1" applyBorder="1" applyAlignment="1">
      <alignment horizontal="right" vertical="center"/>
    </xf>
    <xf numFmtId="3" fontId="0" fillId="0" borderId="18" xfId="0" applyNumberFormat="1" applyBorder="1" applyAlignment="1">
      <alignment horizontal="right" vertical="center"/>
    </xf>
    <xf numFmtId="3" fontId="27" fillId="2" borderId="24" xfId="0" applyNumberFormat="1" applyFont="1" applyFill="1" applyBorder="1" applyAlignment="1">
      <alignment horizontal="right" vertical="center"/>
    </xf>
    <xf numFmtId="3" fontId="24" fillId="4" borderId="27" xfId="0" applyNumberFormat="1" applyFont="1" applyFill="1" applyBorder="1" applyAlignment="1">
      <alignment horizontal="right" vertical="center"/>
    </xf>
    <xf numFmtId="3" fontId="0" fillId="0" borderId="22" xfId="0" applyNumberFormat="1" applyBorder="1" applyAlignment="1">
      <alignment horizontal="right" vertical="center"/>
    </xf>
    <xf numFmtId="3" fontId="27" fillId="2" borderId="27" xfId="0" applyNumberFormat="1" applyFont="1" applyFill="1" applyBorder="1" applyAlignment="1">
      <alignment horizontal="right" vertical="center"/>
    </xf>
    <xf numFmtId="3" fontId="24" fillId="3" borderId="27" xfId="0" applyNumberFormat="1" applyFont="1" applyFill="1" applyBorder="1" applyAlignment="1">
      <alignment horizontal="right" vertical="center"/>
    </xf>
    <xf numFmtId="3" fontId="24" fillId="3" borderId="28" xfId="0" applyNumberFormat="1" applyFont="1" applyFill="1" applyBorder="1" applyAlignment="1">
      <alignment horizontal="right" vertical="center"/>
    </xf>
    <xf numFmtId="3" fontId="27" fillId="3" borderId="24" xfId="0" applyNumberFormat="1" applyFont="1" applyFill="1" applyBorder="1" applyAlignment="1">
      <alignment horizontal="right" vertical="center"/>
    </xf>
    <xf numFmtId="3" fontId="27" fillId="3" borderId="25" xfId="0" applyNumberFormat="1" applyFont="1" applyFill="1" applyBorder="1" applyAlignment="1">
      <alignment horizontal="right" vertical="center"/>
    </xf>
    <xf numFmtId="0" fontId="23" fillId="0" borderId="0" xfId="0" applyFont="1" applyAlignment="1">
      <alignment horizontal="center" vertical="center" wrapText="1"/>
    </xf>
    <xf numFmtId="3" fontId="23" fillId="0" borderId="32" xfId="0" applyNumberFormat="1" applyFont="1" applyBorder="1" applyAlignment="1">
      <alignment horizontal="right" vertical="center"/>
    </xf>
    <xf numFmtId="3" fontId="23" fillId="0" borderId="33" xfId="0" applyNumberFormat="1" applyFont="1" applyBorder="1" applyAlignment="1">
      <alignment horizontal="right" vertical="center"/>
    </xf>
    <xf numFmtId="3" fontId="23" fillId="0" borderId="34" xfId="0" applyNumberFormat="1" applyFont="1" applyBorder="1" applyAlignment="1">
      <alignment horizontal="right" vertical="center"/>
    </xf>
    <xf numFmtId="3" fontId="24" fillId="2" borderId="0" xfId="0" applyNumberFormat="1" applyFont="1" applyFill="1" applyBorder="1" applyAlignment="1">
      <alignment horizontal="right" vertical="center"/>
    </xf>
    <xf numFmtId="3" fontId="24" fillId="3" borderId="0" xfId="0" applyNumberFormat="1" applyFont="1" applyFill="1" applyBorder="1" applyAlignment="1">
      <alignment horizontal="right" vertical="center"/>
    </xf>
    <xf numFmtId="3" fontId="23" fillId="0" borderId="0" xfId="0" applyNumberFormat="1" applyFont="1" applyBorder="1" applyAlignment="1">
      <alignment horizontal="right" vertical="center"/>
    </xf>
    <xf numFmtId="3" fontId="24" fillId="3" borderId="35" xfId="0" applyNumberFormat="1" applyFont="1" applyFill="1" applyBorder="1" applyAlignment="1">
      <alignment horizontal="right" vertical="center"/>
    </xf>
    <xf numFmtId="0" fontId="0" fillId="0" borderId="0" xfId="0" applyBorder="1"/>
    <xf numFmtId="0" fontId="23" fillId="0" borderId="0" xfId="0" applyFont="1"/>
    <xf numFmtId="3" fontId="24" fillId="3" borderId="0" xfId="0" applyNumberFormat="1" applyFont="1" applyFill="1" applyAlignment="1">
      <alignment horizontal="center" vertical="center" wrapText="1"/>
    </xf>
    <xf numFmtId="168" fontId="23" fillId="0" borderId="37" xfId="0" applyNumberFormat="1" applyFont="1" applyBorder="1"/>
    <xf numFmtId="168" fontId="23" fillId="0" borderId="38" xfId="0" applyNumberFormat="1" applyFont="1" applyBorder="1"/>
    <xf numFmtId="168" fontId="23" fillId="0" borderId="39" xfId="0" applyNumberFormat="1" applyFont="1" applyBorder="1"/>
    <xf numFmtId="3" fontId="23" fillId="0" borderId="0" xfId="0" applyNumberFormat="1" applyFont="1" applyAlignment="1">
      <alignment horizontal="center" vertical="center"/>
    </xf>
    <xf numFmtId="0" fontId="23" fillId="0" borderId="11" xfId="0" applyFont="1" applyBorder="1" applyAlignment="1">
      <alignment horizontal="center" vertical="center"/>
    </xf>
    <xf numFmtId="0" fontId="23" fillId="0" borderId="14" xfId="0" applyFont="1" applyBorder="1" applyAlignment="1">
      <alignment horizontal="center" vertical="center"/>
    </xf>
    <xf numFmtId="0" fontId="0" fillId="0" borderId="32" xfId="0" applyBorder="1"/>
    <xf numFmtId="0" fontId="0" fillId="0" borderId="33" xfId="0" applyBorder="1"/>
    <xf numFmtId="0" fontId="0" fillId="0" borderId="34" xfId="0" applyBorder="1"/>
    <xf numFmtId="3" fontId="23" fillId="0" borderId="37" xfId="0" applyNumberFormat="1" applyFont="1" applyBorder="1"/>
    <xf numFmtId="3" fontId="23" fillId="0" borderId="38" xfId="0" applyNumberFormat="1" applyFont="1" applyBorder="1"/>
    <xf numFmtId="3" fontId="23" fillId="0" borderId="39" xfId="0" applyNumberFormat="1" applyFont="1" applyBorder="1"/>
    <xf numFmtId="0" fontId="23" fillId="0" borderId="17" xfId="0" applyFont="1" applyBorder="1" applyAlignment="1">
      <alignment horizontal="center" vertical="center"/>
    </xf>
    <xf numFmtId="3" fontId="24" fillId="2" borderId="27" xfId="0" applyNumberFormat="1" applyFont="1" applyFill="1" applyBorder="1"/>
    <xf numFmtId="0" fontId="24" fillId="2" borderId="28" xfId="0" applyFont="1" applyFill="1" applyBorder="1"/>
    <xf numFmtId="3" fontId="24" fillId="2" borderId="24" xfId="0" applyNumberFormat="1" applyFont="1" applyFill="1" applyBorder="1"/>
    <xf numFmtId="0" fontId="24" fillId="2" borderId="25" xfId="0" applyFont="1" applyFill="1" applyBorder="1"/>
    <xf numFmtId="0" fontId="24" fillId="0" borderId="0" xfId="0" applyFont="1" applyFill="1" applyBorder="1" applyAlignment="1">
      <alignment horizontal="center"/>
    </xf>
    <xf numFmtId="3" fontId="24" fillId="0" borderId="0" xfId="0" applyNumberFormat="1" applyFont="1" applyFill="1" applyBorder="1"/>
    <xf numFmtId="0" fontId="24" fillId="0" borderId="0" xfId="0" applyFont="1" applyFill="1" applyBorder="1"/>
    <xf numFmtId="0" fontId="0" fillId="0" borderId="0" xfId="0" applyFill="1" applyBorder="1"/>
    <xf numFmtId="168" fontId="23" fillId="0" borderId="0" xfId="0" applyNumberFormat="1" applyFont="1" applyFill="1" applyBorder="1"/>
    <xf numFmtId="168" fontId="24" fillId="3" borderId="36" xfId="0" applyNumberFormat="1" applyFont="1" applyFill="1" applyBorder="1"/>
    <xf numFmtId="168" fontId="24" fillId="3" borderId="0" xfId="0" applyNumberFormat="1" applyFont="1" applyFill="1" applyBorder="1"/>
    <xf numFmtId="0" fontId="24" fillId="0" borderId="0" xfId="0" applyFont="1" applyFill="1" applyBorder="1" applyAlignment="1"/>
    <xf numFmtId="0" fontId="23" fillId="0" borderId="0" xfId="0" applyFont="1" applyFill="1" applyBorder="1" applyAlignment="1">
      <alignment horizontal="center" vertical="center"/>
    </xf>
    <xf numFmtId="3" fontId="23" fillId="0" borderId="0" xfId="0" applyNumberFormat="1" applyFont="1" applyFill="1" applyBorder="1" applyAlignment="1">
      <alignment horizontal="center" vertical="center"/>
    </xf>
    <xf numFmtId="3" fontId="24" fillId="0" borderId="0"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3" fillId="0" borderId="0" xfId="0" applyFont="1" applyFill="1" applyBorder="1"/>
    <xf numFmtId="0" fontId="24" fillId="0" borderId="0" xfId="0" applyFont="1" applyFill="1" applyBorder="1" applyAlignment="1">
      <alignment horizontal="center" vertical="center" wrapText="1"/>
    </xf>
    <xf numFmtId="0" fontId="0" fillId="0" borderId="0" xfId="0" applyAlignment="1">
      <alignment horizontal="center" vertical="center" wrapText="1"/>
    </xf>
    <xf numFmtId="0" fontId="22" fillId="0" borderId="0" xfId="0" applyFont="1" applyAlignment="1">
      <alignment horizontal="center" vertical="center" wrapText="1"/>
    </xf>
    <xf numFmtId="16" fontId="28" fillId="0" borderId="0" xfId="0" applyNumberFormat="1" applyFont="1" applyAlignment="1">
      <alignment horizontal="center" vertical="top" wrapText="1"/>
    </xf>
    <xf numFmtId="0" fontId="26" fillId="0" borderId="0" xfId="0" applyFont="1" applyAlignment="1">
      <alignment horizontal="center" vertical="center" wrapText="1"/>
    </xf>
    <xf numFmtId="0" fontId="30" fillId="0" borderId="0" xfId="0" applyFont="1" applyAlignment="1">
      <alignment horizontal="center" vertical="center" wrapText="1"/>
    </xf>
    <xf numFmtId="3" fontId="0" fillId="0" borderId="42" xfId="0" applyNumberFormat="1" applyBorder="1"/>
    <xf numFmtId="3" fontId="0" fillId="0" borderId="43" xfId="0" applyNumberFormat="1" applyBorder="1"/>
    <xf numFmtId="3" fontId="0" fillId="0" borderId="45" xfId="0" applyNumberFormat="1" applyBorder="1"/>
    <xf numFmtId="3" fontId="0" fillId="0" borderId="46" xfId="0" applyNumberFormat="1" applyBorder="1"/>
    <xf numFmtId="0" fontId="24" fillId="4" borderId="29" xfId="0" applyFont="1" applyFill="1" applyBorder="1"/>
    <xf numFmtId="0" fontId="23" fillId="0" borderId="40" xfId="0" applyFont="1" applyBorder="1"/>
    <xf numFmtId="3" fontId="0" fillId="0" borderId="49" xfId="0" applyNumberFormat="1" applyBorder="1"/>
    <xf numFmtId="3" fontId="0" fillId="0" borderId="50" xfId="0" applyNumberFormat="1" applyBorder="1"/>
    <xf numFmtId="3" fontId="24" fillId="4" borderId="29" xfId="0" applyNumberFormat="1" applyFont="1" applyFill="1" applyBorder="1"/>
    <xf numFmtId="0" fontId="24" fillId="3" borderId="25" xfId="0" applyFont="1" applyFill="1" applyBorder="1"/>
    <xf numFmtId="3" fontId="23" fillId="0" borderId="47" xfId="0" applyNumberFormat="1" applyFont="1" applyBorder="1"/>
    <xf numFmtId="0" fontId="33" fillId="3" borderId="0" xfId="0" applyFont="1" applyFill="1" applyBorder="1" applyAlignment="1">
      <alignment horizontal="center" vertical="center" wrapText="1"/>
    </xf>
    <xf numFmtId="0" fontId="24" fillId="3" borderId="29" xfId="0" applyFont="1" applyFill="1" applyBorder="1"/>
    <xf numFmtId="0" fontId="24" fillId="3" borderId="24" xfId="0" applyFont="1" applyFill="1" applyBorder="1"/>
    <xf numFmtId="3" fontId="24" fillId="3" borderId="29" xfId="0" applyNumberFormat="1" applyFont="1" applyFill="1" applyBorder="1"/>
    <xf numFmtId="0" fontId="24" fillId="0" borderId="0" xfId="0" applyFont="1" applyFill="1" applyAlignment="1">
      <alignment vertical="center" wrapText="1"/>
    </xf>
    <xf numFmtId="3" fontId="24" fillId="2" borderId="29" xfId="0" applyNumberFormat="1" applyFont="1" applyFill="1" applyBorder="1"/>
    <xf numFmtId="0" fontId="24" fillId="3" borderId="0" xfId="0" applyFont="1" applyFill="1" applyAlignment="1">
      <alignment horizontal="center" vertical="center"/>
    </xf>
    <xf numFmtId="0" fontId="24" fillId="3" borderId="0" xfId="0" applyFont="1" applyFill="1" applyAlignment="1">
      <alignment horizontal="center" vertical="center" wrapText="1"/>
    </xf>
    <xf numFmtId="0" fontId="23" fillId="0" borderId="0" xfId="0" applyFont="1" applyAlignment="1">
      <alignment horizontal="center" vertical="center"/>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0" fillId="0" borderId="0" xfId="0" applyAlignment="1">
      <alignment horizontal="center" vertical="center"/>
    </xf>
    <xf numFmtId="0" fontId="23" fillId="0" borderId="0" xfId="0" applyFont="1" applyBorder="1"/>
    <xf numFmtId="0" fontId="24" fillId="3" borderId="0" xfId="0" applyFont="1" applyFill="1" applyBorder="1"/>
    <xf numFmtId="0" fontId="14" fillId="0" borderId="29" xfId="0" applyFont="1" applyFill="1" applyBorder="1" applyAlignment="1">
      <alignment vertical="center" wrapText="1"/>
    </xf>
    <xf numFmtId="0" fontId="14" fillId="0" borderId="25" xfId="0" applyFont="1" applyFill="1" applyBorder="1" applyAlignment="1">
      <alignment vertical="center" wrapText="1"/>
    </xf>
    <xf numFmtId="16" fontId="24" fillId="4" borderId="24" xfId="0" applyNumberFormat="1" applyFont="1" applyFill="1" applyBorder="1" applyAlignment="1">
      <alignment horizontal="center" vertical="center" wrapText="1"/>
    </xf>
    <xf numFmtId="16" fontId="24" fillId="0" borderId="0" xfId="0" applyNumberFormat="1" applyFont="1" applyFill="1" applyBorder="1" applyAlignment="1">
      <alignment horizontal="center" vertical="center" wrapText="1"/>
    </xf>
    <xf numFmtId="0" fontId="24" fillId="0" borderId="29" xfId="0" applyFont="1" applyFill="1" applyBorder="1" applyAlignment="1">
      <alignment vertical="center" wrapText="1"/>
    </xf>
    <xf numFmtId="0" fontId="24" fillId="0" borderId="24" xfId="0" applyFont="1" applyFill="1" applyBorder="1"/>
    <xf numFmtId="0" fontId="24" fillId="0" borderId="24" xfId="0" applyFont="1" applyFill="1" applyBorder="1" applyAlignment="1">
      <alignment vertical="center" wrapText="1"/>
    </xf>
    <xf numFmtId="0" fontId="24" fillId="0" borderId="25" xfId="0" applyFont="1" applyFill="1" applyBorder="1"/>
    <xf numFmtId="16" fontId="24" fillId="0" borderId="24" xfId="0" applyNumberFormat="1" applyFont="1" applyFill="1" applyBorder="1" applyAlignment="1">
      <alignment horizontal="center" vertical="center" wrapText="1"/>
    </xf>
    <xf numFmtId="0" fontId="24" fillId="0" borderId="29" xfId="0" applyFont="1" applyFill="1" applyBorder="1"/>
    <xf numFmtId="0" fontId="14" fillId="0" borderId="11" xfId="0" applyFont="1" applyFill="1" applyBorder="1" applyAlignment="1">
      <alignment vertical="center" wrapText="1"/>
    </xf>
    <xf numFmtId="0" fontId="28" fillId="0" borderId="14" xfId="0" applyFont="1" applyBorder="1" applyAlignment="1">
      <alignment wrapText="1"/>
    </xf>
    <xf numFmtId="16" fontId="14" fillId="0" borderId="60" xfId="0" applyNumberFormat="1" applyFont="1" applyFill="1" applyBorder="1" applyAlignment="1">
      <alignment vertical="center" wrapText="1"/>
    </xf>
    <xf numFmtId="16" fontId="14" fillId="0" borderId="61" xfId="0" applyNumberFormat="1" applyFont="1" applyFill="1" applyBorder="1" applyAlignment="1">
      <alignment vertical="center" wrapText="1"/>
    </xf>
    <xf numFmtId="3" fontId="24" fillId="4" borderId="24" xfId="0" applyNumberFormat="1" applyFont="1" applyFill="1" applyBorder="1" applyAlignment="1">
      <alignment vertical="center" wrapText="1"/>
    </xf>
    <xf numFmtId="3" fontId="0" fillId="0" borderId="0" xfId="0" applyNumberFormat="1" applyBorder="1"/>
    <xf numFmtId="3" fontId="14" fillId="0" borderId="56" xfId="0" applyNumberFormat="1" applyFont="1" applyFill="1" applyBorder="1" applyAlignment="1">
      <alignment horizontal="right" vertical="center" wrapText="1"/>
    </xf>
    <xf numFmtId="3" fontId="14" fillId="0" borderId="58" xfId="0" applyNumberFormat="1" applyFont="1" applyFill="1" applyBorder="1" applyAlignment="1">
      <alignment horizontal="right" vertical="center" wrapText="1"/>
    </xf>
    <xf numFmtId="3" fontId="0" fillId="0" borderId="54" xfId="0" applyNumberFormat="1" applyBorder="1" applyAlignment="1">
      <alignment horizontal="right" vertical="center"/>
    </xf>
    <xf numFmtId="3" fontId="0" fillId="0" borderId="56" xfId="0" applyNumberFormat="1" applyBorder="1" applyAlignment="1">
      <alignment horizontal="right" vertical="center"/>
    </xf>
    <xf numFmtId="3" fontId="0" fillId="0" borderId="37" xfId="0" applyNumberFormat="1" applyBorder="1" applyAlignment="1">
      <alignment horizontal="right" vertical="center"/>
    </xf>
    <xf numFmtId="3" fontId="0" fillId="0" borderId="38" xfId="0" applyNumberFormat="1" applyBorder="1" applyAlignment="1">
      <alignment horizontal="right" vertical="center"/>
    </xf>
    <xf numFmtId="3" fontId="0" fillId="0" borderId="47" xfId="0" applyNumberFormat="1" applyBorder="1" applyAlignment="1">
      <alignment horizontal="right" vertical="center"/>
    </xf>
    <xf numFmtId="0" fontId="0" fillId="0" borderId="55" xfId="0" applyBorder="1" applyAlignment="1">
      <alignment horizontal="right" vertical="center"/>
    </xf>
    <xf numFmtId="0" fontId="0" fillId="0" borderId="37" xfId="0" applyBorder="1" applyAlignment="1">
      <alignment horizontal="right" vertical="center"/>
    </xf>
    <xf numFmtId="0" fontId="0" fillId="0" borderId="57" xfId="0" applyBorder="1" applyAlignment="1">
      <alignment horizontal="right" vertical="center"/>
    </xf>
    <xf numFmtId="0" fontId="0" fillId="0" borderId="38" xfId="0" applyBorder="1" applyAlignment="1">
      <alignment horizontal="right" vertical="center"/>
    </xf>
    <xf numFmtId="0" fontId="0" fillId="0" borderId="59" xfId="0" applyBorder="1" applyAlignment="1">
      <alignment horizontal="right" vertical="center"/>
    </xf>
    <xf numFmtId="0" fontId="0" fillId="0" borderId="47" xfId="0" applyBorder="1" applyAlignment="1">
      <alignment horizontal="right" vertical="center"/>
    </xf>
    <xf numFmtId="0" fontId="14" fillId="0" borderId="56" xfId="0" applyFont="1" applyFill="1" applyBorder="1" applyAlignment="1">
      <alignment horizontal="right" vertical="center" wrapText="1"/>
    </xf>
    <xf numFmtId="0" fontId="14" fillId="0" borderId="58" xfId="0" applyFont="1" applyFill="1" applyBorder="1" applyAlignment="1">
      <alignment horizontal="right" vertical="center" wrapText="1"/>
    </xf>
    <xf numFmtId="0" fontId="24" fillId="4" borderId="24" xfId="0" applyFont="1" applyFill="1" applyBorder="1" applyAlignment="1">
      <alignment horizontal="right" vertical="center" wrapText="1"/>
    </xf>
    <xf numFmtId="0" fontId="0" fillId="0" borderId="54" xfId="0" applyBorder="1" applyAlignment="1">
      <alignment horizontal="right" vertical="center"/>
    </xf>
    <xf numFmtId="0" fontId="0" fillId="0" borderId="56" xfId="0" applyBorder="1" applyAlignment="1">
      <alignment horizontal="right" vertical="center"/>
    </xf>
    <xf numFmtId="0" fontId="24" fillId="4" borderId="24" xfId="0" applyFont="1" applyFill="1" applyBorder="1" applyAlignment="1">
      <alignment horizontal="right" vertical="center"/>
    </xf>
    <xf numFmtId="0" fontId="24" fillId="3" borderId="24" xfId="0" applyFont="1" applyFill="1" applyBorder="1" applyAlignment="1">
      <alignment horizontal="right" vertical="center"/>
    </xf>
    <xf numFmtId="0" fontId="24" fillId="3" borderId="25" xfId="0" applyFont="1" applyFill="1" applyBorder="1" applyAlignment="1">
      <alignment horizontal="right" vertical="center"/>
    </xf>
    <xf numFmtId="3" fontId="24" fillId="4" borderId="24" xfId="0" applyNumberFormat="1" applyFont="1" applyFill="1" applyBorder="1" applyAlignment="1">
      <alignment horizontal="right" vertical="center" wrapText="1"/>
    </xf>
    <xf numFmtId="3" fontId="24" fillId="3" borderId="24" xfId="0" applyNumberFormat="1" applyFont="1" applyFill="1" applyBorder="1" applyAlignment="1">
      <alignment horizontal="right" vertical="center"/>
    </xf>
    <xf numFmtId="0" fontId="24" fillId="0" borderId="0" xfId="0" applyFont="1" applyFill="1" applyBorder="1" applyAlignment="1">
      <alignment horizontal="left"/>
    </xf>
    <xf numFmtId="0" fontId="27" fillId="0" borderId="0" xfId="0" applyFont="1" applyFill="1" applyBorder="1"/>
    <xf numFmtId="3" fontId="27" fillId="0" borderId="0" xfId="0" applyNumberFormat="1" applyFont="1" applyFill="1" applyBorder="1" applyAlignment="1">
      <alignment horizontal="right" vertical="center"/>
    </xf>
    <xf numFmtId="3" fontId="0" fillId="0" borderId="0" xfId="0" applyNumberFormat="1" applyFill="1"/>
    <xf numFmtId="3" fontId="24" fillId="0" borderId="0" xfId="0" applyNumberFormat="1" applyFont="1" applyFill="1" applyBorder="1" applyAlignment="1">
      <alignment horizontal="right" vertical="center"/>
    </xf>
    <xf numFmtId="3" fontId="23" fillId="0" borderId="15" xfId="0" applyNumberFormat="1" applyFont="1" applyBorder="1" applyAlignment="1">
      <alignment horizontal="right" vertical="center"/>
    </xf>
    <xf numFmtId="3" fontId="23" fillId="0" borderId="18" xfId="0" applyNumberFormat="1" applyFont="1" applyBorder="1" applyAlignment="1">
      <alignment horizontal="right" vertical="center"/>
    </xf>
    <xf numFmtId="3" fontId="23" fillId="0" borderId="12" xfId="0" applyNumberFormat="1" applyFont="1" applyBorder="1" applyAlignment="1">
      <alignment horizontal="right" vertical="center"/>
    </xf>
    <xf numFmtId="3" fontId="23" fillId="0" borderId="22" xfId="0" applyNumberFormat="1" applyFont="1" applyBorder="1" applyAlignment="1">
      <alignment horizontal="right" vertical="center"/>
    </xf>
    <xf numFmtId="3" fontId="23" fillId="0" borderId="13" xfId="0" applyNumberFormat="1" applyFont="1" applyBorder="1" applyAlignment="1">
      <alignment horizontal="right" vertical="center"/>
    </xf>
    <xf numFmtId="3" fontId="23" fillId="0" borderId="16" xfId="0" applyNumberFormat="1" applyFont="1" applyBorder="1" applyAlignment="1">
      <alignment horizontal="right" vertical="center"/>
    </xf>
    <xf numFmtId="3" fontId="23" fillId="0" borderId="19" xfId="0" applyNumberFormat="1" applyFont="1" applyBorder="1" applyAlignment="1">
      <alignment horizontal="right" vertical="center"/>
    </xf>
    <xf numFmtId="3" fontId="23" fillId="0" borderId="23" xfId="0" applyNumberFormat="1" applyFont="1" applyBorder="1" applyAlignment="1">
      <alignment horizontal="right" vertical="center"/>
    </xf>
    <xf numFmtId="3" fontId="23" fillId="0" borderId="0" xfId="0" applyNumberFormat="1" applyFont="1"/>
    <xf numFmtId="0" fontId="0" fillId="0" borderId="12" xfId="0" applyBorder="1"/>
    <xf numFmtId="0" fontId="23" fillId="0" borderId="12" xfId="0" applyFont="1" applyBorder="1"/>
    <xf numFmtId="0" fontId="0" fillId="0" borderId="15" xfId="0" applyBorder="1"/>
    <xf numFmtId="0" fontId="23" fillId="0" borderId="15" xfId="0" applyFont="1" applyBorder="1"/>
    <xf numFmtId="3" fontId="23" fillId="0" borderId="12" xfId="0" applyNumberFormat="1" applyFont="1" applyBorder="1"/>
    <xf numFmtId="3" fontId="23" fillId="0" borderId="15" xfId="0" applyNumberFormat="1" applyFont="1" applyBorder="1"/>
    <xf numFmtId="3" fontId="0" fillId="0" borderId="65" xfId="0" applyNumberFormat="1" applyBorder="1"/>
    <xf numFmtId="3" fontId="23" fillId="0" borderId="65" xfId="0" applyNumberFormat="1" applyFont="1" applyBorder="1"/>
    <xf numFmtId="3" fontId="0" fillId="0" borderId="66" xfId="0" applyNumberFormat="1" applyBorder="1"/>
    <xf numFmtId="3" fontId="23" fillId="0" borderId="66" xfId="0" applyNumberFormat="1" applyFont="1" applyBorder="1"/>
    <xf numFmtId="3" fontId="24" fillId="4" borderId="25" xfId="0" applyNumberFormat="1" applyFont="1" applyFill="1" applyBorder="1"/>
    <xf numFmtId="168" fontId="23" fillId="0" borderId="33" xfId="0" applyNumberFormat="1" applyFont="1" applyBorder="1"/>
    <xf numFmtId="168" fontId="23" fillId="0" borderId="0" xfId="0" applyNumberFormat="1" applyFont="1"/>
    <xf numFmtId="168" fontId="24" fillId="3" borderId="0" xfId="0" applyNumberFormat="1" applyFont="1" applyFill="1"/>
    <xf numFmtId="3" fontId="0" fillId="0" borderId="79" xfId="0" applyNumberFormat="1" applyBorder="1"/>
    <xf numFmtId="0" fontId="23" fillId="0" borderId="80" xfId="0" applyFont="1" applyBorder="1" applyAlignment="1">
      <alignment horizontal="center" vertical="center"/>
    </xf>
    <xf numFmtId="168" fontId="23" fillId="0" borderId="81" xfId="0" applyNumberFormat="1" applyFont="1" applyBorder="1"/>
    <xf numFmtId="0" fontId="0" fillId="0" borderId="0" xfId="0" applyFill="1" applyAlignment="1">
      <alignment horizontal="center" vertical="center"/>
    </xf>
    <xf numFmtId="0" fontId="0" fillId="0" borderId="18" xfId="0" applyBorder="1"/>
    <xf numFmtId="0" fontId="0" fillId="0" borderId="23" xfId="0" applyBorder="1"/>
    <xf numFmtId="0" fontId="24" fillId="2" borderId="24" xfId="0" applyFont="1" applyFill="1" applyBorder="1"/>
    <xf numFmtId="0" fontId="0" fillId="0" borderId="22" xfId="0" applyBorder="1"/>
    <xf numFmtId="0" fontId="23" fillId="0" borderId="37" xfId="0" applyFont="1" applyBorder="1"/>
    <xf numFmtId="0" fontId="23" fillId="0" borderId="38" xfId="0" applyFont="1" applyBorder="1"/>
    <xf numFmtId="168" fontId="0" fillId="0" borderId="0" xfId="0" applyNumberFormat="1"/>
    <xf numFmtId="0" fontId="23" fillId="0" borderId="39" xfId="0" applyFont="1" applyBorder="1"/>
    <xf numFmtId="0" fontId="23" fillId="0" borderId="36" xfId="0" applyFont="1" applyBorder="1"/>
    <xf numFmtId="3" fontId="23" fillId="0" borderId="18" xfId="0" applyNumberFormat="1" applyFont="1" applyBorder="1"/>
    <xf numFmtId="0" fontId="24" fillId="3" borderId="0" xfId="0" applyFont="1" applyFill="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xf>
    <xf numFmtId="0" fontId="0" fillId="0" borderId="65" xfId="0" applyBorder="1"/>
    <xf numFmtId="0" fontId="23" fillId="0" borderId="65" xfId="0" applyFont="1" applyBorder="1"/>
    <xf numFmtId="0" fontId="35" fillId="0" borderId="82" xfId="0" applyFont="1" applyBorder="1" applyAlignment="1">
      <alignment horizontal="right"/>
    </xf>
    <xf numFmtId="0" fontId="35" fillId="0" borderId="83" xfId="0" applyFont="1" applyBorder="1" applyAlignment="1">
      <alignment horizontal="right"/>
    </xf>
    <xf numFmtId="0" fontId="23" fillId="0" borderId="0" xfId="0" applyFont="1" applyFill="1" applyAlignment="1">
      <alignment horizontal="center"/>
    </xf>
    <xf numFmtId="0" fontId="29" fillId="0" borderId="0" xfId="0" applyFont="1"/>
    <xf numFmtId="3" fontId="23" fillId="0" borderId="22" xfId="0" applyNumberFormat="1" applyFont="1" applyBorder="1"/>
    <xf numFmtId="0" fontId="21" fillId="0" borderId="0" xfId="1" applyFont="1" applyAlignment="1">
      <alignment horizontal="center" vertical="center" wrapText="1"/>
    </xf>
    <xf numFmtId="0" fontId="14" fillId="0" borderId="15" xfId="1" applyBorder="1" applyAlignment="1">
      <alignment horizontal="left" vertical="center" wrapText="1"/>
    </xf>
    <xf numFmtId="0" fontId="21" fillId="0" borderId="15" xfId="1" applyFont="1" applyBorder="1" applyAlignment="1">
      <alignment horizontal="left" vertical="center" wrapText="1"/>
    </xf>
    <xf numFmtId="0" fontId="21" fillId="0" borderId="15" xfId="1" quotePrefix="1" applyFont="1" applyBorder="1" applyAlignment="1">
      <alignment horizontal="center" vertical="center"/>
    </xf>
    <xf numFmtId="0" fontId="21" fillId="0" borderId="15" xfId="1" applyFont="1" applyBorder="1" applyAlignment="1">
      <alignment horizontal="center" vertical="center"/>
    </xf>
    <xf numFmtId="0" fontId="21" fillId="0" borderId="65" xfId="1" applyFont="1" applyBorder="1" applyAlignment="1">
      <alignment horizontal="center" vertical="center"/>
    </xf>
    <xf numFmtId="0" fontId="21" fillId="0" borderId="79" xfId="1" quotePrefix="1" applyFont="1" applyBorder="1" applyAlignment="1">
      <alignment horizontal="center" vertical="center"/>
    </xf>
    <xf numFmtId="0" fontId="14" fillId="0" borderId="85" xfId="1" applyBorder="1" applyAlignment="1">
      <alignment horizontal="left" vertical="center" wrapText="1"/>
    </xf>
    <xf numFmtId="0" fontId="14" fillId="0" borderId="65" xfId="1" applyBorder="1" applyAlignment="1">
      <alignment horizontal="left" vertical="center" wrapText="1"/>
    </xf>
    <xf numFmtId="0" fontId="21" fillId="0" borderId="14" xfId="1" applyFont="1" applyBorder="1" applyAlignment="1">
      <alignment horizontal="center" vertical="center" wrapText="1"/>
    </xf>
    <xf numFmtId="0" fontId="24" fillId="3" borderId="0" xfId="0" applyFont="1" applyFill="1" applyAlignment="1">
      <alignment horizontal="center" vertical="center"/>
    </xf>
    <xf numFmtId="0" fontId="23" fillId="0" borderId="0" xfId="0" applyFont="1" applyAlignment="1">
      <alignment horizontal="center" vertical="center"/>
    </xf>
    <xf numFmtId="3" fontId="27" fillId="4" borderId="24" xfId="0" applyNumberFormat="1" applyFont="1" applyFill="1" applyBorder="1"/>
    <xf numFmtId="0" fontId="37" fillId="0" borderId="0" xfId="0" applyFont="1"/>
    <xf numFmtId="0" fontId="24" fillId="0" borderId="20" xfId="0" applyFont="1" applyFill="1" applyBorder="1" applyAlignment="1"/>
    <xf numFmtId="0" fontId="24" fillId="3" borderId="0" xfId="0" applyFont="1" applyFill="1" applyAlignment="1">
      <alignment horizontal="center" vertical="center" wrapText="1"/>
    </xf>
    <xf numFmtId="0" fontId="23" fillId="0" borderId="0" xfId="0" applyFont="1" applyAlignment="1">
      <alignment horizontal="center" vertical="center"/>
    </xf>
    <xf numFmtId="168" fontId="35" fillId="0" borderId="82" xfId="0" applyNumberFormat="1" applyFont="1" applyBorder="1" applyAlignment="1">
      <alignment horizontal="right"/>
    </xf>
    <xf numFmtId="0" fontId="24" fillId="4" borderId="29" xfId="0" applyFont="1" applyFill="1" applyBorder="1" applyAlignment="1">
      <alignment wrapText="1"/>
    </xf>
    <xf numFmtId="3" fontId="24" fillId="4" borderId="24" xfId="0" applyNumberFormat="1" applyFont="1" applyFill="1" applyBorder="1" applyAlignment="1">
      <alignment vertical="center"/>
    </xf>
    <xf numFmtId="3" fontId="24" fillId="3" borderId="25" xfId="0" applyNumberFormat="1" applyFont="1" applyFill="1" applyBorder="1" applyAlignment="1">
      <alignment vertical="center"/>
    </xf>
    <xf numFmtId="0" fontId="21" fillId="0" borderId="0" xfId="0" applyFont="1" applyFill="1" applyAlignment="1">
      <alignment vertical="center" wrapText="1"/>
    </xf>
    <xf numFmtId="0" fontId="28" fillId="0" borderId="0" xfId="0" applyFont="1"/>
    <xf numFmtId="3" fontId="0" fillId="0" borderId="11" xfId="0" applyNumberFormat="1" applyBorder="1"/>
    <xf numFmtId="3" fontId="0" fillId="0" borderId="14" xfId="0" applyNumberFormat="1" applyBorder="1"/>
    <xf numFmtId="3" fontId="0" fillId="0" borderId="17" xfId="0" applyNumberFormat="1" applyBorder="1"/>
    <xf numFmtId="3" fontId="0" fillId="0" borderId="21" xfId="0" applyNumberFormat="1" applyBorder="1"/>
    <xf numFmtId="0" fontId="0" fillId="0" borderId="0" xfId="0" applyAlignment="1"/>
    <xf numFmtId="0" fontId="0" fillId="0" borderId="0" xfId="0" applyAlignment="1">
      <alignment wrapText="1"/>
    </xf>
    <xf numFmtId="0" fontId="23" fillId="0" borderId="13" xfId="0" applyFont="1" applyBorder="1" applyAlignment="1">
      <alignment horizontal="center" vertical="center"/>
    </xf>
    <xf numFmtId="0" fontId="23" fillId="0" borderId="16" xfId="0" applyFont="1" applyBorder="1" applyAlignment="1">
      <alignment horizontal="center" vertical="center"/>
    </xf>
    <xf numFmtId="0" fontId="23" fillId="0" borderId="19" xfId="0" applyFont="1" applyBorder="1" applyAlignment="1">
      <alignment horizontal="center" vertical="center"/>
    </xf>
    <xf numFmtId="3" fontId="0" fillId="0" borderId="0" xfId="0" applyNumberFormat="1" applyAlignment="1">
      <alignment vertical="center"/>
    </xf>
    <xf numFmtId="3" fontId="24" fillId="6" borderId="24" xfId="0" applyNumberFormat="1" applyFont="1" applyFill="1" applyBorder="1" applyAlignment="1">
      <alignment vertical="center"/>
    </xf>
    <xf numFmtId="3" fontId="24" fillId="6" borderId="24" xfId="0" applyNumberFormat="1" applyFont="1" applyFill="1" applyBorder="1"/>
    <xf numFmtId="3" fontId="24" fillId="6" borderId="25" xfId="0" applyNumberFormat="1" applyFont="1" applyFill="1" applyBorder="1"/>
    <xf numFmtId="0" fontId="23" fillId="0" borderId="90" xfId="0" applyFont="1" applyBorder="1" applyAlignment="1">
      <alignment horizontal="center" vertical="center" wrapText="1"/>
    </xf>
    <xf numFmtId="0" fontId="23" fillId="0" borderId="35" xfId="0" applyFont="1" applyBorder="1" applyAlignment="1">
      <alignment horizontal="center" vertical="center" wrapText="1"/>
    </xf>
    <xf numFmtId="3" fontId="24" fillId="2" borderId="24" xfId="0" applyNumberFormat="1" applyFont="1" applyFill="1" applyBorder="1" applyAlignment="1">
      <alignment horizontal="right" vertical="center"/>
    </xf>
    <xf numFmtId="3" fontId="24" fillId="2" borderId="24" xfId="0" applyNumberFormat="1" applyFont="1" applyFill="1" applyBorder="1" applyAlignment="1">
      <alignment horizontal="right"/>
    </xf>
    <xf numFmtId="3" fontId="24" fillId="6" borderId="88" xfId="0" applyNumberFormat="1" applyFont="1" applyFill="1" applyBorder="1" applyAlignment="1">
      <alignment horizontal="right" vertical="center"/>
    </xf>
    <xf numFmtId="3" fontId="24" fillId="6" borderId="29" xfId="0" applyNumberFormat="1" applyFont="1" applyFill="1" applyBorder="1" applyAlignment="1">
      <alignment horizontal="right"/>
    </xf>
    <xf numFmtId="3" fontId="24" fillId="6" borderId="24" xfId="0" applyNumberFormat="1" applyFont="1" applyFill="1" applyBorder="1" applyAlignment="1">
      <alignment horizontal="right"/>
    </xf>
    <xf numFmtId="3" fontId="24" fillId="6" borderId="24" xfId="0" applyNumberFormat="1" applyFont="1" applyFill="1" applyBorder="1" applyAlignment="1">
      <alignment horizontal="right" vertical="center"/>
    </xf>
    <xf numFmtId="3" fontId="24" fillId="2" borderId="29" xfId="0" applyNumberFormat="1" applyFont="1" applyFill="1" applyBorder="1" applyAlignment="1">
      <alignment horizontal="right" vertical="center"/>
    </xf>
    <xf numFmtId="3" fontId="24" fillId="2" borderId="25" xfId="0" applyNumberFormat="1" applyFont="1" applyFill="1" applyBorder="1" applyAlignment="1">
      <alignment horizontal="right" vertical="center"/>
    </xf>
    <xf numFmtId="3" fontId="24" fillId="6" borderId="62" xfId="0" applyNumberFormat="1" applyFont="1" applyFill="1" applyBorder="1" applyAlignment="1">
      <alignment horizontal="right" vertical="center"/>
    </xf>
    <xf numFmtId="3" fontId="24" fillId="3" borderId="88" xfId="0" applyNumberFormat="1" applyFont="1" applyFill="1" applyBorder="1" applyAlignment="1">
      <alignment horizontal="right" vertical="center"/>
    </xf>
    <xf numFmtId="3" fontId="24" fillId="6" borderId="29" xfId="0" applyNumberFormat="1" applyFont="1" applyFill="1" applyBorder="1" applyAlignment="1">
      <alignment horizontal="right" vertical="center"/>
    </xf>
    <xf numFmtId="3" fontId="28" fillId="0" borderId="12" xfId="0" applyNumberFormat="1" applyFont="1" applyBorder="1" applyAlignment="1">
      <alignment horizontal="right" vertical="center"/>
    </xf>
    <xf numFmtId="3" fontId="28" fillId="0" borderId="15" xfId="0" applyNumberFormat="1" applyFont="1" applyBorder="1" applyAlignment="1">
      <alignment horizontal="right" vertical="center"/>
    </xf>
    <xf numFmtId="3" fontId="28" fillId="0" borderId="18" xfId="0" applyNumberFormat="1" applyFont="1" applyBorder="1" applyAlignment="1">
      <alignment horizontal="right" vertical="center"/>
    </xf>
    <xf numFmtId="3" fontId="28" fillId="0" borderId="22" xfId="0" applyNumberFormat="1" applyFont="1" applyBorder="1" applyAlignment="1">
      <alignment horizontal="right" vertical="center"/>
    </xf>
    <xf numFmtId="3" fontId="28" fillId="0" borderId="0" xfId="0" applyNumberFormat="1" applyFont="1"/>
    <xf numFmtId="168" fontId="24" fillId="3" borderId="35" xfId="0" applyNumberFormat="1" applyFont="1" applyFill="1" applyBorder="1"/>
    <xf numFmtId="3" fontId="24" fillId="4" borderId="24" xfId="0" applyNumberFormat="1" applyFont="1" applyFill="1" applyBorder="1" applyAlignment="1">
      <alignment horizontal="right"/>
    </xf>
    <xf numFmtId="3" fontId="24" fillId="2" borderId="27" xfId="0" applyNumberFormat="1" applyFont="1" applyFill="1" applyBorder="1" applyAlignment="1">
      <alignment horizontal="right"/>
    </xf>
    <xf numFmtId="3" fontId="24" fillId="2" borderId="27" xfId="0" applyNumberFormat="1" applyFont="1" applyFill="1" applyBorder="1" applyAlignment="1">
      <alignment horizontal="right" vertical="center"/>
    </xf>
    <xf numFmtId="3" fontId="28" fillId="0" borderId="0" xfId="0" applyNumberFormat="1" applyFont="1" applyAlignment="1">
      <alignment horizontal="right"/>
    </xf>
    <xf numFmtId="0" fontId="23" fillId="0" borderId="0" xfId="0" applyFont="1" applyFill="1" applyBorder="1" applyAlignment="1">
      <alignment horizontal="center" vertical="center" wrapText="1"/>
    </xf>
    <xf numFmtId="0" fontId="28" fillId="0" borderId="17" xfId="0" applyFont="1" applyBorder="1"/>
    <xf numFmtId="0" fontId="24" fillId="2" borderId="29" xfId="0" applyFont="1" applyFill="1" applyBorder="1" applyAlignment="1">
      <alignment wrapText="1"/>
    </xf>
    <xf numFmtId="0" fontId="28" fillId="0" borderId="33" xfId="0" applyFont="1" applyBorder="1" applyAlignment="1">
      <alignment wrapText="1"/>
    </xf>
    <xf numFmtId="3" fontId="0" fillId="0" borderId="14" xfId="0" applyNumberFormat="1" applyBorder="1" applyAlignment="1">
      <alignment horizontal="right" vertical="center"/>
    </xf>
    <xf numFmtId="0" fontId="0" fillId="7" borderId="27" xfId="0" applyFill="1" applyBorder="1"/>
    <xf numFmtId="0" fontId="0" fillId="7" borderId="88" xfId="0" applyFill="1" applyBorder="1"/>
    <xf numFmtId="3" fontId="0" fillId="7" borderId="62" xfId="0" applyNumberFormat="1" applyFill="1" applyBorder="1" applyAlignment="1">
      <alignment horizontal="right" vertical="center"/>
    </xf>
    <xf numFmtId="3" fontId="24" fillId="3" borderId="25" xfId="0" applyNumberFormat="1" applyFont="1" applyFill="1" applyBorder="1" applyAlignment="1">
      <alignment horizontal="right" vertical="center"/>
    </xf>
    <xf numFmtId="168" fontId="0" fillId="0" borderId="0" xfId="0" applyNumberFormat="1" applyAlignment="1">
      <alignment horizontal="right" vertical="center"/>
    </xf>
    <xf numFmtId="168" fontId="0" fillId="0" borderId="12" xfId="0" applyNumberFormat="1" applyBorder="1" applyAlignment="1">
      <alignment horizontal="right" vertical="center"/>
    </xf>
    <xf numFmtId="168" fontId="0" fillId="0" borderId="15" xfId="0" applyNumberFormat="1" applyBorder="1" applyAlignment="1">
      <alignment horizontal="right" vertical="center"/>
    </xf>
    <xf numFmtId="168" fontId="0" fillId="0" borderId="65" xfId="0" applyNumberFormat="1" applyBorder="1" applyAlignment="1">
      <alignment horizontal="right" vertical="center"/>
    </xf>
    <xf numFmtId="168" fontId="0" fillId="7" borderId="88" xfId="0" applyNumberFormat="1" applyFill="1" applyBorder="1" applyAlignment="1">
      <alignment horizontal="right" vertical="center"/>
    </xf>
    <xf numFmtId="168" fontId="26" fillId="0" borderId="12" xfId="0" applyNumberFormat="1" applyFont="1" applyBorder="1" applyAlignment="1">
      <alignment horizontal="right" vertical="center"/>
    </xf>
    <xf numFmtId="168" fontId="26" fillId="0" borderId="13" xfId="0" applyNumberFormat="1" applyFont="1" applyBorder="1" applyAlignment="1">
      <alignment horizontal="right" vertical="center"/>
    </xf>
    <xf numFmtId="168" fontId="26" fillId="0" borderId="16" xfId="0" applyNumberFormat="1" applyFont="1" applyBorder="1" applyAlignment="1">
      <alignment horizontal="right" vertical="center"/>
    </xf>
    <xf numFmtId="168" fontId="0" fillId="0" borderId="18" xfId="0" applyNumberFormat="1" applyBorder="1" applyAlignment="1">
      <alignment horizontal="right" vertical="center"/>
    </xf>
    <xf numFmtId="168" fontId="24" fillId="2" borderId="24" xfId="0" applyNumberFormat="1" applyFont="1" applyFill="1" applyBorder="1" applyAlignment="1">
      <alignment horizontal="right" vertical="center"/>
    </xf>
    <xf numFmtId="168" fontId="23" fillId="0" borderId="12" xfId="0" applyNumberFormat="1" applyFont="1" applyBorder="1" applyAlignment="1">
      <alignment horizontal="right" vertical="center"/>
    </xf>
    <xf numFmtId="168" fontId="26" fillId="0" borderId="18" xfId="0" applyNumberFormat="1" applyFont="1" applyBorder="1" applyAlignment="1">
      <alignment horizontal="right" vertical="center"/>
    </xf>
    <xf numFmtId="0" fontId="21" fillId="0" borderId="24" xfId="0" applyFont="1" applyFill="1" applyBorder="1" applyAlignment="1">
      <alignment horizontal="center" vertical="center" wrapText="1"/>
    </xf>
    <xf numFmtId="168" fontId="23" fillId="0" borderId="93" xfId="0" applyNumberFormat="1" applyFont="1" applyBorder="1" applyAlignment="1">
      <alignment vertical="center"/>
    </xf>
    <xf numFmtId="168" fontId="24" fillId="4" borderId="24" xfId="0" applyNumberFormat="1" applyFont="1" applyFill="1" applyBorder="1" applyAlignment="1">
      <alignment horizontal="right" vertical="center"/>
    </xf>
    <xf numFmtId="0" fontId="0" fillId="0" borderId="11" xfId="0" applyBorder="1" applyAlignment="1">
      <alignment vertical="center" wrapText="1"/>
    </xf>
    <xf numFmtId="3" fontId="24" fillId="4" borderId="24" xfId="0" applyNumberFormat="1" applyFont="1" applyFill="1" applyBorder="1" applyAlignment="1">
      <alignment horizontal="right" vertical="center"/>
    </xf>
    <xf numFmtId="168" fontId="23" fillId="0" borderId="37" xfId="0" applyNumberFormat="1" applyFont="1" applyBorder="1" applyAlignment="1">
      <alignment vertical="center"/>
    </xf>
    <xf numFmtId="168" fontId="23" fillId="0" borderId="39" xfId="0" applyNumberFormat="1" applyFont="1" applyBorder="1" applyAlignment="1">
      <alignment vertical="center"/>
    </xf>
    <xf numFmtId="168" fontId="23" fillId="0" borderId="38" xfId="0" applyNumberFormat="1" applyFont="1" applyBorder="1" applyAlignment="1">
      <alignment vertical="center"/>
    </xf>
    <xf numFmtId="3" fontId="28" fillId="0" borderId="13" xfId="0" applyNumberFormat="1" applyFont="1" applyBorder="1" applyAlignment="1">
      <alignment horizontal="right" vertical="center"/>
    </xf>
    <xf numFmtId="3" fontId="28" fillId="0" borderId="16" xfId="0" applyNumberFormat="1" applyFont="1" applyBorder="1" applyAlignment="1">
      <alignment horizontal="right" vertical="center"/>
    </xf>
    <xf numFmtId="3" fontId="28" fillId="0" borderId="19" xfId="0" applyNumberFormat="1" applyFont="1" applyBorder="1" applyAlignment="1">
      <alignment horizontal="right" vertical="center"/>
    </xf>
    <xf numFmtId="3" fontId="28" fillId="0" borderId="0" xfId="0" applyNumberFormat="1" applyFont="1" applyBorder="1"/>
    <xf numFmtId="3" fontId="28" fillId="0" borderId="23" xfId="0" applyNumberFormat="1" applyFont="1" applyBorder="1" applyAlignment="1">
      <alignment horizontal="right" vertical="center"/>
    </xf>
    <xf numFmtId="0" fontId="26" fillId="0" borderId="32" xfId="0" applyFont="1" applyBorder="1" applyAlignment="1">
      <alignment wrapText="1"/>
    </xf>
    <xf numFmtId="3" fontId="26" fillId="0" borderId="11" xfId="0" applyNumberFormat="1" applyFont="1" applyBorder="1" applyAlignment="1">
      <alignment horizontal="right" vertical="center"/>
    </xf>
    <xf numFmtId="3" fontId="26" fillId="0" borderId="12" xfId="0" applyNumberFormat="1" applyFont="1" applyBorder="1" applyAlignment="1">
      <alignment horizontal="right" vertical="center"/>
    </xf>
    <xf numFmtId="0" fontId="23" fillId="0" borderId="0" xfId="0" applyFont="1" applyAlignment="1">
      <alignment horizontal="center" vertical="center"/>
    </xf>
    <xf numFmtId="3" fontId="28" fillId="0" borderId="42" xfId="0" applyNumberFormat="1" applyFont="1" applyBorder="1"/>
    <xf numFmtId="0" fontId="0" fillId="0" borderId="0" xfId="0" applyFill="1" applyBorder="1" applyAlignment="1">
      <alignment horizontal="center" vertical="center" wrapText="1"/>
    </xf>
    <xf numFmtId="0" fontId="0" fillId="0" borderId="64" xfId="0" applyBorder="1"/>
    <xf numFmtId="0" fontId="0" fillId="0" borderId="13" xfId="0" applyBorder="1"/>
    <xf numFmtId="0" fontId="0" fillId="0" borderId="16" xfId="0" applyBorder="1"/>
    <xf numFmtId="0" fontId="0" fillId="0" borderId="94" xfId="0" applyBorder="1"/>
    <xf numFmtId="0" fontId="23" fillId="0" borderId="96" xfId="0" applyFont="1" applyBorder="1" applyAlignment="1">
      <alignment horizontal="center" vertical="center" wrapText="1"/>
    </xf>
    <xf numFmtId="0" fontId="23" fillId="0" borderId="97" xfId="0" applyFont="1" applyBorder="1" applyAlignment="1">
      <alignment horizontal="center" vertical="center" wrapText="1"/>
    </xf>
    <xf numFmtId="0" fontId="0" fillId="0" borderId="0" xfId="0" applyFill="1" applyBorder="1" applyAlignment="1">
      <alignment horizontal="center" vertical="center"/>
    </xf>
    <xf numFmtId="0" fontId="23" fillId="0" borderId="97" xfId="0" applyFont="1" applyFill="1" applyBorder="1" applyAlignment="1">
      <alignment horizontal="center" vertical="center" wrapText="1"/>
    </xf>
    <xf numFmtId="0" fontId="24" fillId="3" borderId="97" xfId="0" applyFont="1" applyFill="1" applyBorder="1" applyAlignment="1">
      <alignment horizontal="center" vertical="center" wrapText="1"/>
    </xf>
    <xf numFmtId="0" fontId="24" fillId="3" borderId="98" xfId="0" applyFont="1" applyFill="1" applyBorder="1" applyAlignment="1">
      <alignment horizontal="center" vertical="center" wrapText="1"/>
    </xf>
    <xf numFmtId="0" fontId="23" fillId="0" borderId="37" xfId="0" applyFont="1" applyFill="1" applyBorder="1"/>
    <xf numFmtId="0" fontId="23" fillId="0" borderId="38" xfId="0" applyFont="1" applyFill="1" applyBorder="1"/>
    <xf numFmtId="0" fontId="23" fillId="0" borderId="47" xfId="0" applyFont="1" applyBorder="1"/>
    <xf numFmtId="0" fontId="23" fillId="0" borderId="47" xfId="0" applyFont="1" applyFill="1" applyBorder="1"/>
    <xf numFmtId="0" fontId="23" fillId="0" borderId="95" xfId="0" applyFont="1" applyBorder="1"/>
    <xf numFmtId="0" fontId="0" fillId="0" borderId="19" xfId="0" applyBorder="1"/>
    <xf numFmtId="0" fontId="23" fillId="0" borderId="39" xfId="0" applyFont="1" applyFill="1" applyBorder="1"/>
    <xf numFmtId="0" fontId="23" fillId="0" borderId="36" xfId="0" applyFont="1" applyFill="1" applyBorder="1"/>
    <xf numFmtId="0" fontId="23" fillId="0" borderId="0" xfId="0" applyFont="1" applyAlignment="1">
      <alignment horizontal="left" wrapText="1"/>
    </xf>
    <xf numFmtId="0" fontId="23" fillId="0" borderId="0" xfId="0" applyFont="1" applyFill="1" applyBorder="1" applyAlignment="1">
      <alignment horizontal="left" wrapText="1"/>
    </xf>
    <xf numFmtId="169" fontId="24" fillId="3" borderId="0" xfId="0" applyNumberFormat="1" applyFont="1" applyFill="1"/>
    <xf numFmtId="0" fontId="0" fillId="0" borderId="108" xfId="0" applyBorder="1"/>
    <xf numFmtId="0" fontId="0" fillId="0" borderId="112" xfId="0" applyBorder="1"/>
    <xf numFmtId="0" fontId="24" fillId="2" borderId="109" xfId="0" applyFont="1" applyFill="1" applyBorder="1"/>
    <xf numFmtId="0" fontId="24" fillId="2" borderId="110" xfId="0" applyFont="1" applyFill="1" applyBorder="1"/>
    <xf numFmtId="168" fontId="0" fillId="0" borderId="37" xfId="0" applyNumberFormat="1" applyBorder="1"/>
    <xf numFmtId="168" fontId="0" fillId="0" borderId="38" xfId="0" applyNumberFormat="1" applyBorder="1"/>
    <xf numFmtId="168" fontId="0" fillId="0" borderId="39" xfId="0" applyNumberFormat="1" applyBorder="1"/>
    <xf numFmtId="168" fontId="0" fillId="0" borderId="113" xfId="0" applyNumberFormat="1" applyBorder="1"/>
    <xf numFmtId="168" fontId="24" fillId="3" borderId="20" xfId="0" applyNumberFormat="1" applyFont="1" applyFill="1" applyBorder="1"/>
    <xf numFmtId="0" fontId="23" fillId="0" borderId="114" xfId="0" applyFont="1" applyBorder="1" applyAlignment="1">
      <alignment horizontal="center" vertical="center"/>
    </xf>
    <xf numFmtId="0" fontId="23" fillId="0" borderId="115" xfId="0" applyFont="1" applyBorder="1" applyAlignment="1">
      <alignment horizontal="center" vertical="center"/>
    </xf>
    <xf numFmtId="0" fontId="0" fillId="0" borderId="116" xfId="0" applyBorder="1"/>
    <xf numFmtId="3" fontId="24" fillId="6" borderId="27" xfId="0" applyNumberFormat="1" applyFont="1" applyFill="1" applyBorder="1"/>
    <xf numFmtId="3" fontId="24" fillId="3" borderId="28" xfId="0" applyNumberFormat="1" applyFont="1" applyFill="1" applyBorder="1"/>
    <xf numFmtId="3" fontId="23" fillId="0" borderId="0" xfId="0" applyNumberFormat="1" applyFont="1" applyFill="1" applyBorder="1"/>
    <xf numFmtId="3" fontId="24" fillId="6" borderId="26" xfId="0" applyNumberFormat="1" applyFont="1" applyFill="1" applyBorder="1"/>
    <xf numFmtId="3" fontId="24" fillId="2" borderId="88" xfId="0" applyNumberFormat="1" applyFont="1" applyFill="1" applyBorder="1"/>
    <xf numFmtId="3" fontId="24" fillId="3" borderId="88" xfId="0" applyNumberFormat="1" applyFont="1" applyFill="1" applyBorder="1"/>
    <xf numFmtId="3" fontId="24" fillId="3" borderId="89" xfId="0" applyNumberFormat="1" applyFont="1" applyFill="1" applyBorder="1"/>
    <xf numFmtId="3" fontId="24" fillId="2" borderId="62" xfId="0" applyNumberFormat="1" applyFont="1" applyFill="1" applyBorder="1"/>
    <xf numFmtId="3" fontId="24" fillId="3" borderId="117" xfId="0" applyNumberFormat="1" applyFont="1" applyFill="1" applyBorder="1"/>
    <xf numFmtId="3" fontId="0" fillId="0" borderId="0" xfId="0" applyNumberFormat="1" applyFill="1" applyBorder="1"/>
    <xf numFmtId="0" fontId="62" fillId="0" borderId="0" xfId="0" applyFont="1"/>
    <xf numFmtId="0" fontId="63" fillId="0" borderId="0" xfId="0" applyFont="1" applyFill="1" applyAlignment="1">
      <alignment vertical="center" wrapText="1"/>
    </xf>
    <xf numFmtId="3" fontId="14" fillId="0" borderId="87" xfId="0" applyNumberFormat="1" applyFont="1" applyFill="1" applyBorder="1" applyAlignment="1">
      <alignment horizontal="right" vertical="center" wrapText="1"/>
    </xf>
    <xf numFmtId="0" fontId="0" fillId="0" borderId="119" xfId="0" applyBorder="1" applyAlignment="1">
      <alignment horizontal="right" vertical="center"/>
    </xf>
    <xf numFmtId="3" fontId="0" fillId="0" borderId="39" xfId="0" applyNumberFormat="1" applyBorder="1" applyAlignment="1">
      <alignment horizontal="right" vertical="center"/>
    </xf>
    <xf numFmtId="0" fontId="0" fillId="0" borderId="39" xfId="0" applyBorder="1" applyAlignment="1">
      <alignment horizontal="right" vertical="center"/>
    </xf>
    <xf numFmtId="0" fontId="14" fillId="0" borderId="87" xfId="0" applyFont="1" applyFill="1" applyBorder="1" applyAlignment="1">
      <alignment horizontal="right" vertical="center" wrapText="1"/>
    </xf>
    <xf numFmtId="16" fontId="40" fillId="0" borderId="61" xfId="0" applyNumberFormat="1" applyFont="1" applyFill="1" applyBorder="1" applyAlignment="1">
      <alignment vertical="center" wrapText="1"/>
    </xf>
    <xf numFmtId="0" fontId="24" fillId="4" borderId="24" xfId="0" applyFont="1" applyFill="1" applyBorder="1" applyAlignment="1">
      <alignment horizontal="right"/>
    </xf>
    <xf numFmtId="0" fontId="24" fillId="3" borderId="25" xfId="0" applyFont="1" applyFill="1" applyBorder="1" applyAlignment="1">
      <alignment horizontal="right"/>
    </xf>
    <xf numFmtId="0" fontId="62" fillId="0" borderId="0" xfId="0" applyFont="1" applyFill="1"/>
    <xf numFmtId="0" fontId="26" fillId="0" borderId="0" xfId="0" applyFont="1"/>
    <xf numFmtId="0" fontId="23" fillId="0" borderId="98" xfId="0" applyFont="1" applyBorder="1" applyAlignment="1">
      <alignment horizontal="center" vertical="center" wrapText="1"/>
    </xf>
    <xf numFmtId="0" fontId="23" fillId="0" borderId="19" xfId="0" quotePrefix="1" applyFont="1" applyBorder="1" applyAlignment="1">
      <alignment horizontal="center" vertical="center"/>
    </xf>
    <xf numFmtId="168" fontId="24" fillId="3" borderId="0" xfId="0" applyNumberFormat="1" applyFont="1" applyFill="1" applyAlignment="1">
      <alignment horizontal="center" vertical="center"/>
    </xf>
    <xf numFmtId="168" fontId="23" fillId="0" borderId="67" xfId="0" applyNumberFormat="1" applyFont="1" applyBorder="1" applyAlignment="1">
      <alignment horizontal="right"/>
    </xf>
    <xf numFmtId="0" fontId="23" fillId="0" borderId="0" xfId="0" applyFont="1" applyAlignment="1">
      <alignment horizontal="center" vertical="center"/>
    </xf>
    <xf numFmtId="0" fontId="23" fillId="0" borderId="120" xfId="0" applyFont="1" applyBorder="1"/>
    <xf numFmtId="3" fontId="0" fillId="0" borderId="120" xfId="0" applyNumberFormat="1" applyBorder="1"/>
    <xf numFmtId="3" fontId="23" fillId="0" borderId="120" xfId="0" applyNumberFormat="1" applyFont="1" applyBorder="1"/>
    <xf numFmtId="0" fontId="23" fillId="0" borderId="93" xfId="0" applyFont="1" applyBorder="1" applyAlignment="1">
      <alignment vertical="center" wrapText="1"/>
    </xf>
    <xf numFmtId="0" fontId="23" fillId="0" borderId="0" xfId="0" applyFont="1" applyAlignment="1">
      <alignment horizontal="center" vertical="center"/>
    </xf>
    <xf numFmtId="0" fontId="37" fillId="0" borderId="0" xfId="0" applyFont="1" applyFill="1"/>
    <xf numFmtId="0" fontId="23" fillId="0" borderId="0" xfId="0" applyFont="1" applyAlignment="1">
      <alignment horizontal="center" vertical="center"/>
    </xf>
    <xf numFmtId="0" fontId="0" fillId="0" borderId="14" xfId="0" applyBorder="1" applyAlignment="1">
      <alignment horizontal="left" wrapText="1"/>
    </xf>
    <xf numFmtId="0" fontId="0" fillId="0" borderId="17" xfId="0" applyBorder="1" applyAlignment="1">
      <alignment horizontal="left" vertical="top" wrapText="1"/>
    </xf>
    <xf numFmtId="0" fontId="23" fillId="0" borderId="0" xfId="0" applyFont="1" applyAlignment="1">
      <alignment horizontal="center" vertical="center"/>
    </xf>
    <xf numFmtId="0" fontId="24" fillId="0" borderId="0" xfId="0" applyFont="1" applyFill="1" applyBorder="1" applyAlignment="1">
      <alignment vertical="center" wrapText="1"/>
    </xf>
    <xf numFmtId="0" fontId="23" fillId="0" borderId="32" xfId="0" applyFont="1" applyBorder="1" applyAlignment="1">
      <alignment wrapText="1"/>
    </xf>
    <xf numFmtId="0" fontId="23" fillId="0" borderId="33" xfId="0" applyFont="1" applyBorder="1" applyAlignment="1">
      <alignment wrapText="1"/>
    </xf>
    <xf numFmtId="0" fontId="23"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0" fillId="0" borderId="10" xfId="0" applyBorder="1" applyAlignment="1">
      <alignment horizontal="left" vertical="center" wrapText="1"/>
    </xf>
    <xf numFmtId="0" fontId="23" fillId="0" borderId="10" xfId="0" applyFont="1" applyBorder="1" applyAlignment="1">
      <alignment horizontal="left" vertical="center" wrapText="1"/>
    </xf>
    <xf numFmtId="168" fontId="28" fillId="0" borderId="12" xfId="0" applyNumberFormat="1" applyFont="1" applyBorder="1" applyAlignment="1">
      <alignment horizontal="right" vertical="center"/>
    </xf>
    <xf numFmtId="168" fontId="28" fillId="0" borderId="18" xfId="0" applyNumberFormat="1" applyFont="1" applyBorder="1" applyAlignment="1">
      <alignment horizontal="right" vertical="center"/>
    </xf>
    <xf numFmtId="168" fontId="28" fillId="7" borderId="88" xfId="0" applyNumberFormat="1" applyFont="1" applyFill="1" applyBorder="1" applyAlignment="1">
      <alignment horizontal="right" vertical="center"/>
    </xf>
    <xf numFmtId="168" fontId="28" fillId="0" borderId="15" xfId="0" applyNumberFormat="1" applyFont="1" applyBorder="1" applyAlignment="1">
      <alignment horizontal="right" vertical="center"/>
    </xf>
    <xf numFmtId="168" fontId="14" fillId="0" borderId="12" xfId="0" applyNumberFormat="1" applyFont="1" applyBorder="1" applyAlignment="1">
      <alignment horizontal="right" vertical="center"/>
    </xf>
    <xf numFmtId="168" fontId="14" fillId="0" borderId="15" xfId="0" applyNumberFormat="1" applyFont="1" applyBorder="1" applyAlignment="1">
      <alignment horizontal="right" vertical="center"/>
    </xf>
    <xf numFmtId="168" fontId="14" fillId="0" borderId="65" xfId="0" applyNumberFormat="1" applyFont="1" applyBorder="1" applyAlignment="1">
      <alignment horizontal="right" vertical="center"/>
    </xf>
    <xf numFmtId="168" fontId="14" fillId="0" borderId="0" xfId="0" applyNumberFormat="1" applyFont="1" applyAlignment="1">
      <alignment horizontal="right" vertical="center"/>
    </xf>
    <xf numFmtId="168" fontId="24" fillId="2" borderId="29" xfId="0" applyNumberFormat="1" applyFont="1" applyFill="1" applyBorder="1" applyAlignment="1">
      <alignment horizontal="right" vertical="center"/>
    </xf>
    <xf numFmtId="168" fontId="24" fillId="4" borderId="29" xfId="0" applyNumberFormat="1" applyFont="1" applyFill="1" applyBorder="1" applyAlignment="1">
      <alignment horizontal="right" vertical="center"/>
    </xf>
    <xf numFmtId="0" fontId="21" fillId="0" borderId="29" xfId="0" applyFont="1" applyFill="1" applyBorder="1" applyAlignment="1">
      <alignment horizontal="center" vertical="center" wrapText="1"/>
    </xf>
    <xf numFmtId="3" fontId="0" fillId="0" borderId="44" xfId="0" applyNumberFormat="1" applyBorder="1" applyAlignment="1">
      <alignment horizontal="right" vertical="center"/>
    </xf>
    <xf numFmtId="3" fontId="0" fillId="0" borderId="41" xfId="0" applyNumberFormat="1" applyBorder="1" applyAlignment="1">
      <alignment horizontal="right" vertical="center"/>
    </xf>
    <xf numFmtId="3" fontId="0" fillId="0" borderId="48" xfId="0" applyNumberFormat="1" applyBorder="1" applyAlignment="1">
      <alignment horizontal="right" vertical="center"/>
    </xf>
    <xf numFmtId="3" fontId="0" fillId="0" borderId="45" xfId="0" applyNumberFormat="1" applyBorder="1" applyAlignment="1">
      <alignment horizontal="right" vertical="center"/>
    </xf>
    <xf numFmtId="3" fontId="0" fillId="0" borderId="42" xfId="0" applyNumberFormat="1" applyBorder="1" applyAlignment="1">
      <alignment horizontal="right" vertical="center"/>
    </xf>
    <xf numFmtId="3" fontId="28" fillId="0" borderId="42" xfId="0" applyNumberFormat="1" applyFont="1" applyBorder="1" applyAlignment="1">
      <alignment horizontal="right" vertical="center"/>
    </xf>
    <xf numFmtId="3" fontId="0" fillId="0" borderId="49" xfId="0" applyNumberFormat="1" applyBorder="1" applyAlignment="1">
      <alignment horizontal="right" vertical="center"/>
    </xf>
    <xf numFmtId="3" fontId="0" fillId="0" borderId="46" xfId="0" applyNumberFormat="1" applyBorder="1" applyAlignment="1">
      <alignment horizontal="right" vertical="center"/>
    </xf>
    <xf numFmtId="3" fontId="0" fillId="0" borderId="43" xfId="0" applyNumberFormat="1" applyBorder="1" applyAlignment="1">
      <alignment horizontal="right" vertical="center"/>
    </xf>
    <xf numFmtId="3" fontId="0" fillId="0" borderId="50" xfId="0" applyNumberFormat="1" applyBorder="1" applyAlignment="1">
      <alignment horizontal="right" vertical="center"/>
    </xf>
    <xf numFmtId="3" fontId="23" fillId="0" borderId="37" xfId="0" applyNumberFormat="1" applyFont="1" applyBorder="1" applyAlignment="1">
      <alignment vertical="center"/>
    </xf>
    <xf numFmtId="3" fontId="0" fillId="0" borderId="44" xfId="0" applyNumberFormat="1" applyBorder="1" applyAlignment="1">
      <alignment vertical="center"/>
    </xf>
    <xf numFmtId="3" fontId="0" fillId="0" borderId="41" xfId="0" applyNumberFormat="1" applyBorder="1" applyAlignment="1">
      <alignment vertical="center"/>
    </xf>
    <xf numFmtId="3" fontId="0" fillId="0" borderId="48" xfId="0" applyNumberFormat="1" applyBorder="1" applyAlignment="1">
      <alignment vertical="center"/>
    </xf>
    <xf numFmtId="0" fontId="14" fillId="0" borderId="0" xfId="0" applyFont="1"/>
    <xf numFmtId="0" fontId="24" fillId="3" borderId="0" xfId="0" applyFont="1" applyFill="1" applyAlignment="1">
      <alignment horizontal="center" vertical="center" wrapText="1"/>
    </xf>
    <xf numFmtId="0" fontId="24" fillId="3" borderId="0" xfId="0" applyFont="1" applyFill="1" applyAlignment="1">
      <alignment horizontal="center" vertical="center" wrapText="1"/>
    </xf>
    <xf numFmtId="0" fontId="23" fillId="0" borderId="0" xfId="0" applyFont="1" applyAlignment="1">
      <alignment horizontal="center" vertical="center"/>
    </xf>
    <xf numFmtId="0" fontId="24" fillId="3" borderId="110" xfId="0" applyFont="1" applyFill="1" applyBorder="1"/>
    <xf numFmtId="0" fontId="24" fillId="3" borderId="111" xfId="0" applyFont="1" applyFill="1" applyBorder="1"/>
    <xf numFmtId="0" fontId="0" fillId="0" borderId="32" xfId="0" applyFill="1" applyBorder="1"/>
    <xf numFmtId="0" fontId="0" fillId="0" borderId="34" xfId="0" applyFill="1" applyBorder="1"/>
    <xf numFmtId="0" fontId="24" fillId="2" borderId="88" xfId="0" applyFont="1" applyFill="1" applyBorder="1" applyAlignment="1">
      <alignment horizontal="center" vertical="center" wrapText="1"/>
    </xf>
    <xf numFmtId="0" fontId="24" fillId="3" borderId="88" xfId="0" applyFont="1" applyFill="1" applyBorder="1" applyAlignment="1">
      <alignment horizontal="center" vertical="center"/>
    </xf>
    <xf numFmtId="3" fontId="24" fillId="3" borderId="20" xfId="0" applyNumberFormat="1" applyFont="1" applyFill="1" applyBorder="1" applyAlignment="1">
      <alignment horizontal="right" vertical="center"/>
    </xf>
    <xf numFmtId="3" fontId="24" fillId="4" borderId="88" xfId="0" applyNumberFormat="1" applyFont="1" applyFill="1" applyBorder="1" applyAlignment="1">
      <alignment horizontal="right" vertical="center"/>
    </xf>
    <xf numFmtId="0" fontId="24" fillId="6" borderId="88" xfId="0" applyFont="1" applyFill="1" applyBorder="1"/>
    <xf numFmtId="0" fontId="24" fillId="3" borderId="88" xfId="0" applyFont="1" applyFill="1" applyBorder="1"/>
    <xf numFmtId="0" fontId="24" fillId="3" borderId="0" xfId="0" applyFont="1" applyFill="1" applyAlignment="1">
      <alignment horizontal="center" vertical="center" wrapText="1"/>
    </xf>
    <xf numFmtId="9" fontId="0" fillId="0" borderId="0" xfId="0" applyNumberFormat="1"/>
    <xf numFmtId="0" fontId="23" fillId="0" borderId="0" xfId="0" applyFont="1" applyAlignment="1">
      <alignment horizontal="center" vertical="center"/>
    </xf>
    <xf numFmtId="0" fontId="81" fillId="0" borderId="0" xfId="0" applyFont="1"/>
    <xf numFmtId="168" fontId="23" fillId="0" borderId="0" xfId="0" applyNumberFormat="1" applyFont="1" applyBorder="1" applyAlignment="1">
      <alignment horizontal="right" vertical="center"/>
    </xf>
    <xf numFmtId="0" fontId="80" fillId="0" borderId="0" xfId="0" applyFont="1"/>
    <xf numFmtId="168" fontId="80" fillId="0" borderId="0" xfId="0" applyNumberFormat="1" applyFont="1"/>
    <xf numFmtId="0" fontId="81" fillId="0" borderId="0" xfId="0" applyFont="1" applyAlignment="1"/>
    <xf numFmtId="0" fontId="82" fillId="0" borderId="0" xfId="0" applyFont="1" applyFill="1" applyAlignment="1">
      <alignment horizontal="center" vertical="center" wrapText="1"/>
    </xf>
    <xf numFmtId="0" fontId="35" fillId="0" borderId="0" xfId="0" applyFont="1" applyFill="1" applyAlignment="1">
      <alignment horizontal="center" vertical="center" wrapText="1"/>
    </xf>
    <xf numFmtId="3" fontId="26" fillId="0" borderId="12" xfId="0" applyNumberFormat="1" applyFont="1" applyBorder="1"/>
    <xf numFmtId="3" fontId="26" fillId="0" borderId="15" xfId="0" applyNumberFormat="1" applyFont="1" applyBorder="1"/>
    <xf numFmtId="3" fontId="26" fillId="0" borderId="18" xfId="0" applyNumberFormat="1" applyFont="1" applyBorder="1"/>
    <xf numFmtId="3" fontId="27" fillId="2" borderId="24" xfId="0" applyNumberFormat="1" applyFont="1" applyFill="1" applyBorder="1"/>
    <xf numFmtId="3" fontId="26" fillId="0" borderId="22" xfId="0" applyNumberFormat="1" applyFont="1" applyBorder="1"/>
    <xf numFmtId="168" fontId="26" fillId="7" borderId="88" xfId="0" applyNumberFormat="1" applyFont="1" applyFill="1" applyBorder="1" applyAlignment="1">
      <alignment horizontal="right" vertical="center"/>
    </xf>
    <xf numFmtId="1" fontId="0" fillId="0" borderId="0" xfId="0" applyNumberFormat="1"/>
    <xf numFmtId="0" fontId="37" fillId="5" borderId="0" xfId="0" applyFont="1" applyFill="1"/>
    <xf numFmtId="0" fontId="0" fillId="0" borderId="0" xfId="0"/>
    <xf numFmtId="168" fontId="23" fillId="0" borderId="37" xfId="0" applyNumberFormat="1" applyFont="1" applyBorder="1"/>
    <xf numFmtId="168" fontId="23" fillId="0" borderId="38" xfId="0" applyNumberFormat="1" applyFont="1" applyBorder="1"/>
    <xf numFmtId="168" fontId="24" fillId="3" borderId="0" xfId="0" applyNumberFormat="1" applyFont="1" applyFill="1" applyBorder="1"/>
    <xf numFmtId="3" fontId="24" fillId="2" borderId="29" xfId="0" applyNumberFormat="1" applyFont="1" applyFill="1" applyBorder="1"/>
    <xf numFmtId="0" fontId="0" fillId="0" borderId="12" xfId="0" applyBorder="1"/>
    <xf numFmtId="0" fontId="0" fillId="0" borderId="15" xfId="0" applyBorder="1"/>
    <xf numFmtId="0" fontId="0" fillId="0" borderId="18" xfId="0" applyBorder="1"/>
    <xf numFmtId="3" fontId="0" fillId="0" borderId="14" xfId="0" applyNumberFormat="1" applyBorder="1"/>
    <xf numFmtId="9" fontId="0" fillId="0" borderId="0" xfId="182" applyFont="1"/>
    <xf numFmtId="0" fontId="23" fillId="0" borderId="0" xfId="0" applyFont="1" applyAlignment="1">
      <alignment horizontal="center" vertical="center"/>
    </xf>
    <xf numFmtId="3" fontId="28" fillId="0" borderId="27" xfId="0" applyNumberFormat="1" applyFont="1" applyBorder="1"/>
    <xf numFmtId="3" fontId="24" fillId="2" borderId="28" xfId="0" applyNumberFormat="1" applyFont="1" applyFill="1" applyBorder="1" applyAlignment="1">
      <alignment horizontal="right" vertical="center"/>
    </xf>
    <xf numFmtId="3" fontId="0" fillId="0" borderId="52" xfId="0" applyNumberFormat="1" applyBorder="1"/>
    <xf numFmtId="3" fontId="24" fillId="3" borderId="53" xfId="0" applyNumberFormat="1" applyFont="1" applyFill="1" applyBorder="1" applyAlignment="1">
      <alignment horizontal="right" vertical="center"/>
    </xf>
    <xf numFmtId="49" fontId="0" fillId="0" borderId="0" xfId="0" applyNumberFormat="1"/>
    <xf numFmtId="0" fontId="0" fillId="0" borderId="0" xfId="0"/>
    <xf numFmtId="3" fontId="0" fillId="0" borderId="0" xfId="0" applyNumberFormat="1"/>
    <xf numFmtId="3" fontId="24" fillId="3" borderId="25" xfId="0" applyNumberFormat="1" applyFont="1" applyFill="1" applyBorder="1"/>
    <xf numFmtId="3" fontId="23" fillId="0" borderId="15" xfId="0" applyNumberFormat="1" applyFont="1" applyBorder="1"/>
    <xf numFmtId="3" fontId="23" fillId="0" borderId="66" xfId="0" applyNumberFormat="1" applyFont="1" applyBorder="1"/>
    <xf numFmtId="3" fontId="23" fillId="0" borderId="79" xfId="0" applyNumberFormat="1" applyFont="1" applyBorder="1"/>
    <xf numFmtId="0" fontId="23" fillId="0" borderId="0" xfId="0" applyFont="1" applyAlignment="1">
      <alignment horizontal="center" vertical="center"/>
    </xf>
    <xf numFmtId="168" fontId="24" fillId="3" borderId="128" xfId="0" applyNumberFormat="1" applyFont="1" applyFill="1" applyBorder="1"/>
    <xf numFmtId="168" fontId="24" fillId="3" borderId="129" xfId="0" applyNumberFormat="1" applyFont="1" applyFill="1" applyBorder="1"/>
    <xf numFmtId="168" fontId="24" fillId="3" borderId="130" xfId="0" applyNumberFormat="1" applyFont="1" applyFill="1" applyBorder="1"/>
    <xf numFmtId="168" fontId="24" fillId="3" borderId="63" xfId="0" applyNumberFormat="1" applyFont="1" applyFill="1" applyBorder="1"/>
    <xf numFmtId="0" fontId="0" fillId="0" borderId="0" xfId="0" applyNumberFormat="1"/>
    <xf numFmtId="0" fontId="0" fillId="0" borderId="0" xfId="0" applyAlignment="1">
      <alignment horizontal="left"/>
    </xf>
    <xf numFmtId="168" fontId="24" fillId="0" borderId="0" xfId="0" applyNumberFormat="1" applyFont="1" applyAlignment="1">
      <alignment horizontal="right" vertical="center"/>
    </xf>
    <xf numFmtId="168" fontId="0" fillId="0" borderId="0" xfId="182" applyNumberFormat="1" applyFont="1"/>
    <xf numFmtId="0" fontId="62" fillId="0" borderId="0" xfId="0" applyFont="1" applyFill="1" applyBorder="1"/>
    <xf numFmtId="169" fontId="24" fillId="3" borderId="24" xfId="0" applyNumberFormat="1" applyFont="1" applyFill="1" applyBorder="1"/>
    <xf numFmtId="169" fontId="23" fillId="0" borderId="15" xfId="0" applyNumberFormat="1" applyFont="1" applyBorder="1"/>
    <xf numFmtId="169" fontId="23" fillId="0" borderId="18" xfId="0" applyNumberFormat="1" applyFont="1" applyBorder="1"/>
    <xf numFmtId="169" fontId="23" fillId="0" borderId="22" xfId="0" applyNumberFormat="1" applyFont="1" applyBorder="1"/>
    <xf numFmtId="169" fontId="23" fillId="0" borderId="12" xfId="0" applyNumberFormat="1" applyFont="1" applyBorder="1"/>
    <xf numFmtId="0" fontId="63" fillId="0" borderId="0" xfId="0" applyFont="1" applyFill="1" applyAlignment="1">
      <alignment horizontal="center" vertical="center" wrapText="1"/>
    </xf>
    <xf numFmtId="168" fontId="63" fillId="0" borderId="38" xfId="0" applyNumberFormat="1" applyFont="1" applyBorder="1"/>
    <xf numFmtId="168" fontId="63" fillId="0" borderId="39" xfId="0" applyNumberFormat="1" applyFont="1" applyBorder="1"/>
    <xf numFmtId="168" fontId="63" fillId="0" borderId="36" xfId="0" applyNumberFormat="1" applyFont="1" applyBorder="1"/>
    <xf numFmtId="168" fontId="63" fillId="0" borderId="37" xfId="0" applyNumberFormat="1" applyFont="1" applyBorder="1"/>
    <xf numFmtId="168" fontId="64" fillId="3" borderId="0" xfId="0" applyNumberFormat="1" applyFont="1" applyFill="1" applyBorder="1"/>
    <xf numFmtId="0" fontId="21" fillId="0" borderId="93" xfId="0" applyFont="1" applyBorder="1" applyAlignment="1">
      <alignment vertical="center" wrapText="1"/>
    </xf>
    <xf numFmtId="168" fontId="21" fillId="0" borderId="93" xfId="0" applyNumberFormat="1" applyFont="1" applyBorder="1" applyAlignment="1">
      <alignment horizontal="right" vertical="center"/>
    </xf>
    <xf numFmtId="168" fontId="21" fillId="0" borderId="93" xfId="0" applyNumberFormat="1" applyFont="1" applyBorder="1" applyAlignment="1">
      <alignment vertical="center"/>
    </xf>
    <xf numFmtId="0" fontId="23" fillId="0" borderId="18" xfId="0" applyFont="1" applyBorder="1"/>
    <xf numFmtId="0" fontId="34" fillId="0" borderId="0" xfId="0" applyFont="1" applyFill="1" applyBorder="1" applyAlignment="1">
      <alignment vertical="center" wrapText="1"/>
    </xf>
    <xf numFmtId="0" fontId="14" fillId="0" borderId="0" xfId="0" applyFont="1" applyAlignment="1">
      <alignment horizontal="left"/>
    </xf>
    <xf numFmtId="0" fontId="14" fillId="0" borderId="0" xfId="0" applyNumberFormat="1" applyFont="1"/>
    <xf numFmtId="3" fontId="80" fillId="0" borderId="0" xfId="0" applyNumberFormat="1" applyFont="1"/>
    <xf numFmtId="168" fontId="80" fillId="0" borderId="0" xfId="182" applyNumberFormat="1" applyFont="1"/>
    <xf numFmtId="17" fontId="62" fillId="0" borderId="0" xfId="1" applyNumberFormat="1" applyFont="1" applyAlignment="1">
      <alignment horizontal="right"/>
    </xf>
    <xf numFmtId="17" fontId="0" fillId="0" borderId="0" xfId="1" applyNumberFormat="1" applyFont="1" applyAlignment="1">
      <alignment horizontal="right"/>
    </xf>
    <xf numFmtId="3" fontId="24" fillId="2" borderId="24" xfId="0" applyNumberFormat="1" applyFont="1" applyFill="1" applyBorder="1"/>
    <xf numFmtId="3" fontId="27" fillId="2" borderId="24" xfId="0" applyNumberFormat="1" applyFont="1" applyFill="1" applyBorder="1"/>
    <xf numFmtId="3" fontId="62" fillId="0" borderId="14" xfId="0" applyNumberFormat="1" applyFont="1" applyBorder="1"/>
    <xf numFmtId="3" fontId="87" fillId="0" borderId="15" xfId="0" applyNumberFormat="1" applyFont="1" applyBorder="1"/>
    <xf numFmtId="3" fontId="62" fillId="0" borderId="15" xfId="0" applyNumberFormat="1" applyFont="1" applyBorder="1"/>
    <xf numFmtId="3" fontId="63" fillId="0" borderId="15" xfId="0" applyNumberFormat="1" applyFont="1" applyBorder="1"/>
    <xf numFmtId="169" fontId="63" fillId="0" borderId="15" xfId="0" applyNumberFormat="1" applyFont="1" applyBorder="1"/>
    <xf numFmtId="0" fontId="63" fillId="0" borderId="0" xfId="0" applyFont="1"/>
    <xf numFmtId="0" fontId="63" fillId="0" borderId="0" xfId="0" applyFont="1" applyFill="1" applyBorder="1" applyAlignment="1">
      <alignment horizontal="center" vertical="center" wrapText="1"/>
    </xf>
    <xf numFmtId="0" fontId="24" fillId="0" borderId="0" xfId="0" applyFont="1"/>
    <xf numFmtId="0" fontId="25" fillId="0" borderId="0" xfId="0" applyFont="1"/>
    <xf numFmtId="3" fontId="63" fillId="0" borderId="0" xfId="0" applyNumberFormat="1" applyFont="1" applyFill="1" applyBorder="1"/>
    <xf numFmtId="0" fontId="88" fillId="0" borderId="0" xfId="0" applyFont="1"/>
    <xf numFmtId="169" fontId="63" fillId="3" borderId="24" xfId="0" applyNumberFormat="1" applyFont="1" applyFill="1" applyBorder="1"/>
    <xf numFmtId="169" fontId="63" fillId="0" borderId="18" xfId="0" applyNumberFormat="1" applyFont="1" applyBorder="1"/>
    <xf numFmtId="169" fontId="63" fillId="0" borderId="22" xfId="0" applyNumberFormat="1" applyFont="1" applyBorder="1"/>
    <xf numFmtId="169" fontId="63" fillId="0" borderId="12" xfId="0" applyNumberFormat="1" applyFont="1" applyBorder="1"/>
    <xf numFmtId="0" fontId="64" fillId="3" borderId="51" xfId="0" applyFont="1" applyFill="1" applyBorder="1" applyAlignment="1">
      <alignment horizontal="center" vertical="center" wrapText="1"/>
    </xf>
    <xf numFmtId="169" fontId="64" fillId="3" borderId="24" xfId="0" applyNumberFormat="1" applyFont="1" applyFill="1" applyBorder="1"/>
    <xf numFmtId="0" fontId="0" fillId="0" borderId="10" xfId="0" applyBorder="1"/>
    <xf numFmtId="3" fontId="0" fillId="0" borderId="10" xfId="0" applyNumberFormat="1" applyBorder="1"/>
    <xf numFmtId="0" fontId="0" fillId="0" borderId="10" xfId="0" applyFill="1" applyBorder="1"/>
    <xf numFmtId="0" fontId="63" fillId="0" borderId="0" xfId="0" applyFont="1" applyAlignment="1">
      <alignment horizontal="center" vertical="center" wrapText="1"/>
    </xf>
    <xf numFmtId="0" fontId="84" fillId="0" borderId="83" xfId="0" applyFont="1" applyFill="1" applyBorder="1" applyAlignment="1">
      <alignment horizontal="right"/>
    </xf>
    <xf numFmtId="0" fontId="35" fillId="5" borderId="83" xfId="0" applyFont="1" applyFill="1" applyBorder="1" applyAlignment="1">
      <alignment horizontal="right"/>
    </xf>
    <xf numFmtId="0" fontId="84" fillId="5" borderId="83" xfId="0" applyFont="1" applyFill="1" applyBorder="1" applyAlignment="1">
      <alignment horizontal="right"/>
    </xf>
    <xf numFmtId="0" fontId="0" fillId="5" borderId="0" xfId="0" applyFill="1"/>
    <xf numFmtId="4" fontId="0" fillId="0" borderId="0" xfId="0" applyNumberFormat="1"/>
    <xf numFmtId="0" fontId="0" fillId="0" borderId="10" xfId="0" applyBorder="1" applyAlignment="1">
      <alignment horizontal="left" vertical="center" wrapText="1"/>
    </xf>
    <xf numFmtId="0" fontId="23" fillId="0" borderId="10" xfId="0" applyFont="1" applyBorder="1" applyAlignment="1">
      <alignment horizontal="left" vertical="center" wrapText="1"/>
    </xf>
    <xf numFmtId="1" fontId="81" fillId="0" borderId="0" xfId="0" applyNumberFormat="1" applyFont="1"/>
    <xf numFmtId="1" fontId="81" fillId="0" borderId="0" xfId="0" applyNumberFormat="1" applyFont="1" applyFill="1" applyBorder="1"/>
    <xf numFmtId="49" fontId="0" fillId="0" borderId="0" xfId="0" applyNumberFormat="1" applyFill="1"/>
    <xf numFmtId="3" fontId="62" fillId="0" borderId="17" xfId="0" applyNumberFormat="1" applyFont="1" applyBorder="1"/>
    <xf numFmtId="0" fontId="0" fillId="39" borderId="0" xfId="0" applyFill="1"/>
    <xf numFmtId="0" fontId="0" fillId="39" borderId="10" xfId="0" applyFill="1" applyBorder="1"/>
    <xf numFmtId="3" fontId="0" fillId="39" borderId="10" xfId="0" applyNumberFormat="1" applyFill="1" applyBorder="1"/>
    <xf numFmtId="0" fontId="0" fillId="39" borderId="0" xfId="0" applyFill="1" applyBorder="1"/>
    <xf numFmtId="0" fontId="63" fillId="0" borderId="0" xfId="0" applyFont="1" applyFill="1"/>
    <xf numFmtId="0" fontId="62" fillId="5" borderId="0" xfId="0" applyFont="1" applyFill="1" applyBorder="1"/>
    <xf numFmtId="0" fontId="62" fillId="5" borderId="0" xfId="0" applyFont="1" applyFill="1"/>
    <xf numFmtId="0" fontId="23" fillId="0" borderId="0" xfId="0" applyFont="1" applyAlignment="1">
      <alignment horizontal="center" vertical="center"/>
    </xf>
    <xf numFmtId="168" fontId="26" fillId="0" borderId="12" xfId="0" applyNumberFormat="1" applyFont="1" applyBorder="1" applyAlignment="1">
      <alignment horizontal="right" vertical="center"/>
    </xf>
    <xf numFmtId="168" fontId="28" fillId="0" borderId="12" xfId="0" applyNumberFormat="1" applyFont="1" applyBorder="1" applyAlignment="1">
      <alignment horizontal="right" vertical="center"/>
    </xf>
    <xf numFmtId="168" fontId="28" fillId="0" borderId="18" xfId="0" applyNumberFormat="1" applyFont="1" applyBorder="1" applyAlignment="1">
      <alignment horizontal="right" vertical="center"/>
    </xf>
    <xf numFmtId="168" fontId="28" fillId="7" borderId="88" xfId="0" applyNumberFormat="1" applyFont="1" applyFill="1" applyBorder="1" applyAlignment="1">
      <alignment horizontal="right" vertical="center"/>
    </xf>
    <xf numFmtId="168" fontId="28" fillId="0" borderId="15" xfId="0" applyNumberFormat="1" applyFont="1" applyBorder="1" applyAlignment="1">
      <alignment horizontal="right" vertical="center"/>
    </xf>
    <xf numFmtId="168" fontId="14" fillId="0" borderId="12" xfId="0" applyNumberFormat="1" applyFont="1" applyBorder="1" applyAlignment="1">
      <alignment horizontal="right" vertical="center"/>
    </xf>
    <xf numFmtId="168" fontId="14" fillId="0" borderId="15" xfId="0" applyNumberFormat="1" applyFont="1" applyBorder="1" applyAlignment="1">
      <alignment horizontal="right" vertical="center"/>
    </xf>
    <xf numFmtId="168" fontId="14" fillId="0" borderId="65" xfId="0" applyNumberFormat="1" applyFont="1" applyBorder="1" applyAlignment="1">
      <alignment horizontal="right" vertical="center"/>
    </xf>
    <xf numFmtId="168" fontId="14" fillId="0" borderId="0" xfId="0" applyNumberFormat="1" applyFont="1" applyAlignment="1">
      <alignment horizontal="right" vertical="center"/>
    </xf>
    <xf numFmtId="168" fontId="24" fillId="2" borderId="29" xfId="0" applyNumberFormat="1" applyFont="1" applyFill="1" applyBorder="1" applyAlignment="1">
      <alignment horizontal="right" vertical="center"/>
    </xf>
    <xf numFmtId="168" fontId="24" fillId="4" borderId="29" xfId="0" applyNumberFormat="1" applyFont="1" applyFill="1" applyBorder="1" applyAlignment="1">
      <alignment horizontal="right" vertical="center"/>
    </xf>
    <xf numFmtId="0" fontId="21" fillId="0" borderId="29" xfId="0" applyFont="1" applyFill="1" applyBorder="1" applyAlignment="1">
      <alignment horizontal="center" vertical="center" wrapText="1"/>
    </xf>
    <xf numFmtId="0" fontId="14" fillId="0" borderId="0" xfId="0" applyFont="1"/>
    <xf numFmtId="168" fontId="21" fillId="0" borderId="93" xfId="0" applyNumberFormat="1" applyFont="1" applyBorder="1" applyAlignment="1">
      <alignment horizontal="right" vertical="center"/>
    </xf>
    <xf numFmtId="168" fontId="21" fillId="0" borderId="93" xfId="0" applyNumberFormat="1" applyFont="1" applyBorder="1" applyAlignment="1">
      <alignment vertical="center"/>
    </xf>
    <xf numFmtId="0" fontId="92" fillId="0" borderId="0" xfId="0" applyFont="1" applyAlignment="1">
      <alignment vertical="center"/>
    </xf>
    <xf numFmtId="0" fontId="94" fillId="0" borderId="0" xfId="0" applyFont="1" applyAlignment="1">
      <alignment horizontal="left" vertical="center" wrapText="1"/>
    </xf>
    <xf numFmtId="0" fontId="94" fillId="0" borderId="0" xfId="0" applyFont="1"/>
    <xf numFmtId="168" fontId="95" fillId="0" borderId="12" xfId="0" applyNumberFormat="1" applyFont="1" applyBorder="1" applyAlignment="1">
      <alignment horizontal="right" vertical="center"/>
    </xf>
    <xf numFmtId="168" fontId="99" fillId="0" borderId="12" xfId="0" applyNumberFormat="1" applyFont="1" applyBorder="1" applyAlignment="1">
      <alignment horizontal="right" vertical="center"/>
    </xf>
    <xf numFmtId="0" fontId="0" fillId="0" borderId="0" xfId="0" applyFont="1"/>
    <xf numFmtId="0" fontId="100" fillId="0" borderId="0" xfId="0" applyFont="1" applyAlignment="1">
      <alignment horizontal="center" vertical="center" wrapText="1"/>
    </xf>
    <xf numFmtId="0" fontId="101" fillId="0" borderId="0" xfId="0" applyFont="1" applyAlignment="1">
      <alignment horizontal="center" vertical="center" wrapText="1"/>
    </xf>
    <xf numFmtId="0" fontId="64" fillId="3" borderId="0" xfId="0" applyFont="1" applyFill="1" applyAlignment="1">
      <alignment horizontal="center" vertical="center" wrapText="1"/>
    </xf>
    <xf numFmtId="0" fontId="21" fillId="40" borderId="0" xfId="0" applyFont="1" applyFill="1" applyAlignment="1">
      <alignment horizontal="center" vertical="center" wrapText="1"/>
    </xf>
    <xf numFmtId="0" fontId="21" fillId="40" borderId="29" xfId="0" applyFont="1" applyFill="1" applyBorder="1" applyAlignment="1">
      <alignment horizontal="center" vertical="center" wrapText="1"/>
    </xf>
    <xf numFmtId="0" fontId="108" fillId="0" borderId="0" xfId="0" applyFont="1"/>
    <xf numFmtId="0" fontId="109" fillId="0" borderId="0" xfId="0" applyFont="1"/>
    <xf numFmtId="0" fontId="110" fillId="0" borderId="0" xfId="0" applyFont="1"/>
    <xf numFmtId="0" fontId="111" fillId="0" borderId="0" xfId="0" applyFont="1"/>
    <xf numFmtId="0" fontId="112" fillId="0" borderId="0" xfId="0" applyFont="1"/>
    <xf numFmtId="0" fontId="114" fillId="0" borderId="0" xfId="0" applyFont="1"/>
    <xf numFmtId="0" fontId="96" fillId="0" borderId="0" xfId="0" applyFont="1" applyFill="1" applyAlignment="1">
      <alignment vertical="center" wrapText="1"/>
    </xf>
    <xf numFmtId="0" fontId="115" fillId="0" borderId="0" xfId="0" applyFont="1" applyFill="1" applyAlignment="1">
      <alignment vertical="center" wrapText="1"/>
    </xf>
    <xf numFmtId="0" fontId="117" fillId="0" borderId="0" xfId="0" applyFont="1"/>
    <xf numFmtId="0" fontId="104" fillId="0" borderId="0" xfId="0" applyFont="1"/>
    <xf numFmtId="0" fontId="39" fillId="0" borderId="24" xfId="0" applyFont="1" applyFill="1" applyBorder="1" applyAlignment="1">
      <alignment vertical="center" wrapText="1"/>
    </xf>
    <xf numFmtId="0" fontId="39" fillId="0" borderId="24" xfId="0" applyFont="1" applyFill="1" applyBorder="1"/>
    <xf numFmtId="0" fontId="39" fillId="0" borderId="25" xfId="0" applyFont="1" applyFill="1" applyBorder="1"/>
    <xf numFmtId="0" fontId="39" fillId="0" borderId="29" xfId="0" applyFont="1" applyFill="1" applyBorder="1"/>
    <xf numFmtId="0" fontId="114" fillId="0" borderId="0" xfId="0" applyFont="1" applyFill="1"/>
    <xf numFmtId="0" fontId="114" fillId="39" borderId="0" xfId="0" applyFont="1" applyFill="1"/>
    <xf numFmtId="0" fontId="120" fillId="0" borderId="0" xfId="0" applyFont="1"/>
    <xf numFmtId="0" fontId="43" fillId="0" borderId="0" xfId="0" applyFont="1"/>
    <xf numFmtId="0" fontId="43" fillId="5" borderId="0" xfId="0" applyFont="1" applyFill="1"/>
    <xf numFmtId="0" fontId="94" fillId="0" borderId="0" xfId="0" applyFont="1" applyFill="1"/>
    <xf numFmtId="49" fontId="94" fillId="0" borderId="0" xfId="0" applyNumberFormat="1" applyFont="1" applyFill="1"/>
    <xf numFmtId="0" fontId="122" fillId="0" borderId="20" xfId="0" applyFont="1" applyFill="1" applyBorder="1" applyAlignment="1"/>
    <xf numFmtId="0" fontId="123" fillId="0" borderId="0" xfId="0" applyFont="1"/>
    <xf numFmtId="0" fontId="114" fillId="0" borderId="0" xfId="0" applyFont="1" applyAlignment="1">
      <alignment horizontal="center" vertical="center"/>
    </xf>
    <xf numFmtId="0" fontId="39" fillId="4" borderId="29" xfId="0" applyFont="1" applyFill="1" applyBorder="1" applyAlignment="1">
      <alignment vertical="center"/>
    </xf>
    <xf numFmtId="0" fontId="124" fillId="0" borderId="0" xfId="0" applyFont="1"/>
    <xf numFmtId="0" fontId="126" fillId="0" borderId="0" xfId="0" applyFont="1"/>
    <xf numFmtId="0" fontId="21" fillId="40" borderId="0" xfId="0" applyFont="1" applyFill="1" applyAlignment="1">
      <alignment horizontal="center" vertical="center"/>
    </xf>
    <xf numFmtId="3" fontId="14" fillId="0" borderId="12" xfId="0" applyNumberFormat="1" applyFont="1" applyBorder="1" applyAlignment="1">
      <alignment horizontal="right" vertical="center"/>
    </xf>
    <xf numFmtId="3" fontId="14" fillId="0" borderId="15" xfId="0" applyNumberFormat="1" applyFont="1" applyBorder="1" applyAlignment="1">
      <alignment horizontal="right" vertical="center"/>
    </xf>
    <xf numFmtId="3" fontId="14" fillId="0" borderId="18" xfId="0" applyNumberFormat="1" applyFont="1" applyBorder="1" applyAlignment="1">
      <alignment horizontal="right" vertical="center"/>
    </xf>
    <xf numFmtId="3" fontId="21" fillId="40" borderId="25" xfId="0" applyNumberFormat="1" applyFont="1" applyFill="1" applyBorder="1" applyAlignment="1">
      <alignment horizontal="right" vertical="center"/>
    </xf>
    <xf numFmtId="3" fontId="21" fillId="3" borderId="25" xfId="0" applyNumberFormat="1" applyFont="1" applyFill="1" applyBorder="1"/>
    <xf numFmtId="168" fontId="21" fillId="7" borderId="125" xfId="0" applyNumberFormat="1" applyFont="1" applyFill="1" applyBorder="1" applyAlignment="1">
      <alignment vertical="center"/>
    </xf>
    <xf numFmtId="168" fontId="21" fillId="7" borderId="126" xfId="0" applyNumberFormat="1" applyFont="1" applyFill="1" applyBorder="1" applyAlignment="1">
      <alignment vertical="center"/>
    </xf>
    <xf numFmtId="3" fontId="84" fillId="0" borderId="12" xfId="0" applyNumberFormat="1" applyFont="1" applyBorder="1" applyAlignment="1">
      <alignment horizontal="right" vertical="center"/>
    </xf>
    <xf numFmtId="3" fontId="21" fillId="0" borderId="18" xfId="0" applyNumberFormat="1" applyFont="1" applyBorder="1" applyAlignment="1">
      <alignment horizontal="right" vertical="center"/>
    </xf>
    <xf numFmtId="3" fontId="21" fillId="0" borderId="12" xfId="0" applyNumberFormat="1" applyFont="1" applyBorder="1" applyAlignment="1">
      <alignment horizontal="right" vertical="center"/>
    </xf>
    <xf numFmtId="3" fontId="21" fillId="0" borderId="15" xfId="0" applyNumberFormat="1" applyFont="1" applyBorder="1" applyAlignment="1">
      <alignment horizontal="right" vertical="center"/>
    </xf>
    <xf numFmtId="0" fontId="23" fillId="0" borderId="22" xfId="0" applyFont="1" applyBorder="1" applyAlignment="1">
      <alignment vertical="center"/>
    </xf>
    <xf numFmtId="0" fontId="23" fillId="0" borderId="131" xfId="0" applyFont="1" applyBorder="1" applyAlignment="1">
      <alignment horizontal="center" vertical="center"/>
    </xf>
    <xf numFmtId="0" fontId="0" fillId="0" borderId="0" xfId="0" applyFont="1" applyAlignment="1">
      <alignment horizontal="left" indent="2"/>
    </xf>
    <xf numFmtId="0" fontId="0" fillId="0" borderId="0" xfId="0" applyNumberFormat="1" applyFont="1"/>
    <xf numFmtId="3" fontId="62" fillId="0" borderId="14" xfId="0" applyNumberFormat="1" applyFont="1" applyBorder="1"/>
    <xf numFmtId="3" fontId="0" fillId="0" borderId="15" xfId="0" applyNumberFormat="1" applyBorder="1"/>
    <xf numFmtId="3" fontId="23" fillId="0" borderId="12" xfId="0" applyNumberFormat="1" applyFont="1" applyBorder="1"/>
    <xf numFmtId="3" fontId="23" fillId="0" borderId="15" xfId="0" applyNumberFormat="1" applyFont="1" applyBorder="1"/>
    <xf numFmtId="3" fontId="0" fillId="0" borderId="11" xfId="0" applyNumberFormat="1" applyBorder="1"/>
    <xf numFmtId="3" fontId="0" fillId="0" borderId="14" xfId="0" applyNumberFormat="1" applyBorder="1"/>
    <xf numFmtId="3" fontId="26" fillId="0" borderId="15" xfId="0" applyNumberFormat="1" applyFont="1" applyBorder="1"/>
    <xf numFmtId="3" fontId="62" fillId="0" borderId="14" xfId="0" applyNumberFormat="1" applyFont="1" applyBorder="1"/>
    <xf numFmtId="3" fontId="26" fillId="0" borderId="15" xfId="0" applyNumberFormat="1" applyFont="1" applyFill="1" applyBorder="1"/>
    <xf numFmtId="3" fontId="0" fillId="0" borderId="15" xfId="0" applyNumberFormat="1" applyFill="1" applyBorder="1"/>
    <xf numFmtId="3" fontId="23" fillId="0" borderId="15" xfId="0" applyNumberFormat="1" applyFont="1" applyFill="1" applyBorder="1"/>
    <xf numFmtId="169" fontId="63" fillId="0" borderId="15" xfId="0" applyNumberFormat="1" applyFont="1" applyFill="1" applyBorder="1"/>
    <xf numFmtId="0" fontId="23" fillId="0" borderId="0" xfId="0" applyFont="1" applyFill="1"/>
    <xf numFmtId="169" fontId="23" fillId="0" borderId="15" xfId="0" applyNumberFormat="1" applyFont="1" applyFill="1" applyBorder="1"/>
    <xf numFmtId="168" fontId="63" fillId="0" borderId="38" xfId="0" applyNumberFormat="1" applyFont="1" applyFill="1" applyBorder="1"/>
    <xf numFmtId="0" fontId="0" fillId="0" borderId="0" xfId="0"/>
    <xf numFmtId="3" fontId="0" fillId="0" borderId="0" xfId="0" applyNumberFormat="1"/>
    <xf numFmtId="3" fontId="23" fillId="0" borderId="15" xfId="0" applyNumberFormat="1" applyFont="1" applyBorder="1"/>
    <xf numFmtId="0" fontId="26" fillId="0" borderId="0" xfId="0" applyFont="1"/>
    <xf numFmtId="169" fontId="63" fillId="0" borderId="15" xfId="0" applyNumberFormat="1" applyFont="1" applyBorder="1"/>
    <xf numFmtId="0" fontId="127" fillId="0" borderId="0" xfId="0" applyFont="1"/>
    <xf numFmtId="0" fontId="81" fillId="0" borderId="0" xfId="0" applyFont="1" applyFill="1"/>
    <xf numFmtId="0" fontId="23" fillId="0" borderId="22" xfId="0" applyFont="1" applyFill="1" applyBorder="1"/>
    <xf numFmtId="0" fontId="128" fillId="0" borderId="0" xfId="0" applyFont="1"/>
    <xf numFmtId="3" fontId="82" fillId="0" borderId="0" xfId="0" applyNumberFormat="1" applyFont="1" applyFill="1" applyBorder="1" applyAlignment="1">
      <alignment horizontal="right" vertical="center"/>
    </xf>
    <xf numFmtId="3" fontId="62" fillId="0" borderId="0" xfId="0" applyNumberFormat="1" applyFont="1"/>
    <xf numFmtId="3" fontId="0" fillId="0" borderId="17" xfId="0" applyNumberFormat="1" applyBorder="1" applyAlignment="1">
      <alignment horizontal="right"/>
    </xf>
    <xf numFmtId="3" fontId="0" fillId="0" borderId="14" xfId="0" applyNumberFormat="1" applyBorder="1" applyAlignment="1">
      <alignment horizontal="right"/>
    </xf>
    <xf numFmtId="3" fontId="62" fillId="0" borderId="17" xfId="0" applyNumberFormat="1" applyFont="1" applyBorder="1" applyAlignment="1">
      <alignment horizontal="right"/>
    </xf>
    <xf numFmtId="3" fontId="0" fillId="0" borderId="14" xfId="0" applyNumberFormat="1" applyBorder="1" applyAlignment="1">
      <alignment horizontal="left"/>
    </xf>
    <xf numFmtId="0" fontId="130" fillId="0" borderId="0" xfId="1064" applyFont="1" applyBorder="1" applyAlignment="1">
      <alignment vertical="center" wrapText="1"/>
    </xf>
    <xf numFmtId="0" fontId="24" fillId="2" borderId="88" xfId="0" applyFont="1" applyFill="1" applyBorder="1" applyAlignment="1">
      <alignment wrapText="1"/>
    </xf>
    <xf numFmtId="0" fontId="24" fillId="3" borderId="88" xfId="0" applyFont="1" applyFill="1" applyBorder="1" applyAlignment="1">
      <alignment wrapText="1"/>
    </xf>
    <xf numFmtId="3" fontId="81" fillId="0" borderId="17" xfId="0" applyNumberFormat="1" applyFont="1" applyBorder="1" applyAlignment="1">
      <alignment horizontal="right"/>
    </xf>
    <xf numFmtId="0" fontId="24" fillId="41" borderId="29" xfId="0" applyFont="1" applyFill="1" applyBorder="1"/>
    <xf numFmtId="3" fontId="24" fillId="41" borderId="29" xfId="0" applyNumberFormat="1" applyFont="1" applyFill="1" applyBorder="1" applyAlignment="1">
      <alignment horizontal="right"/>
    </xf>
    <xf numFmtId="0" fontId="132" fillId="0" borderId="0" xfId="0" applyFont="1"/>
    <xf numFmtId="0" fontId="134" fillId="0" borderId="0" xfId="0" applyFont="1"/>
    <xf numFmtId="0" fontId="23" fillId="0" borderId="0" xfId="0" applyFont="1" applyBorder="1" applyAlignment="1">
      <alignment horizontal="left" vertical="center" wrapText="1"/>
    </xf>
    <xf numFmtId="0" fontId="0" fillId="0" borderId="0" xfId="0" applyBorder="1" applyAlignment="1">
      <alignment horizontal="left" vertical="center" wrapText="1"/>
    </xf>
    <xf numFmtId="3" fontId="24" fillId="41" borderId="29" xfId="0" applyNumberFormat="1" applyFont="1" applyFill="1" applyBorder="1"/>
    <xf numFmtId="168" fontId="99" fillId="40" borderId="29" xfId="0" applyNumberFormat="1" applyFont="1" applyFill="1" applyBorder="1" applyAlignment="1">
      <alignment horizontal="right" vertical="center"/>
    </xf>
    <xf numFmtId="168" fontId="99" fillId="7" borderId="29" xfId="0" applyNumberFormat="1" applyFont="1" applyFill="1" applyBorder="1" applyAlignment="1">
      <alignment horizontal="right" vertical="center"/>
    </xf>
    <xf numFmtId="0" fontId="64" fillId="0" borderId="0" xfId="0" applyFont="1" applyFill="1" applyAlignment="1">
      <alignment vertical="center" wrapText="1"/>
    </xf>
    <xf numFmtId="0" fontId="135" fillId="0" borderId="0" xfId="0" applyFont="1"/>
    <xf numFmtId="0" fontId="64" fillId="5" borderId="0" xfId="0" applyFont="1" applyFill="1" applyAlignment="1">
      <alignment vertical="center" wrapText="1"/>
    </xf>
    <xf numFmtId="0" fontId="64" fillId="5" borderId="0" xfId="0" applyFont="1" applyFill="1" applyAlignment="1">
      <alignment horizontal="left"/>
    </xf>
    <xf numFmtId="0" fontId="64" fillId="5" borderId="0" xfId="0" applyNumberFormat="1" applyFont="1" applyFill="1"/>
    <xf numFmtId="0" fontId="64" fillId="5" borderId="0" xfId="0" applyFont="1" applyFill="1"/>
    <xf numFmtId="0" fontId="64" fillId="5" borderId="0" xfId="0" applyFont="1" applyFill="1" applyBorder="1"/>
    <xf numFmtId="0" fontId="37" fillId="5" borderId="0" xfId="0" applyFont="1" applyFill="1" applyBorder="1"/>
    <xf numFmtId="0" fontId="64" fillId="5" borderId="0" xfId="0" applyFont="1" applyFill="1" applyBorder="1" applyAlignment="1">
      <alignment horizontal="left"/>
    </xf>
    <xf numFmtId="0" fontId="64" fillId="5" borderId="0" xfId="0" applyNumberFormat="1" applyFont="1" applyFill="1" applyBorder="1"/>
    <xf numFmtId="0" fontId="37" fillId="5" borderId="0" xfId="0" applyFont="1" applyFill="1" applyAlignment="1">
      <alignment horizontal="left"/>
    </xf>
    <xf numFmtId="0" fontId="37" fillId="5" borderId="0" xfId="0" applyNumberFormat="1" applyFont="1" applyFill="1"/>
    <xf numFmtId="0" fontId="135" fillId="5" borderId="0" xfId="0" applyFont="1" applyFill="1"/>
    <xf numFmtId="0" fontId="135" fillId="5" borderId="0" xfId="0" applyFont="1" applyFill="1" applyAlignment="1">
      <alignment horizontal="left"/>
    </xf>
    <xf numFmtId="0" fontId="135" fillId="5" borderId="0" xfId="0" applyNumberFormat="1" applyFont="1" applyFill="1"/>
    <xf numFmtId="0" fontId="81" fillId="0" borderId="0" xfId="0" applyFont="1" applyFill="1" applyBorder="1"/>
    <xf numFmtId="0" fontId="136" fillId="0" borderId="0" xfId="0" applyFont="1" applyFill="1" applyBorder="1"/>
    <xf numFmtId="3" fontId="81" fillId="0" borderId="0" xfId="0" applyNumberFormat="1" applyFont="1" applyFill="1" applyBorder="1"/>
    <xf numFmtId="1" fontId="0" fillId="0" borderId="0" xfId="0" applyNumberFormat="1" applyFill="1" applyBorder="1"/>
    <xf numFmtId="1" fontId="24" fillId="0" borderId="0" xfId="0" applyNumberFormat="1" applyFont="1" applyFill="1" applyBorder="1" applyAlignment="1"/>
    <xf numFmtId="3" fontId="23" fillId="0" borderId="22" xfId="0" applyNumberFormat="1" applyFont="1" applyFill="1" applyBorder="1"/>
    <xf numFmtId="0" fontId="84" fillId="0" borderId="83" xfId="0" applyFont="1" applyBorder="1" applyAlignment="1">
      <alignment horizontal="right"/>
    </xf>
    <xf numFmtId="169" fontId="37" fillId="0" borderId="0" xfId="0" applyNumberFormat="1" applyFont="1"/>
    <xf numFmtId="43" fontId="0" fillId="0" borderId="0" xfId="1071" applyFont="1"/>
    <xf numFmtId="0" fontId="136" fillId="0" borderId="0" xfId="0" applyFont="1"/>
    <xf numFmtId="0" fontId="23" fillId="0" borderId="0" xfId="0" applyFont="1" applyBorder="1" applyAlignment="1">
      <alignment horizontal="center" vertical="center"/>
    </xf>
    <xf numFmtId="0" fontId="81" fillId="0" borderId="0" xfId="0" applyFont="1" applyAlignment="1">
      <alignment horizontal="center" vertical="center"/>
    </xf>
    <xf numFmtId="3" fontId="111" fillId="0" borderId="0" xfId="0" applyNumberFormat="1" applyFont="1"/>
    <xf numFmtId="172" fontId="0" fillId="0" borderId="0" xfId="1071" applyNumberFormat="1" applyFont="1"/>
    <xf numFmtId="3" fontId="0" fillId="0" borderId="0" xfId="0" applyNumberFormat="1" applyAlignment="1">
      <alignment horizontal="right"/>
    </xf>
    <xf numFmtId="0" fontId="82" fillId="0" borderId="0" xfId="0" applyFont="1" applyFill="1" applyBorder="1" applyAlignment="1">
      <alignment horizontal="center" vertical="center" wrapText="1"/>
    </xf>
    <xf numFmtId="0" fontId="81" fillId="42" borderId="0" xfId="0" applyFont="1" applyFill="1" applyBorder="1"/>
    <xf numFmtId="0" fontId="62" fillId="42" borderId="0" xfId="0" applyFont="1" applyFill="1" applyBorder="1"/>
    <xf numFmtId="0" fontId="62" fillId="42" borderId="0" xfId="0" applyFont="1" applyFill="1"/>
    <xf numFmtId="0" fontId="136" fillId="42" borderId="0" xfId="0" applyFont="1" applyFill="1" applyBorder="1"/>
    <xf numFmtId="0" fontId="126" fillId="42" borderId="0" xfId="0" applyFont="1" applyFill="1" applyBorder="1"/>
    <xf numFmtId="0" fontId="126" fillId="42" borderId="0" xfId="0" applyFont="1" applyFill="1"/>
    <xf numFmtId="3" fontId="81" fillId="42" borderId="0" xfId="0" applyNumberFormat="1" applyFont="1" applyFill="1" applyBorder="1"/>
    <xf numFmtId="0" fontId="63" fillId="42" borderId="0" xfId="0" applyFont="1" applyFill="1" applyBorder="1" applyAlignment="1">
      <alignment horizontal="center" vertical="center" wrapText="1"/>
    </xf>
    <xf numFmtId="0" fontId="81" fillId="42" borderId="0" xfId="0" applyFont="1" applyFill="1"/>
    <xf numFmtId="3" fontId="26" fillId="0" borderId="0" xfId="0" applyNumberFormat="1" applyFont="1"/>
    <xf numFmtId="0" fontId="15" fillId="0" borderId="1"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0" xfId="1" applyFont="1" applyAlignment="1">
      <alignment horizontal="center" vertical="center" wrapText="1"/>
    </xf>
    <xf numFmtId="0" fontId="14" fillId="0" borderId="0" xfId="1" applyFont="1" applyAlignment="1">
      <alignment horizontal="center" vertical="center" wrapText="1"/>
    </xf>
    <xf numFmtId="0" fontId="14" fillId="0" borderId="0" xfId="1" applyFont="1" applyAlignment="1">
      <alignment horizontal="center" vertical="center"/>
    </xf>
    <xf numFmtId="0" fontId="43" fillId="0" borderId="0" xfId="1" applyFont="1" applyAlignment="1">
      <alignment horizontal="center"/>
    </xf>
    <xf numFmtId="0" fontId="91" fillId="0" borderId="123" xfId="0" applyFont="1" applyBorder="1" applyAlignment="1">
      <alignment horizontal="center" vertical="center"/>
    </xf>
    <xf numFmtId="0" fontId="91" fillId="0" borderId="124" xfId="0" applyFont="1" applyBorder="1" applyAlignment="1">
      <alignment horizontal="center" vertical="center"/>
    </xf>
    <xf numFmtId="0" fontId="34" fillId="0" borderId="0" xfId="0" applyFont="1" applyAlignment="1">
      <alignment horizontal="left" wrapText="1"/>
    </xf>
    <xf numFmtId="0" fontId="98" fillId="0" borderId="91" xfId="0" applyFont="1" applyFill="1" applyBorder="1" applyAlignment="1">
      <alignment horizontal="center"/>
    </xf>
    <xf numFmtId="0" fontId="98" fillId="0" borderId="92" xfId="0" applyFont="1" applyFill="1" applyBorder="1" applyAlignment="1">
      <alignment horizontal="center"/>
    </xf>
    <xf numFmtId="0" fontId="24" fillId="3" borderId="20" xfId="0" applyFont="1" applyFill="1" applyBorder="1" applyAlignment="1">
      <alignment horizontal="center"/>
    </xf>
    <xf numFmtId="0" fontId="96" fillId="3" borderId="0" xfId="0" applyFont="1" applyFill="1" applyAlignment="1">
      <alignment horizontal="center" vertical="center" wrapText="1"/>
    </xf>
    <xf numFmtId="0" fontId="39" fillId="2" borderId="27" xfId="0" applyFont="1" applyFill="1" applyBorder="1" applyAlignment="1">
      <alignment horizontal="center"/>
    </xf>
    <xf numFmtId="0" fontId="39" fillId="2" borderId="28" xfId="0" applyFont="1" applyFill="1" applyBorder="1" applyAlignment="1">
      <alignment horizontal="center"/>
    </xf>
    <xf numFmtId="0" fontId="39" fillId="2" borderId="20" xfId="0" applyFont="1" applyFill="1" applyBorder="1" applyAlignment="1">
      <alignment horizontal="center"/>
    </xf>
    <xf numFmtId="0" fontId="39" fillId="2" borderId="26" xfId="0" applyFont="1" applyFill="1" applyBorder="1" applyAlignment="1">
      <alignment horizontal="center"/>
    </xf>
    <xf numFmtId="0" fontId="125" fillId="3" borderId="0" xfId="0" applyFont="1" applyFill="1" applyAlignment="1">
      <alignment horizontal="center" vertical="center" wrapText="1"/>
    </xf>
    <xf numFmtId="0" fontId="125" fillId="3" borderId="0" xfId="0" applyFont="1" applyFill="1" applyAlignment="1">
      <alignment horizontal="center" vertical="center"/>
    </xf>
    <xf numFmtId="0" fontId="104" fillId="0" borderId="0" xfId="0" applyFont="1" applyAlignment="1">
      <alignment vertical="center" wrapText="1"/>
    </xf>
    <xf numFmtId="0" fontId="39" fillId="2" borderId="26" xfId="0" applyFont="1" applyFill="1" applyBorder="1" applyAlignment="1">
      <alignment horizontal="center" wrapText="1"/>
    </xf>
    <xf numFmtId="0" fontId="39" fillId="2" borderId="27" xfId="0" applyFont="1" applyFill="1" applyBorder="1" applyAlignment="1">
      <alignment horizontal="center" wrapText="1"/>
    </xf>
    <xf numFmtId="0" fontId="39" fillId="2" borderId="28" xfId="0" applyFont="1" applyFill="1" applyBorder="1" applyAlignment="1">
      <alignment horizontal="center" wrapText="1"/>
    </xf>
    <xf numFmtId="0" fontId="96" fillId="3" borderId="0" xfId="0" applyFont="1" applyFill="1" applyAlignment="1">
      <alignment horizontal="center"/>
    </xf>
    <xf numFmtId="0" fontId="23" fillId="0" borderId="21" xfId="0" applyFont="1" applyBorder="1" applyAlignment="1">
      <alignment horizontal="center" vertical="center"/>
    </xf>
    <xf numFmtId="0" fontId="23" fillId="0" borderId="22" xfId="0" applyFont="1" applyBorder="1" applyAlignment="1">
      <alignment horizontal="center" vertical="center" wrapText="1"/>
    </xf>
    <xf numFmtId="0" fontId="23" fillId="0" borderId="22" xfId="0" applyFont="1" applyBorder="1" applyAlignment="1">
      <alignment horizontal="center" vertical="center"/>
    </xf>
    <xf numFmtId="0" fontId="27" fillId="2" borderId="23" xfId="0" applyFont="1" applyFill="1" applyBorder="1" applyAlignment="1">
      <alignment horizontal="left"/>
    </xf>
    <xf numFmtId="0" fontId="27" fillId="2" borderId="0" xfId="0" applyFont="1" applyFill="1" applyBorder="1" applyAlignment="1">
      <alignment horizontal="left"/>
    </xf>
    <xf numFmtId="0" fontId="28" fillId="0" borderId="22" xfId="0" quotePrefix="1" applyFont="1" applyBorder="1" applyAlignment="1">
      <alignment horizontal="center" vertical="center" wrapText="1"/>
    </xf>
    <xf numFmtId="0" fontId="0" fillId="0" borderId="22" xfId="0" applyBorder="1" applyAlignment="1">
      <alignment horizontal="center" vertical="center"/>
    </xf>
    <xf numFmtId="0" fontId="24" fillId="6" borderId="63" xfId="0" applyFont="1" applyFill="1" applyBorder="1" applyAlignment="1">
      <alignment horizontal="left" vertical="center"/>
    </xf>
    <xf numFmtId="0" fontId="27" fillId="2" borderId="23" xfId="0" applyFont="1" applyFill="1" applyBorder="1" applyAlignment="1">
      <alignment horizontal="left" vertical="center"/>
    </xf>
    <xf numFmtId="0" fontId="27" fillId="2" borderId="0" xfId="0" applyFont="1" applyFill="1" applyBorder="1" applyAlignment="1">
      <alignment horizontal="left" vertical="center"/>
    </xf>
    <xf numFmtId="0" fontId="23" fillId="0" borderId="31"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27" xfId="0" applyFont="1" applyBorder="1" applyAlignment="1">
      <alignment horizontal="center" vertical="center" wrapText="1"/>
    </xf>
    <xf numFmtId="0" fontId="39" fillId="4" borderId="0" xfId="0" applyFont="1" applyFill="1" applyBorder="1" applyAlignment="1">
      <alignment horizontal="center" vertical="center"/>
    </xf>
    <xf numFmtId="0" fontId="39" fillId="4" borderId="29" xfId="0" applyFont="1" applyFill="1" applyBorder="1" applyAlignment="1">
      <alignment horizontal="center" vertical="center"/>
    </xf>
    <xf numFmtId="0" fontId="24" fillId="6" borderId="0" xfId="0" applyFont="1" applyFill="1" applyBorder="1" applyAlignment="1">
      <alignment horizontal="left"/>
    </xf>
    <xf numFmtId="0" fontId="24" fillId="6" borderId="29" xfId="0" applyFont="1" applyFill="1" applyBorder="1" applyAlignment="1">
      <alignment horizontal="left"/>
    </xf>
    <xf numFmtId="0" fontId="39" fillId="6" borderId="0" xfId="0" applyFont="1" applyFill="1" applyBorder="1" applyAlignment="1">
      <alignment horizontal="left"/>
    </xf>
    <xf numFmtId="0" fontId="39" fillId="6" borderId="29" xfId="0" applyFont="1" applyFill="1" applyBorder="1" applyAlignment="1">
      <alignment horizontal="left"/>
    </xf>
    <xf numFmtId="0" fontId="28" fillId="0" borderId="22" xfId="0" applyFont="1" applyBorder="1" applyAlignment="1">
      <alignment horizontal="center" vertical="center" wrapText="1"/>
    </xf>
    <xf numFmtId="0" fontId="23" fillId="0" borderId="31" xfId="0" applyFont="1" applyBorder="1" applyAlignment="1">
      <alignment horizontal="center" vertical="center"/>
    </xf>
    <xf numFmtId="0" fontId="28" fillId="0" borderId="31" xfId="0" applyFont="1" applyBorder="1" applyAlignment="1">
      <alignment horizontal="center" vertical="center" wrapText="1"/>
    </xf>
    <xf numFmtId="0" fontId="39" fillId="6" borderId="0" xfId="0" applyFont="1" applyFill="1" applyBorder="1" applyAlignment="1">
      <alignment horizontal="left" vertical="center"/>
    </xf>
    <xf numFmtId="0" fontId="39" fillId="6" borderId="29" xfId="0" applyFont="1" applyFill="1" applyBorder="1" applyAlignment="1">
      <alignment horizontal="left" vertical="center"/>
    </xf>
    <xf numFmtId="0" fontId="24" fillId="6" borderId="0" xfId="0" applyFont="1" applyFill="1" applyBorder="1" applyAlignment="1">
      <alignment horizontal="left" vertical="center"/>
    </xf>
    <xf numFmtId="0" fontId="105" fillId="2" borderId="26" xfId="0" applyFont="1" applyFill="1" applyBorder="1" applyAlignment="1">
      <alignment horizontal="center" vertical="center"/>
    </xf>
    <xf numFmtId="0" fontId="105" fillId="2" borderId="27" xfId="0" applyFont="1" applyFill="1" applyBorder="1" applyAlignment="1">
      <alignment horizontal="center" vertical="center"/>
    </xf>
    <xf numFmtId="0" fontId="105" fillId="3" borderId="0" xfId="0" applyFont="1" applyFill="1" applyAlignment="1">
      <alignment horizontal="center"/>
    </xf>
    <xf numFmtId="0" fontId="24" fillId="3" borderId="0" xfId="0" applyFont="1" applyFill="1" applyAlignment="1">
      <alignment horizontal="center" vertical="center"/>
    </xf>
    <xf numFmtId="0" fontId="105" fillId="2" borderId="28" xfId="0" applyFont="1" applyFill="1" applyBorder="1" applyAlignment="1">
      <alignment horizontal="center" vertical="center"/>
    </xf>
    <xf numFmtId="0" fontId="24" fillId="2" borderId="0" xfId="0" applyFont="1" applyFill="1" applyBorder="1" applyAlignment="1">
      <alignment horizontal="center"/>
    </xf>
    <xf numFmtId="0" fontId="24" fillId="2" borderId="29" xfId="0" applyFont="1" applyFill="1" applyBorder="1" applyAlignment="1">
      <alignment horizontal="center"/>
    </xf>
    <xf numFmtId="0" fontId="39" fillId="3" borderId="0" xfId="0" applyFont="1" applyFill="1" applyAlignment="1">
      <alignment horizontal="center" vertical="center" wrapText="1"/>
    </xf>
    <xf numFmtId="0" fontId="24" fillId="2" borderId="25" xfId="0" applyFont="1" applyFill="1" applyBorder="1" applyAlignment="1">
      <alignment horizontal="center" vertical="center" wrapText="1"/>
    </xf>
    <xf numFmtId="0" fontId="24" fillId="2" borderId="25" xfId="0" applyFont="1" applyFill="1" applyBorder="1" applyAlignment="1">
      <alignment horizontal="center" vertical="center"/>
    </xf>
    <xf numFmtId="0" fontId="24" fillId="3" borderId="0" xfId="0" applyFont="1" applyFill="1" applyAlignment="1">
      <alignment horizontal="center" vertical="center" wrapText="1"/>
    </xf>
    <xf numFmtId="0" fontId="23" fillId="0" borderId="0" xfId="0" applyFont="1" applyAlignment="1">
      <alignment horizontal="center" vertical="center"/>
    </xf>
    <xf numFmtId="0" fontId="24" fillId="2" borderId="20" xfId="0" applyFont="1" applyFill="1" applyBorder="1" applyAlignment="1">
      <alignment horizontal="center"/>
    </xf>
    <xf numFmtId="0" fontId="24" fillId="2" borderId="26" xfId="0" applyFont="1" applyFill="1" applyBorder="1" applyAlignment="1">
      <alignment horizontal="center"/>
    </xf>
    <xf numFmtId="0" fontId="39" fillId="2" borderId="0" xfId="0" applyFont="1" applyFill="1" applyBorder="1" applyAlignment="1">
      <alignment horizontal="center" vertical="center"/>
    </xf>
    <xf numFmtId="0" fontId="39" fillId="2" borderId="29" xfId="0" applyFont="1" applyFill="1" applyBorder="1" applyAlignment="1">
      <alignment horizontal="center" vertical="center"/>
    </xf>
    <xf numFmtId="0" fontId="23" fillId="0" borderId="0" xfId="0" applyFont="1" applyAlignment="1">
      <alignment horizontal="center" vertical="center" wrapText="1"/>
    </xf>
    <xf numFmtId="0" fontId="24" fillId="3" borderId="0" xfId="0" applyFont="1" applyFill="1" applyBorder="1" applyAlignment="1">
      <alignment horizontal="center" vertical="center"/>
    </xf>
    <xf numFmtId="0" fontId="24" fillId="3" borderId="20" xfId="0" applyFont="1" applyFill="1" applyBorder="1" applyAlignment="1">
      <alignment horizontal="center" vertical="center"/>
    </xf>
    <xf numFmtId="0" fontId="25" fillId="2" borderId="29" xfId="0" applyFont="1" applyFill="1" applyBorder="1" applyAlignment="1">
      <alignment horizontal="center" vertical="top" wrapText="1"/>
    </xf>
    <xf numFmtId="0" fontId="25" fillId="2" borderId="24" xfId="0" applyFont="1" applyFill="1" applyBorder="1" applyAlignment="1">
      <alignment horizontal="center" vertical="top" wrapText="1"/>
    </xf>
    <xf numFmtId="16" fontId="25" fillId="2" borderId="24" xfId="0" applyNumberFormat="1" applyFont="1" applyFill="1" applyBorder="1" applyAlignment="1">
      <alignment horizontal="center" vertical="top" wrapText="1"/>
    </xf>
    <xf numFmtId="0" fontId="25" fillId="2" borderId="25" xfId="0" applyFont="1" applyFill="1" applyBorder="1" applyAlignment="1">
      <alignment horizontal="center" vertical="top" wrapText="1"/>
    </xf>
    <xf numFmtId="16" fontId="25" fillId="2" borderId="25" xfId="0" applyNumberFormat="1" applyFont="1" applyFill="1" applyBorder="1" applyAlignment="1">
      <alignment horizontal="center" vertical="center" wrapText="1"/>
    </xf>
    <xf numFmtId="16" fontId="25" fillId="2" borderId="29" xfId="0" applyNumberFormat="1" applyFont="1" applyFill="1" applyBorder="1" applyAlignment="1">
      <alignment horizontal="center" vertical="center" wrapText="1"/>
    </xf>
    <xf numFmtId="0" fontId="39" fillId="3" borderId="27" xfId="0" applyFont="1" applyFill="1" applyBorder="1" applyAlignment="1">
      <alignment horizontal="center"/>
    </xf>
    <xf numFmtId="0" fontId="39" fillId="3" borderId="28" xfId="0" applyFont="1" applyFill="1" applyBorder="1" applyAlignment="1">
      <alignment horizontal="center"/>
    </xf>
    <xf numFmtId="0" fontId="115" fillId="3" borderId="0" xfId="0" applyFont="1" applyFill="1" applyAlignment="1">
      <alignment horizontal="center" vertical="center" wrapText="1"/>
    </xf>
    <xf numFmtId="0" fontId="24" fillId="2" borderId="52" xfId="0" applyFont="1" applyFill="1" applyBorder="1" applyAlignment="1">
      <alignment horizontal="center"/>
    </xf>
    <xf numFmtId="0" fontId="24" fillId="3" borderId="52" xfId="0" applyFont="1" applyFill="1" applyBorder="1" applyAlignment="1">
      <alignment horizontal="center"/>
    </xf>
    <xf numFmtId="0" fontId="24" fillId="3" borderId="53" xfId="0" applyFont="1" applyFill="1" applyBorder="1" applyAlignment="1">
      <alignment horizontal="center"/>
    </xf>
    <xf numFmtId="0" fontId="24" fillId="2" borderId="51" xfId="0" applyFont="1" applyFill="1" applyBorder="1" applyAlignment="1">
      <alignment horizontal="center"/>
    </xf>
    <xf numFmtId="0" fontId="39" fillId="2" borderId="0" xfId="0" applyFont="1" applyFill="1" applyBorder="1" applyAlignment="1">
      <alignment horizontal="center"/>
    </xf>
    <xf numFmtId="0" fontId="119" fillId="2" borderId="0" xfId="0" applyFont="1" applyFill="1" applyBorder="1" applyAlignment="1">
      <alignment horizontal="center"/>
    </xf>
    <xf numFmtId="0" fontId="29" fillId="0" borderId="122" xfId="0" applyFont="1" applyBorder="1" applyAlignment="1">
      <alignment horizontal="left" vertical="center" wrapText="1"/>
    </xf>
    <xf numFmtId="0" fontId="29" fillId="0" borderId="0" xfId="0" applyFont="1" applyAlignment="1">
      <alignment horizontal="left" vertical="center" wrapText="1"/>
    </xf>
    <xf numFmtId="0" fontId="27" fillId="2" borderId="29" xfId="0" applyFont="1" applyFill="1" applyBorder="1" applyAlignment="1">
      <alignment horizontal="left"/>
    </xf>
    <xf numFmtId="0" fontId="24" fillId="6" borderId="62" xfId="0" applyFont="1" applyFill="1" applyBorder="1" applyAlignment="1">
      <alignment horizontal="left" vertical="center"/>
    </xf>
    <xf numFmtId="0" fontId="39" fillId="2" borderId="26" xfId="0" applyFont="1" applyFill="1" applyBorder="1" applyAlignment="1">
      <alignment horizontal="center" vertical="center"/>
    </xf>
    <xf numFmtId="0" fontId="39" fillId="2" borderId="27" xfId="0" applyFont="1" applyFill="1" applyBorder="1" applyAlignment="1">
      <alignment horizontal="center" vertical="center"/>
    </xf>
    <xf numFmtId="0" fontId="39" fillId="2" borderId="28" xfId="0" applyFont="1" applyFill="1" applyBorder="1" applyAlignment="1">
      <alignment horizontal="center" vertical="center"/>
    </xf>
    <xf numFmtId="0" fontId="23" fillId="0" borderId="127" xfId="0" applyFont="1" applyBorder="1" applyAlignment="1">
      <alignment horizontal="center" vertical="center"/>
    </xf>
    <xf numFmtId="0" fontId="23" fillId="0" borderId="35" xfId="0" applyFont="1" applyBorder="1" applyAlignment="1">
      <alignment horizontal="center" vertical="center" wrapText="1"/>
    </xf>
    <xf numFmtId="0" fontId="23" fillId="0" borderId="0" xfId="0" applyFont="1" applyBorder="1" applyAlignment="1">
      <alignment horizontal="center" vertical="center" wrapText="1"/>
    </xf>
    <xf numFmtId="0" fontId="24" fillId="6" borderId="29" xfId="0" applyFont="1" applyFill="1" applyBorder="1" applyAlignment="1">
      <alignment horizontal="left" vertical="center"/>
    </xf>
    <xf numFmtId="0" fontId="39" fillId="2" borderId="0" xfId="0" applyFont="1" applyFill="1" applyAlignment="1">
      <alignment horizontal="center"/>
    </xf>
    <xf numFmtId="0" fontId="39" fillId="4" borderId="29" xfId="0" applyFont="1" applyFill="1" applyBorder="1" applyAlignment="1">
      <alignment horizontal="center"/>
    </xf>
    <xf numFmtId="0" fontId="39" fillId="4" borderId="24" xfId="0" applyFont="1" applyFill="1" applyBorder="1" applyAlignment="1">
      <alignment horizont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23" fillId="0" borderId="68" xfId="0" applyFont="1" applyBorder="1" applyAlignment="1">
      <alignment horizontal="center" vertical="center" wrapText="1"/>
    </xf>
    <xf numFmtId="0" fontId="23" fillId="0" borderId="69" xfId="0" applyFont="1" applyBorder="1" applyAlignment="1">
      <alignment horizontal="center" vertical="center" wrapText="1"/>
    </xf>
    <xf numFmtId="0" fontId="23" fillId="0" borderId="76" xfId="0" applyFont="1" applyBorder="1" applyAlignment="1">
      <alignment horizontal="center" vertical="center" wrapText="1"/>
    </xf>
    <xf numFmtId="0" fontId="23" fillId="0" borderId="71" xfId="0" applyFont="1" applyBorder="1" applyAlignment="1">
      <alignment horizontal="center" vertical="center" wrapText="1"/>
    </xf>
    <xf numFmtId="0" fontId="23" fillId="0" borderId="72" xfId="0" applyFont="1" applyBorder="1" applyAlignment="1">
      <alignment horizontal="center" vertical="center" wrapText="1"/>
    </xf>
    <xf numFmtId="0" fontId="23" fillId="0" borderId="77" xfId="0" applyFont="1" applyBorder="1" applyAlignment="1">
      <alignment horizontal="center" vertical="center" wrapText="1"/>
    </xf>
    <xf numFmtId="0" fontId="23" fillId="0" borderId="73"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75" xfId="0" applyFont="1" applyBorder="1" applyAlignment="1">
      <alignment horizontal="center" vertical="center" wrapText="1"/>
    </xf>
    <xf numFmtId="0" fontId="121" fillId="0" borderId="121" xfId="0" applyFont="1" applyBorder="1" applyAlignment="1">
      <alignment horizontal="center" vertical="center"/>
    </xf>
    <xf numFmtId="0" fontId="121" fillId="0" borderId="78" xfId="0" applyFont="1" applyBorder="1" applyAlignment="1">
      <alignment horizontal="center" vertical="center"/>
    </xf>
    <xf numFmtId="0" fontId="122" fillId="2" borderId="20" xfId="0" applyFont="1" applyFill="1" applyBorder="1" applyAlignment="1">
      <alignment horizontal="center"/>
    </xf>
    <xf numFmtId="0" fontId="119" fillId="2" borderId="20" xfId="0" applyFont="1" applyFill="1" applyBorder="1" applyAlignment="1">
      <alignment horizontal="center"/>
    </xf>
    <xf numFmtId="0" fontId="39" fillId="3" borderId="20" xfId="0" applyFont="1" applyFill="1" applyBorder="1" applyAlignment="1">
      <alignment horizontal="center" vertical="center"/>
    </xf>
    <xf numFmtId="0" fontId="23" fillId="0" borderId="30" xfId="0" applyFont="1" applyBorder="1" applyAlignment="1">
      <alignment horizontal="center" vertical="center"/>
    </xf>
    <xf numFmtId="0" fontId="39" fillId="2" borderId="29" xfId="0" applyFont="1" applyFill="1" applyBorder="1" applyAlignment="1">
      <alignment horizontal="center"/>
    </xf>
    <xf numFmtId="0" fontId="28" fillId="0" borderId="31" xfId="0" applyFont="1" applyBorder="1" applyAlignment="1">
      <alignment horizontal="center" vertical="center"/>
    </xf>
    <xf numFmtId="0" fontId="28" fillId="0" borderId="22" xfId="0" applyFont="1" applyBorder="1" applyAlignment="1">
      <alignment horizontal="center" vertical="center"/>
    </xf>
    <xf numFmtId="0" fontId="86" fillId="6" borderId="63" xfId="0" applyFont="1" applyFill="1" applyBorder="1" applyAlignment="1">
      <alignment horizontal="left" vertical="center"/>
    </xf>
    <xf numFmtId="0" fontId="86" fillId="6" borderId="62" xfId="0" applyFont="1" applyFill="1" applyBorder="1" applyAlignment="1">
      <alignment horizontal="left" vertical="center"/>
    </xf>
    <xf numFmtId="0" fontId="24" fillId="2" borderId="89" xfId="0" applyFont="1" applyFill="1" applyBorder="1" applyAlignment="1">
      <alignment horizontal="center" vertical="center" wrapText="1"/>
    </xf>
    <xf numFmtId="0" fontId="24" fillId="2" borderId="63" xfId="0" applyFont="1" applyFill="1" applyBorder="1" applyAlignment="1">
      <alignment horizontal="center" vertical="center" wrapText="1"/>
    </xf>
    <xf numFmtId="0" fontId="24" fillId="2" borderId="62" xfId="0" applyFont="1" applyFill="1" applyBorder="1" applyAlignment="1">
      <alignment horizontal="center" vertical="center" wrapText="1"/>
    </xf>
    <xf numFmtId="0" fontId="24" fillId="2" borderId="53"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24" fillId="3" borderId="35" xfId="0" applyFont="1" applyFill="1" applyBorder="1" applyAlignment="1">
      <alignment horizontal="center" vertical="center" wrapText="1"/>
    </xf>
    <xf numFmtId="0" fontId="105" fillId="3" borderId="0" xfId="0" applyFont="1" applyFill="1" applyAlignment="1">
      <alignment horizontal="center" vertical="center" wrapText="1"/>
    </xf>
    <xf numFmtId="0" fontId="132" fillId="0" borderId="0" xfId="0" applyFont="1" applyAlignment="1">
      <alignment horizontal="left" wrapText="1"/>
    </xf>
    <xf numFmtId="0" fontId="21" fillId="0" borderId="84" xfId="1" applyFont="1" applyBorder="1" applyAlignment="1">
      <alignment horizontal="center" vertical="center"/>
    </xf>
    <xf numFmtId="0" fontId="21" fillId="0" borderId="84" xfId="1" applyFont="1" applyBorder="1" applyAlignment="1">
      <alignment horizontal="center" vertical="center" wrapText="1"/>
    </xf>
    <xf numFmtId="0" fontId="21" fillId="0" borderId="15" xfId="1" applyFont="1" applyBorder="1" applyAlignment="1">
      <alignment horizontal="left" vertical="center" wrapText="1"/>
    </xf>
    <xf numFmtId="0" fontId="21" fillId="0" borderId="14" xfId="1" applyFont="1" applyBorder="1" applyAlignment="1">
      <alignment horizontal="center" vertical="center" wrapText="1"/>
    </xf>
    <xf numFmtId="0" fontId="21" fillId="0" borderId="17" xfId="1" applyFont="1" applyBorder="1" applyAlignment="1">
      <alignment horizontal="center" vertical="center" wrapText="1"/>
    </xf>
    <xf numFmtId="0" fontId="21" fillId="0" borderId="21"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86" xfId="1" applyFont="1" applyBorder="1" applyAlignment="1">
      <alignment horizontal="center" vertical="center" wrapText="1"/>
    </xf>
    <xf numFmtId="0" fontId="21" fillId="0" borderId="85" xfId="1" applyFont="1" applyBorder="1" applyAlignment="1">
      <alignment horizontal="left" vertical="center" wrapText="1"/>
    </xf>
    <xf numFmtId="0" fontId="21" fillId="0" borderId="68" xfId="1" applyFont="1" applyBorder="1" applyAlignment="1">
      <alignment horizontal="center" vertical="center" wrapText="1"/>
    </xf>
    <xf numFmtId="0" fontId="21" fillId="0" borderId="69" xfId="1" applyFont="1" applyBorder="1" applyAlignment="1">
      <alignment horizontal="center" vertical="center" wrapText="1"/>
    </xf>
    <xf numFmtId="0" fontId="21" fillId="0" borderId="70" xfId="1" applyFont="1" applyBorder="1" applyAlignment="1">
      <alignment horizontal="center" vertical="center" wrapText="1"/>
    </xf>
    <xf numFmtId="0" fontId="21" fillId="0" borderId="65" xfId="1" applyFont="1" applyBorder="1" applyAlignment="1">
      <alignment horizontal="left" vertical="center" wrapText="1"/>
    </xf>
    <xf numFmtId="0" fontId="21" fillId="0" borderId="64" xfId="1" applyFont="1" applyBorder="1" applyAlignment="1">
      <alignment horizontal="center" vertical="center" wrapText="1"/>
    </xf>
  </cellXfs>
  <cellStyles count="1072">
    <cellStyle name="20 % - Accent1 2" xfId="29"/>
    <cellStyle name="20 % - Accent1 2 2" xfId="592"/>
    <cellStyle name="20 % - Accent1 2 3" xfId="1026"/>
    <cellStyle name="20 % - Accent1 2 4" xfId="1045"/>
    <cellStyle name="20 % - Accent1 3" xfId="120"/>
    <cellStyle name="20 % - Accent1 3 2" xfId="168"/>
    <cellStyle name="20 % - Accent1 3 2 2" xfId="217"/>
    <cellStyle name="20 % - Accent1 3 2 2 2" xfId="425"/>
    <cellStyle name="20 % - Accent1 3 2 2 2 2" xfId="880"/>
    <cellStyle name="20 % - Accent1 3 2 2 3" xfId="672"/>
    <cellStyle name="20 % - Accent1 3 2 3" xfId="265"/>
    <cellStyle name="20 % - Accent1 3 2 3 2" xfId="473"/>
    <cellStyle name="20 % - Accent1 3 2 3 2 2" xfId="928"/>
    <cellStyle name="20 % - Accent1 3 2 3 3" xfId="720"/>
    <cellStyle name="20 % - Accent1 3 2 4" xfId="329"/>
    <cellStyle name="20 % - Accent1 3 2 4 2" xfId="537"/>
    <cellStyle name="20 % - Accent1 3 2 4 2 2" xfId="992"/>
    <cellStyle name="20 % - Accent1 3 2 4 3" xfId="784"/>
    <cellStyle name="20 % - Accent1 3 2 5" xfId="377"/>
    <cellStyle name="20 % - Accent1 3 2 5 2" xfId="832"/>
    <cellStyle name="20 % - Accent1 3 2 6" xfId="624"/>
    <cellStyle name="20 % - Accent1 3 3" xfId="185"/>
    <cellStyle name="20 % - Accent1 3 3 2" xfId="233"/>
    <cellStyle name="20 % - Accent1 3 3 2 2" xfId="441"/>
    <cellStyle name="20 % - Accent1 3 3 2 2 2" xfId="896"/>
    <cellStyle name="20 % - Accent1 3 3 2 3" xfId="688"/>
    <cellStyle name="20 % - Accent1 3 3 3" xfId="281"/>
    <cellStyle name="20 % - Accent1 3 3 3 2" xfId="489"/>
    <cellStyle name="20 % - Accent1 3 3 3 2 2" xfId="944"/>
    <cellStyle name="20 % - Accent1 3 3 3 3" xfId="736"/>
    <cellStyle name="20 % - Accent1 3 3 4" xfId="345"/>
    <cellStyle name="20 % - Accent1 3 3 4 2" xfId="553"/>
    <cellStyle name="20 % - Accent1 3 3 4 2 2" xfId="1008"/>
    <cellStyle name="20 % - Accent1 3 3 4 3" xfId="800"/>
    <cellStyle name="20 % - Accent1 3 3 5" xfId="393"/>
    <cellStyle name="20 % - Accent1 3 3 5 2" xfId="848"/>
    <cellStyle name="20 % - Accent1 3 3 6" xfId="640"/>
    <cellStyle name="20 % - Accent1 3 4" xfId="201"/>
    <cellStyle name="20 % - Accent1 3 4 2" xfId="409"/>
    <cellStyle name="20 % - Accent1 3 4 2 2" xfId="864"/>
    <cellStyle name="20 % - Accent1 3 4 3" xfId="656"/>
    <cellStyle name="20 % - Accent1 3 5" xfId="249"/>
    <cellStyle name="20 % - Accent1 3 5 2" xfId="457"/>
    <cellStyle name="20 % - Accent1 3 5 2 2" xfId="912"/>
    <cellStyle name="20 % - Accent1 3 5 3" xfId="704"/>
    <cellStyle name="20 % - Accent1 3 6" xfId="297"/>
    <cellStyle name="20 % - Accent1 3 6 2" xfId="505"/>
    <cellStyle name="20 % - Accent1 3 6 2 2" xfId="960"/>
    <cellStyle name="20 % - Accent1 3 6 3" xfId="752"/>
    <cellStyle name="20 % - Accent1 3 7" xfId="313"/>
    <cellStyle name="20 % - Accent1 3 7 2" xfId="521"/>
    <cellStyle name="20 % - Accent1 3 7 2 2" xfId="976"/>
    <cellStyle name="20 % - Accent1 3 7 3" xfId="768"/>
    <cellStyle name="20 % - Accent1 3 8" xfId="361"/>
    <cellStyle name="20 % - Accent1 3 8 2" xfId="816"/>
    <cellStyle name="20 % - Accent1 3 9" xfId="608"/>
    <cellStyle name="20 % - Accent2 2" xfId="30"/>
    <cellStyle name="20 % - Accent2 2 2" xfId="593"/>
    <cellStyle name="20 % - Accent2 2 3" xfId="1027"/>
    <cellStyle name="20 % - Accent2 2 4" xfId="1046"/>
    <cellStyle name="20 % - Accent2 3" xfId="121"/>
    <cellStyle name="20 % - Accent2 3 2" xfId="169"/>
    <cellStyle name="20 % - Accent2 3 2 2" xfId="218"/>
    <cellStyle name="20 % - Accent2 3 2 2 2" xfId="426"/>
    <cellStyle name="20 % - Accent2 3 2 2 2 2" xfId="881"/>
    <cellStyle name="20 % - Accent2 3 2 2 3" xfId="673"/>
    <cellStyle name="20 % - Accent2 3 2 3" xfId="266"/>
    <cellStyle name="20 % - Accent2 3 2 3 2" xfId="474"/>
    <cellStyle name="20 % - Accent2 3 2 3 2 2" xfId="929"/>
    <cellStyle name="20 % - Accent2 3 2 3 3" xfId="721"/>
    <cellStyle name="20 % - Accent2 3 2 4" xfId="330"/>
    <cellStyle name="20 % - Accent2 3 2 4 2" xfId="538"/>
    <cellStyle name="20 % - Accent2 3 2 4 2 2" xfId="993"/>
    <cellStyle name="20 % - Accent2 3 2 4 3" xfId="785"/>
    <cellStyle name="20 % - Accent2 3 2 5" xfId="378"/>
    <cellStyle name="20 % - Accent2 3 2 5 2" xfId="833"/>
    <cellStyle name="20 % - Accent2 3 2 6" xfId="625"/>
    <cellStyle name="20 % - Accent2 3 3" xfId="186"/>
    <cellStyle name="20 % - Accent2 3 3 2" xfId="234"/>
    <cellStyle name="20 % - Accent2 3 3 2 2" xfId="442"/>
    <cellStyle name="20 % - Accent2 3 3 2 2 2" xfId="897"/>
    <cellStyle name="20 % - Accent2 3 3 2 3" xfId="689"/>
    <cellStyle name="20 % - Accent2 3 3 3" xfId="282"/>
    <cellStyle name="20 % - Accent2 3 3 3 2" xfId="490"/>
    <cellStyle name="20 % - Accent2 3 3 3 2 2" xfId="945"/>
    <cellStyle name="20 % - Accent2 3 3 3 3" xfId="737"/>
    <cellStyle name="20 % - Accent2 3 3 4" xfId="346"/>
    <cellStyle name="20 % - Accent2 3 3 4 2" xfId="554"/>
    <cellStyle name="20 % - Accent2 3 3 4 2 2" xfId="1009"/>
    <cellStyle name="20 % - Accent2 3 3 4 3" xfId="801"/>
    <cellStyle name="20 % - Accent2 3 3 5" xfId="394"/>
    <cellStyle name="20 % - Accent2 3 3 5 2" xfId="849"/>
    <cellStyle name="20 % - Accent2 3 3 6" xfId="641"/>
    <cellStyle name="20 % - Accent2 3 4" xfId="202"/>
    <cellStyle name="20 % - Accent2 3 4 2" xfId="410"/>
    <cellStyle name="20 % - Accent2 3 4 2 2" xfId="865"/>
    <cellStyle name="20 % - Accent2 3 4 3" xfId="657"/>
    <cellStyle name="20 % - Accent2 3 5" xfId="250"/>
    <cellStyle name="20 % - Accent2 3 5 2" xfId="458"/>
    <cellStyle name="20 % - Accent2 3 5 2 2" xfId="913"/>
    <cellStyle name="20 % - Accent2 3 5 3" xfId="705"/>
    <cellStyle name="20 % - Accent2 3 6" xfId="298"/>
    <cellStyle name="20 % - Accent2 3 6 2" xfId="506"/>
    <cellStyle name="20 % - Accent2 3 6 2 2" xfId="961"/>
    <cellStyle name="20 % - Accent2 3 6 3" xfId="753"/>
    <cellStyle name="20 % - Accent2 3 7" xfId="314"/>
    <cellStyle name="20 % - Accent2 3 7 2" xfId="522"/>
    <cellStyle name="20 % - Accent2 3 7 2 2" xfId="977"/>
    <cellStyle name="20 % - Accent2 3 7 3" xfId="769"/>
    <cellStyle name="20 % - Accent2 3 8" xfId="362"/>
    <cellStyle name="20 % - Accent2 3 8 2" xfId="817"/>
    <cellStyle name="20 % - Accent2 3 9" xfId="609"/>
    <cellStyle name="20 % - Accent3 2" xfId="31"/>
    <cellStyle name="20 % - Accent3 2 2" xfId="594"/>
    <cellStyle name="20 % - Accent3 2 3" xfId="1028"/>
    <cellStyle name="20 % - Accent3 2 4" xfId="1047"/>
    <cellStyle name="20 % - Accent3 3" xfId="122"/>
    <cellStyle name="20 % - Accent3 3 2" xfId="170"/>
    <cellStyle name="20 % - Accent3 3 2 2" xfId="219"/>
    <cellStyle name="20 % - Accent3 3 2 2 2" xfId="427"/>
    <cellStyle name="20 % - Accent3 3 2 2 2 2" xfId="882"/>
    <cellStyle name="20 % - Accent3 3 2 2 3" xfId="674"/>
    <cellStyle name="20 % - Accent3 3 2 3" xfId="267"/>
    <cellStyle name="20 % - Accent3 3 2 3 2" xfId="475"/>
    <cellStyle name="20 % - Accent3 3 2 3 2 2" xfId="930"/>
    <cellStyle name="20 % - Accent3 3 2 3 3" xfId="722"/>
    <cellStyle name="20 % - Accent3 3 2 4" xfId="331"/>
    <cellStyle name="20 % - Accent3 3 2 4 2" xfId="539"/>
    <cellStyle name="20 % - Accent3 3 2 4 2 2" xfId="994"/>
    <cellStyle name="20 % - Accent3 3 2 4 3" xfId="786"/>
    <cellStyle name="20 % - Accent3 3 2 5" xfId="379"/>
    <cellStyle name="20 % - Accent3 3 2 5 2" xfId="834"/>
    <cellStyle name="20 % - Accent3 3 2 6" xfId="626"/>
    <cellStyle name="20 % - Accent3 3 3" xfId="187"/>
    <cellStyle name="20 % - Accent3 3 3 2" xfId="235"/>
    <cellStyle name="20 % - Accent3 3 3 2 2" xfId="443"/>
    <cellStyle name="20 % - Accent3 3 3 2 2 2" xfId="898"/>
    <cellStyle name="20 % - Accent3 3 3 2 3" xfId="690"/>
    <cellStyle name="20 % - Accent3 3 3 3" xfId="283"/>
    <cellStyle name="20 % - Accent3 3 3 3 2" xfId="491"/>
    <cellStyle name="20 % - Accent3 3 3 3 2 2" xfId="946"/>
    <cellStyle name="20 % - Accent3 3 3 3 3" xfId="738"/>
    <cellStyle name="20 % - Accent3 3 3 4" xfId="347"/>
    <cellStyle name="20 % - Accent3 3 3 4 2" xfId="555"/>
    <cellStyle name="20 % - Accent3 3 3 4 2 2" xfId="1010"/>
    <cellStyle name="20 % - Accent3 3 3 4 3" xfId="802"/>
    <cellStyle name="20 % - Accent3 3 3 5" xfId="395"/>
    <cellStyle name="20 % - Accent3 3 3 5 2" xfId="850"/>
    <cellStyle name="20 % - Accent3 3 3 6" xfId="642"/>
    <cellStyle name="20 % - Accent3 3 4" xfId="203"/>
    <cellStyle name="20 % - Accent3 3 4 2" xfId="411"/>
    <cellStyle name="20 % - Accent3 3 4 2 2" xfId="866"/>
    <cellStyle name="20 % - Accent3 3 4 3" xfId="658"/>
    <cellStyle name="20 % - Accent3 3 5" xfId="251"/>
    <cellStyle name="20 % - Accent3 3 5 2" xfId="459"/>
    <cellStyle name="20 % - Accent3 3 5 2 2" xfId="914"/>
    <cellStyle name="20 % - Accent3 3 5 3" xfId="706"/>
    <cellStyle name="20 % - Accent3 3 6" xfId="299"/>
    <cellStyle name="20 % - Accent3 3 6 2" xfId="507"/>
    <cellStyle name="20 % - Accent3 3 6 2 2" xfId="962"/>
    <cellStyle name="20 % - Accent3 3 6 3" xfId="754"/>
    <cellStyle name="20 % - Accent3 3 7" xfId="315"/>
    <cellStyle name="20 % - Accent3 3 7 2" xfId="523"/>
    <cellStyle name="20 % - Accent3 3 7 2 2" xfId="978"/>
    <cellStyle name="20 % - Accent3 3 7 3" xfId="770"/>
    <cellStyle name="20 % - Accent3 3 8" xfId="363"/>
    <cellStyle name="20 % - Accent3 3 8 2" xfId="818"/>
    <cellStyle name="20 % - Accent3 3 9" xfId="610"/>
    <cellStyle name="20 % - Accent4 2" xfId="32"/>
    <cellStyle name="20 % - Accent4 2 2" xfId="595"/>
    <cellStyle name="20 % - Accent4 2 3" xfId="1029"/>
    <cellStyle name="20 % - Accent4 2 4" xfId="1048"/>
    <cellStyle name="20 % - Accent4 3" xfId="123"/>
    <cellStyle name="20 % - Accent4 3 2" xfId="171"/>
    <cellStyle name="20 % - Accent4 3 2 2" xfId="220"/>
    <cellStyle name="20 % - Accent4 3 2 2 2" xfId="428"/>
    <cellStyle name="20 % - Accent4 3 2 2 2 2" xfId="883"/>
    <cellStyle name="20 % - Accent4 3 2 2 3" xfId="675"/>
    <cellStyle name="20 % - Accent4 3 2 3" xfId="268"/>
    <cellStyle name="20 % - Accent4 3 2 3 2" xfId="476"/>
    <cellStyle name="20 % - Accent4 3 2 3 2 2" xfId="931"/>
    <cellStyle name="20 % - Accent4 3 2 3 3" xfId="723"/>
    <cellStyle name="20 % - Accent4 3 2 4" xfId="332"/>
    <cellStyle name="20 % - Accent4 3 2 4 2" xfId="540"/>
    <cellStyle name="20 % - Accent4 3 2 4 2 2" xfId="995"/>
    <cellStyle name="20 % - Accent4 3 2 4 3" xfId="787"/>
    <cellStyle name="20 % - Accent4 3 2 5" xfId="380"/>
    <cellStyle name="20 % - Accent4 3 2 5 2" xfId="835"/>
    <cellStyle name="20 % - Accent4 3 2 6" xfId="627"/>
    <cellStyle name="20 % - Accent4 3 3" xfId="188"/>
    <cellStyle name="20 % - Accent4 3 3 2" xfId="236"/>
    <cellStyle name="20 % - Accent4 3 3 2 2" xfId="444"/>
    <cellStyle name="20 % - Accent4 3 3 2 2 2" xfId="899"/>
    <cellStyle name="20 % - Accent4 3 3 2 3" xfId="691"/>
    <cellStyle name="20 % - Accent4 3 3 3" xfId="284"/>
    <cellStyle name="20 % - Accent4 3 3 3 2" xfId="492"/>
    <cellStyle name="20 % - Accent4 3 3 3 2 2" xfId="947"/>
    <cellStyle name="20 % - Accent4 3 3 3 3" xfId="739"/>
    <cellStyle name="20 % - Accent4 3 3 4" xfId="348"/>
    <cellStyle name="20 % - Accent4 3 3 4 2" xfId="556"/>
    <cellStyle name="20 % - Accent4 3 3 4 2 2" xfId="1011"/>
    <cellStyle name="20 % - Accent4 3 3 4 3" xfId="803"/>
    <cellStyle name="20 % - Accent4 3 3 5" xfId="396"/>
    <cellStyle name="20 % - Accent4 3 3 5 2" xfId="851"/>
    <cellStyle name="20 % - Accent4 3 3 6" xfId="643"/>
    <cellStyle name="20 % - Accent4 3 4" xfId="204"/>
    <cellStyle name="20 % - Accent4 3 4 2" xfId="412"/>
    <cellStyle name="20 % - Accent4 3 4 2 2" xfId="867"/>
    <cellStyle name="20 % - Accent4 3 4 3" xfId="659"/>
    <cellStyle name="20 % - Accent4 3 5" xfId="252"/>
    <cellStyle name="20 % - Accent4 3 5 2" xfId="460"/>
    <cellStyle name="20 % - Accent4 3 5 2 2" xfId="915"/>
    <cellStyle name="20 % - Accent4 3 5 3" xfId="707"/>
    <cellStyle name="20 % - Accent4 3 6" xfId="300"/>
    <cellStyle name="20 % - Accent4 3 6 2" xfId="508"/>
    <cellStyle name="20 % - Accent4 3 6 2 2" xfId="963"/>
    <cellStyle name="20 % - Accent4 3 6 3" xfId="755"/>
    <cellStyle name="20 % - Accent4 3 7" xfId="316"/>
    <cellStyle name="20 % - Accent4 3 7 2" xfId="524"/>
    <cellStyle name="20 % - Accent4 3 7 2 2" xfId="979"/>
    <cellStyle name="20 % - Accent4 3 7 3" xfId="771"/>
    <cellStyle name="20 % - Accent4 3 8" xfId="364"/>
    <cellStyle name="20 % - Accent4 3 8 2" xfId="819"/>
    <cellStyle name="20 % - Accent4 3 9" xfId="611"/>
    <cellStyle name="20 % - Accent5 2" xfId="33"/>
    <cellStyle name="20 % - Accent5 2 2" xfId="596"/>
    <cellStyle name="20 % - Accent5 2 3" xfId="1030"/>
    <cellStyle name="20 % - Accent5 2 4" xfId="1049"/>
    <cellStyle name="20 % - Accent5 3" xfId="124"/>
    <cellStyle name="20 % - Accent5 3 2" xfId="172"/>
    <cellStyle name="20 % - Accent5 3 2 2" xfId="221"/>
    <cellStyle name="20 % - Accent5 3 2 2 2" xfId="429"/>
    <cellStyle name="20 % - Accent5 3 2 2 2 2" xfId="884"/>
    <cellStyle name="20 % - Accent5 3 2 2 3" xfId="676"/>
    <cellStyle name="20 % - Accent5 3 2 3" xfId="269"/>
    <cellStyle name="20 % - Accent5 3 2 3 2" xfId="477"/>
    <cellStyle name="20 % - Accent5 3 2 3 2 2" xfId="932"/>
    <cellStyle name="20 % - Accent5 3 2 3 3" xfId="724"/>
    <cellStyle name="20 % - Accent5 3 2 4" xfId="333"/>
    <cellStyle name="20 % - Accent5 3 2 4 2" xfId="541"/>
    <cellStyle name="20 % - Accent5 3 2 4 2 2" xfId="996"/>
    <cellStyle name="20 % - Accent5 3 2 4 3" xfId="788"/>
    <cellStyle name="20 % - Accent5 3 2 5" xfId="381"/>
    <cellStyle name="20 % - Accent5 3 2 5 2" xfId="836"/>
    <cellStyle name="20 % - Accent5 3 2 6" xfId="628"/>
    <cellStyle name="20 % - Accent5 3 3" xfId="189"/>
    <cellStyle name="20 % - Accent5 3 3 2" xfId="237"/>
    <cellStyle name="20 % - Accent5 3 3 2 2" xfId="445"/>
    <cellStyle name="20 % - Accent5 3 3 2 2 2" xfId="900"/>
    <cellStyle name="20 % - Accent5 3 3 2 3" xfId="692"/>
    <cellStyle name="20 % - Accent5 3 3 3" xfId="285"/>
    <cellStyle name="20 % - Accent5 3 3 3 2" xfId="493"/>
    <cellStyle name="20 % - Accent5 3 3 3 2 2" xfId="948"/>
    <cellStyle name="20 % - Accent5 3 3 3 3" xfId="740"/>
    <cellStyle name="20 % - Accent5 3 3 4" xfId="349"/>
    <cellStyle name="20 % - Accent5 3 3 4 2" xfId="557"/>
    <cellStyle name="20 % - Accent5 3 3 4 2 2" xfId="1012"/>
    <cellStyle name="20 % - Accent5 3 3 4 3" xfId="804"/>
    <cellStyle name="20 % - Accent5 3 3 5" xfId="397"/>
    <cellStyle name="20 % - Accent5 3 3 5 2" xfId="852"/>
    <cellStyle name="20 % - Accent5 3 3 6" xfId="644"/>
    <cellStyle name="20 % - Accent5 3 4" xfId="205"/>
    <cellStyle name="20 % - Accent5 3 4 2" xfId="413"/>
    <cellStyle name="20 % - Accent5 3 4 2 2" xfId="868"/>
    <cellStyle name="20 % - Accent5 3 4 3" xfId="660"/>
    <cellStyle name="20 % - Accent5 3 5" xfId="253"/>
    <cellStyle name="20 % - Accent5 3 5 2" xfId="461"/>
    <cellStyle name="20 % - Accent5 3 5 2 2" xfId="916"/>
    <cellStyle name="20 % - Accent5 3 5 3" xfId="708"/>
    <cellStyle name="20 % - Accent5 3 6" xfId="301"/>
    <cellStyle name="20 % - Accent5 3 6 2" xfId="509"/>
    <cellStyle name="20 % - Accent5 3 6 2 2" xfId="964"/>
    <cellStyle name="20 % - Accent5 3 6 3" xfId="756"/>
    <cellStyle name="20 % - Accent5 3 7" xfId="317"/>
    <cellStyle name="20 % - Accent5 3 7 2" xfId="525"/>
    <cellStyle name="20 % - Accent5 3 7 2 2" xfId="980"/>
    <cellStyle name="20 % - Accent5 3 7 3" xfId="772"/>
    <cellStyle name="20 % - Accent5 3 8" xfId="365"/>
    <cellStyle name="20 % - Accent5 3 8 2" xfId="820"/>
    <cellStyle name="20 % - Accent5 3 9" xfId="612"/>
    <cellStyle name="20 % - Accent6 2" xfId="34"/>
    <cellStyle name="20 % - Accent6 2 2" xfId="597"/>
    <cellStyle name="20 % - Accent6 2 3" xfId="1031"/>
    <cellStyle name="20 % - Accent6 2 4" xfId="1050"/>
    <cellStyle name="20 % - Accent6 3" xfId="125"/>
    <cellStyle name="20 % - Accent6 3 2" xfId="173"/>
    <cellStyle name="20 % - Accent6 3 2 2" xfId="222"/>
    <cellStyle name="20 % - Accent6 3 2 2 2" xfId="430"/>
    <cellStyle name="20 % - Accent6 3 2 2 2 2" xfId="885"/>
    <cellStyle name="20 % - Accent6 3 2 2 3" xfId="677"/>
    <cellStyle name="20 % - Accent6 3 2 3" xfId="270"/>
    <cellStyle name="20 % - Accent6 3 2 3 2" xfId="478"/>
    <cellStyle name="20 % - Accent6 3 2 3 2 2" xfId="933"/>
    <cellStyle name="20 % - Accent6 3 2 3 3" xfId="725"/>
    <cellStyle name="20 % - Accent6 3 2 4" xfId="334"/>
    <cellStyle name="20 % - Accent6 3 2 4 2" xfId="542"/>
    <cellStyle name="20 % - Accent6 3 2 4 2 2" xfId="997"/>
    <cellStyle name="20 % - Accent6 3 2 4 3" xfId="789"/>
    <cellStyle name="20 % - Accent6 3 2 5" xfId="382"/>
    <cellStyle name="20 % - Accent6 3 2 5 2" xfId="837"/>
    <cellStyle name="20 % - Accent6 3 2 6" xfId="629"/>
    <cellStyle name="20 % - Accent6 3 3" xfId="190"/>
    <cellStyle name="20 % - Accent6 3 3 2" xfId="238"/>
    <cellStyle name="20 % - Accent6 3 3 2 2" xfId="446"/>
    <cellStyle name="20 % - Accent6 3 3 2 2 2" xfId="901"/>
    <cellStyle name="20 % - Accent6 3 3 2 3" xfId="693"/>
    <cellStyle name="20 % - Accent6 3 3 3" xfId="286"/>
    <cellStyle name="20 % - Accent6 3 3 3 2" xfId="494"/>
    <cellStyle name="20 % - Accent6 3 3 3 2 2" xfId="949"/>
    <cellStyle name="20 % - Accent6 3 3 3 3" xfId="741"/>
    <cellStyle name="20 % - Accent6 3 3 4" xfId="350"/>
    <cellStyle name="20 % - Accent6 3 3 4 2" xfId="558"/>
    <cellStyle name="20 % - Accent6 3 3 4 2 2" xfId="1013"/>
    <cellStyle name="20 % - Accent6 3 3 4 3" xfId="805"/>
    <cellStyle name="20 % - Accent6 3 3 5" xfId="398"/>
    <cellStyle name="20 % - Accent6 3 3 5 2" xfId="853"/>
    <cellStyle name="20 % - Accent6 3 3 6" xfId="645"/>
    <cellStyle name="20 % - Accent6 3 4" xfId="206"/>
    <cellStyle name="20 % - Accent6 3 4 2" xfId="414"/>
    <cellStyle name="20 % - Accent6 3 4 2 2" xfId="869"/>
    <cellStyle name="20 % - Accent6 3 4 3" xfId="661"/>
    <cellStyle name="20 % - Accent6 3 5" xfId="254"/>
    <cellStyle name="20 % - Accent6 3 5 2" xfId="462"/>
    <cellStyle name="20 % - Accent6 3 5 2 2" xfId="917"/>
    <cellStyle name="20 % - Accent6 3 5 3" xfId="709"/>
    <cellStyle name="20 % - Accent6 3 6" xfId="302"/>
    <cellStyle name="20 % - Accent6 3 6 2" xfId="510"/>
    <cellStyle name="20 % - Accent6 3 6 2 2" xfId="965"/>
    <cellStyle name="20 % - Accent6 3 6 3" xfId="757"/>
    <cellStyle name="20 % - Accent6 3 7" xfId="318"/>
    <cellStyle name="20 % - Accent6 3 7 2" xfId="526"/>
    <cellStyle name="20 % - Accent6 3 7 2 2" xfId="981"/>
    <cellStyle name="20 % - Accent6 3 7 3" xfId="773"/>
    <cellStyle name="20 % - Accent6 3 8" xfId="366"/>
    <cellStyle name="20 % - Accent6 3 8 2" xfId="821"/>
    <cellStyle name="20 % - Accent6 3 9" xfId="613"/>
    <cellStyle name="40 % - Accent1 2" xfId="35"/>
    <cellStyle name="40 % - Accent1 2 2" xfId="598"/>
    <cellStyle name="40 % - Accent1 2 3" xfId="1032"/>
    <cellStyle name="40 % - Accent1 2 4" xfId="1051"/>
    <cellStyle name="40 % - Accent1 3" xfId="126"/>
    <cellStyle name="40 % - Accent1 3 2" xfId="174"/>
    <cellStyle name="40 % - Accent1 3 2 2" xfId="223"/>
    <cellStyle name="40 % - Accent1 3 2 2 2" xfId="431"/>
    <cellStyle name="40 % - Accent1 3 2 2 2 2" xfId="886"/>
    <cellStyle name="40 % - Accent1 3 2 2 3" xfId="678"/>
    <cellStyle name="40 % - Accent1 3 2 3" xfId="271"/>
    <cellStyle name="40 % - Accent1 3 2 3 2" xfId="479"/>
    <cellStyle name="40 % - Accent1 3 2 3 2 2" xfId="934"/>
    <cellStyle name="40 % - Accent1 3 2 3 3" xfId="726"/>
    <cellStyle name="40 % - Accent1 3 2 4" xfId="335"/>
    <cellStyle name="40 % - Accent1 3 2 4 2" xfId="543"/>
    <cellStyle name="40 % - Accent1 3 2 4 2 2" xfId="998"/>
    <cellStyle name="40 % - Accent1 3 2 4 3" xfId="790"/>
    <cellStyle name="40 % - Accent1 3 2 5" xfId="383"/>
    <cellStyle name="40 % - Accent1 3 2 5 2" xfId="838"/>
    <cellStyle name="40 % - Accent1 3 2 6" xfId="630"/>
    <cellStyle name="40 % - Accent1 3 3" xfId="191"/>
    <cellStyle name="40 % - Accent1 3 3 2" xfId="239"/>
    <cellStyle name="40 % - Accent1 3 3 2 2" xfId="447"/>
    <cellStyle name="40 % - Accent1 3 3 2 2 2" xfId="902"/>
    <cellStyle name="40 % - Accent1 3 3 2 3" xfId="694"/>
    <cellStyle name="40 % - Accent1 3 3 3" xfId="287"/>
    <cellStyle name="40 % - Accent1 3 3 3 2" xfId="495"/>
    <cellStyle name="40 % - Accent1 3 3 3 2 2" xfId="950"/>
    <cellStyle name="40 % - Accent1 3 3 3 3" xfId="742"/>
    <cellStyle name="40 % - Accent1 3 3 4" xfId="351"/>
    <cellStyle name="40 % - Accent1 3 3 4 2" xfId="559"/>
    <cellStyle name="40 % - Accent1 3 3 4 2 2" xfId="1014"/>
    <cellStyle name="40 % - Accent1 3 3 4 3" xfId="806"/>
    <cellStyle name="40 % - Accent1 3 3 5" xfId="399"/>
    <cellStyle name="40 % - Accent1 3 3 5 2" xfId="854"/>
    <cellStyle name="40 % - Accent1 3 3 6" xfId="646"/>
    <cellStyle name="40 % - Accent1 3 4" xfId="207"/>
    <cellStyle name="40 % - Accent1 3 4 2" xfId="415"/>
    <cellStyle name="40 % - Accent1 3 4 2 2" xfId="870"/>
    <cellStyle name="40 % - Accent1 3 4 3" xfId="662"/>
    <cellStyle name="40 % - Accent1 3 5" xfId="255"/>
    <cellStyle name="40 % - Accent1 3 5 2" xfId="463"/>
    <cellStyle name="40 % - Accent1 3 5 2 2" xfId="918"/>
    <cellStyle name="40 % - Accent1 3 5 3" xfId="710"/>
    <cellStyle name="40 % - Accent1 3 6" xfId="303"/>
    <cellStyle name="40 % - Accent1 3 6 2" xfId="511"/>
    <cellStyle name="40 % - Accent1 3 6 2 2" xfId="966"/>
    <cellStyle name="40 % - Accent1 3 6 3" xfId="758"/>
    <cellStyle name="40 % - Accent1 3 7" xfId="319"/>
    <cellStyle name="40 % - Accent1 3 7 2" xfId="527"/>
    <cellStyle name="40 % - Accent1 3 7 2 2" xfId="982"/>
    <cellStyle name="40 % - Accent1 3 7 3" xfId="774"/>
    <cellStyle name="40 % - Accent1 3 8" xfId="367"/>
    <cellStyle name="40 % - Accent1 3 8 2" xfId="822"/>
    <cellStyle name="40 % - Accent1 3 9" xfId="614"/>
    <cellStyle name="40 % - Accent2 2" xfId="36"/>
    <cellStyle name="40 % - Accent2 2 2" xfId="599"/>
    <cellStyle name="40 % - Accent2 2 3" xfId="1033"/>
    <cellStyle name="40 % - Accent2 2 4" xfId="1052"/>
    <cellStyle name="40 % - Accent2 3" xfId="127"/>
    <cellStyle name="40 % - Accent2 3 2" xfId="175"/>
    <cellStyle name="40 % - Accent2 3 2 2" xfId="224"/>
    <cellStyle name="40 % - Accent2 3 2 2 2" xfId="432"/>
    <cellStyle name="40 % - Accent2 3 2 2 2 2" xfId="887"/>
    <cellStyle name="40 % - Accent2 3 2 2 3" xfId="679"/>
    <cellStyle name="40 % - Accent2 3 2 3" xfId="272"/>
    <cellStyle name="40 % - Accent2 3 2 3 2" xfId="480"/>
    <cellStyle name="40 % - Accent2 3 2 3 2 2" xfId="935"/>
    <cellStyle name="40 % - Accent2 3 2 3 3" xfId="727"/>
    <cellStyle name="40 % - Accent2 3 2 4" xfId="336"/>
    <cellStyle name="40 % - Accent2 3 2 4 2" xfId="544"/>
    <cellStyle name="40 % - Accent2 3 2 4 2 2" xfId="999"/>
    <cellStyle name="40 % - Accent2 3 2 4 3" xfId="791"/>
    <cellStyle name="40 % - Accent2 3 2 5" xfId="384"/>
    <cellStyle name="40 % - Accent2 3 2 5 2" xfId="839"/>
    <cellStyle name="40 % - Accent2 3 2 6" xfId="631"/>
    <cellStyle name="40 % - Accent2 3 3" xfId="192"/>
    <cellStyle name="40 % - Accent2 3 3 2" xfId="240"/>
    <cellStyle name="40 % - Accent2 3 3 2 2" xfId="448"/>
    <cellStyle name="40 % - Accent2 3 3 2 2 2" xfId="903"/>
    <cellStyle name="40 % - Accent2 3 3 2 3" xfId="695"/>
    <cellStyle name="40 % - Accent2 3 3 3" xfId="288"/>
    <cellStyle name="40 % - Accent2 3 3 3 2" xfId="496"/>
    <cellStyle name="40 % - Accent2 3 3 3 2 2" xfId="951"/>
    <cellStyle name="40 % - Accent2 3 3 3 3" xfId="743"/>
    <cellStyle name="40 % - Accent2 3 3 4" xfId="352"/>
    <cellStyle name="40 % - Accent2 3 3 4 2" xfId="560"/>
    <cellStyle name="40 % - Accent2 3 3 4 2 2" xfId="1015"/>
    <cellStyle name="40 % - Accent2 3 3 4 3" xfId="807"/>
    <cellStyle name="40 % - Accent2 3 3 5" xfId="400"/>
    <cellStyle name="40 % - Accent2 3 3 5 2" xfId="855"/>
    <cellStyle name="40 % - Accent2 3 3 6" xfId="647"/>
    <cellStyle name="40 % - Accent2 3 4" xfId="208"/>
    <cellStyle name="40 % - Accent2 3 4 2" xfId="416"/>
    <cellStyle name="40 % - Accent2 3 4 2 2" xfId="871"/>
    <cellStyle name="40 % - Accent2 3 4 3" xfId="663"/>
    <cellStyle name="40 % - Accent2 3 5" xfId="256"/>
    <cellStyle name="40 % - Accent2 3 5 2" xfId="464"/>
    <cellStyle name="40 % - Accent2 3 5 2 2" xfId="919"/>
    <cellStyle name="40 % - Accent2 3 5 3" xfId="711"/>
    <cellStyle name="40 % - Accent2 3 6" xfId="304"/>
    <cellStyle name="40 % - Accent2 3 6 2" xfId="512"/>
    <cellStyle name="40 % - Accent2 3 6 2 2" xfId="967"/>
    <cellStyle name="40 % - Accent2 3 6 3" xfId="759"/>
    <cellStyle name="40 % - Accent2 3 7" xfId="320"/>
    <cellStyle name="40 % - Accent2 3 7 2" xfId="528"/>
    <cellStyle name="40 % - Accent2 3 7 2 2" xfId="983"/>
    <cellStyle name="40 % - Accent2 3 7 3" xfId="775"/>
    <cellStyle name="40 % - Accent2 3 8" xfId="368"/>
    <cellStyle name="40 % - Accent2 3 8 2" xfId="823"/>
    <cellStyle name="40 % - Accent2 3 9" xfId="615"/>
    <cellStyle name="40 % - Accent3 2" xfId="37"/>
    <cellStyle name="40 % - Accent3 2 2" xfId="600"/>
    <cellStyle name="40 % - Accent3 2 3" xfId="1034"/>
    <cellStyle name="40 % - Accent3 2 4" xfId="1053"/>
    <cellStyle name="40 % - Accent3 3" xfId="128"/>
    <cellStyle name="40 % - Accent3 3 2" xfId="176"/>
    <cellStyle name="40 % - Accent3 3 2 2" xfId="225"/>
    <cellStyle name="40 % - Accent3 3 2 2 2" xfId="433"/>
    <cellStyle name="40 % - Accent3 3 2 2 2 2" xfId="888"/>
    <cellStyle name="40 % - Accent3 3 2 2 3" xfId="680"/>
    <cellStyle name="40 % - Accent3 3 2 3" xfId="273"/>
    <cellStyle name="40 % - Accent3 3 2 3 2" xfId="481"/>
    <cellStyle name="40 % - Accent3 3 2 3 2 2" xfId="936"/>
    <cellStyle name="40 % - Accent3 3 2 3 3" xfId="728"/>
    <cellStyle name="40 % - Accent3 3 2 4" xfId="337"/>
    <cellStyle name="40 % - Accent3 3 2 4 2" xfId="545"/>
    <cellStyle name="40 % - Accent3 3 2 4 2 2" xfId="1000"/>
    <cellStyle name="40 % - Accent3 3 2 4 3" xfId="792"/>
    <cellStyle name="40 % - Accent3 3 2 5" xfId="385"/>
    <cellStyle name="40 % - Accent3 3 2 5 2" xfId="840"/>
    <cellStyle name="40 % - Accent3 3 2 6" xfId="632"/>
    <cellStyle name="40 % - Accent3 3 3" xfId="193"/>
    <cellStyle name="40 % - Accent3 3 3 2" xfId="241"/>
    <cellStyle name="40 % - Accent3 3 3 2 2" xfId="449"/>
    <cellStyle name="40 % - Accent3 3 3 2 2 2" xfId="904"/>
    <cellStyle name="40 % - Accent3 3 3 2 3" xfId="696"/>
    <cellStyle name="40 % - Accent3 3 3 3" xfId="289"/>
    <cellStyle name="40 % - Accent3 3 3 3 2" xfId="497"/>
    <cellStyle name="40 % - Accent3 3 3 3 2 2" xfId="952"/>
    <cellStyle name="40 % - Accent3 3 3 3 3" xfId="744"/>
    <cellStyle name="40 % - Accent3 3 3 4" xfId="353"/>
    <cellStyle name="40 % - Accent3 3 3 4 2" xfId="561"/>
    <cellStyle name="40 % - Accent3 3 3 4 2 2" xfId="1016"/>
    <cellStyle name="40 % - Accent3 3 3 4 3" xfId="808"/>
    <cellStyle name="40 % - Accent3 3 3 5" xfId="401"/>
    <cellStyle name="40 % - Accent3 3 3 5 2" xfId="856"/>
    <cellStyle name="40 % - Accent3 3 3 6" xfId="648"/>
    <cellStyle name="40 % - Accent3 3 4" xfId="209"/>
    <cellStyle name="40 % - Accent3 3 4 2" xfId="417"/>
    <cellStyle name="40 % - Accent3 3 4 2 2" xfId="872"/>
    <cellStyle name="40 % - Accent3 3 4 3" xfId="664"/>
    <cellStyle name="40 % - Accent3 3 5" xfId="257"/>
    <cellStyle name="40 % - Accent3 3 5 2" xfId="465"/>
    <cellStyle name="40 % - Accent3 3 5 2 2" xfId="920"/>
    <cellStyle name="40 % - Accent3 3 5 3" xfId="712"/>
    <cellStyle name="40 % - Accent3 3 6" xfId="305"/>
    <cellStyle name="40 % - Accent3 3 6 2" xfId="513"/>
    <cellStyle name="40 % - Accent3 3 6 2 2" xfId="968"/>
    <cellStyle name="40 % - Accent3 3 6 3" xfId="760"/>
    <cellStyle name="40 % - Accent3 3 7" xfId="321"/>
    <cellStyle name="40 % - Accent3 3 7 2" xfId="529"/>
    <cellStyle name="40 % - Accent3 3 7 2 2" xfId="984"/>
    <cellStyle name="40 % - Accent3 3 7 3" xfId="776"/>
    <cellStyle name="40 % - Accent3 3 8" xfId="369"/>
    <cellStyle name="40 % - Accent3 3 8 2" xfId="824"/>
    <cellStyle name="40 % - Accent3 3 9" xfId="616"/>
    <cellStyle name="40 % - Accent4 2" xfId="38"/>
    <cellStyle name="40 % - Accent4 2 2" xfId="601"/>
    <cellStyle name="40 % - Accent4 2 3" xfId="1035"/>
    <cellStyle name="40 % - Accent4 2 4" xfId="1054"/>
    <cellStyle name="40 % - Accent4 3" xfId="129"/>
    <cellStyle name="40 % - Accent4 3 2" xfId="177"/>
    <cellStyle name="40 % - Accent4 3 2 2" xfId="226"/>
    <cellStyle name="40 % - Accent4 3 2 2 2" xfId="434"/>
    <cellStyle name="40 % - Accent4 3 2 2 2 2" xfId="889"/>
    <cellStyle name="40 % - Accent4 3 2 2 3" xfId="681"/>
    <cellStyle name="40 % - Accent4 3 2 3" xfId="274"/>
    <cellStyle name="40 % - Accent4 3 2 3 2" xfId="482"/>
    <cellStyle name="40 % - Accent4 3 2 3 2 2" xfId="937"/>
    <cellStyle name="40 % - Accent4 3 2 3 3" xfId="729"/>
    <cellStyle name="40 % - Accent4 3 2 4" xfId="338"/>
    <cellStyle name="40 % - Accent4 3 2 4 2" xfId="546"/>
    <cellStyle name="40 % - Accent4 3 2 4 2 2" xfId="1001"/>
    <cellStyle name="40 % - Accent4 3 2 4 3" xfId="793"/>
    <cellStyle name="40 % - Accent4 3 2 5" xfId="386"/>
    <cellStyle name="40 % - Accent4 3 2 5 2" xfId="841"/>
    <cellStyle name="40 % - Accent4 3 2 6" xfId="633"/>
    <cellStyle name="40 % - Accent4 3 3" xfId="194"/>
    <cellStyle name="40 % - Accent4 3 3 2" xfId="242"/>
    <cellStyle name="40 % - Accent4 3 3 2 2" xfId="450"/>
    <cellStyle name="40 % - Accent4 3 3 2 2 2" xfId="905"/>
    <cellStyle name="40 % - Accent4 3 3 2 3" xfId="697"/>
    <cellStyle name="40 % - Accent4 3 3 3" xfId="290"/>
    <cellStyle name="40 % - Accent4 3 3 3 2" xfId="498"/>
    <cellStyle name="40 % - Accent4 3 3 3 2 2" xfId="953"/>
    <cellStyle name="40 % - Accent4 3 3 3 3" xfId="745"/>
    <cellStyle name="40 % - Accent4 3 3 4" xfId="354"/>
    <cellStyle name="40 % - Accent4 3 3 4 2" xfId="562"/>
    <cellStyle name="40 % - Accent4 3 3 4 2 2" xfId="1017"/>
    <cellStyle name="40 % - Accent4 3 3 4 3" xfId="809"/>
    <cellStyle name="40 % - Accent4 3 3 5" xfId="402"/>
    <cellStyle name="40 % - Accent4 3 3 5 2" xfId="857"/>
    <cellStyle name="40 % - Accent4 3 3 6" xfId="649"/>
    <cellStyle name="40 % - Accent4 3 4" xfId="210"/>
    <cellStyle name="40 % - Accent4 3 4 2" xfId="418"/>
    <cellStyle name="40 % - Accent4 3 4 2 2" xfId="873"/>
    <cellStyle name="40 % - Accent4 3 4 3" xfId="665"/>
    <cellStyle name="40 % - Accent4 3 5" xfId="258"/>
    <cellStyle name="40 % - Accent4 3 5 2" xfId="466"/>
    <cellStyle name="40 % - Accent4 3 5 2 2" xfId="921"/>
    <cellStyle name="40 % - Accent4 3 5 3" xfId="713"/>
    <cellStyle name="40 % - Accent4 3 6" xfId="306"/>
    <cellStyle name="40 % - Accent4 3 6 2" xfId="514"/>
    <cellStyle name="40 % - Accent4 3 6 2 2" xfId="969"/>
    <cellStyle name="40 % - Accent4 3 6 3" xfId="761"/>
    <cellStyle name="40 % - Accent4 3 7" xfId="322"/>
    <cellStyle name="40 % - Accent4 3 7 2" xfId="530"/>
    <cellStyle name="40 % - Accent4 3 7 2 2" xfId="985"/>
    <cellStyle name="40 % - Accent4 3 7 3" xfId="777"/>
    <cellStyle name="40 % - Accent4 3 8" xfId="370"/>
    <cellStyle name="40 % - Accent4 3 8 2" xfId="825"/>
    <cellStyle name="40 % - Accent4 3 9" xfId="617"/>
    <cellStyle name="40 % - Accent5 2" xfId="39"/>
    <cellStyle name="40 % - Accent5 2 2" xfId="602"/>
    <cellStyle name="40 % - Accent5 2 3" xfId="1036"/>
    <cellStyle name="40 % - Accent5 2 4" xfId="1055"/>
    <cellStyle name="40 % - Accent5 3" xfId="130"/>
    <cellStyle name="40 % - Accent5 3 2" xfId="178"/>
    <cellStyle name="40 % - Accent5 3 2 2" xfId="227"/>
    <cellStyle name="40 % - Accent5 3 2 2 2" xfId="435"/>
    <cellStyle name="40 % - Accent5 3 2 2 2 2" xfId="890"/>
    <cellStyle name="40 % - Accent5 3 2 2 3" xfId="682"/>
    <cellStyle name="40 % - Accent5 3 2 3" xfId="275"/>
    <cellStyle name="40 % - Accent5 3 2 3 2" xfId="483"/>
    <cellStyle name="40 % - Accent5 3 2 3 2 2" xfId="938"/>
    <cellStyle name="40 % - Accent5 3 2 3 3" xfId="730"/>
    <cellStyle name="40 % - Accent5 3 2 4" xfId="339"/>
    <cellStyle name="40 % - Accent5 3 2 4 2" xfId="547"/>
    <cellStyle name="40 % - Accent5 3 2 4 2 2" xfId="1002"/>
    <cellStyle name="40 % - Accent5 3 2 4 3" xfId="794"/>
    <cellStyle name="40 % - Accent5 3 2 5" xfId="387"/>
    <cellStyle name="40 % - Accent5 3 2 5 2" xfId="842"/>
    <cellStyle name="40 % - Accent5 3 2 6" xfId="634"/>
    <cellStyle name="40 % - Accent5 3 3" xfId="195"/>
    <cellStyle name="40 % - Accent5 3 3 2" xfId="243"/>
    <cellStyle name="40 % - Accent5 3 3 2 2" xfId="451"/>
    <cellStyle name="40 % - Accent5 3 3 2 2 2" xfId="906"/>
    <cellStyle name="40 % - Accent5 3 3 2 3" xfId="698"/>
    <cellStyle name="40 % - Accent5 3 3 3" xfId="291"/>
    <cellStyle name="40 % - Accent5 3 3 3 2" xfId="499"/>
    <cellStyle name="40 % - Accent5 3 3 3 2 2" xfId="954"/>
    <cellStyle name="40 % - Accent5 3 3 3 3" xfId="746"/>
    <cellStyle name="40 % - Accent5 3 3 4" xfId="355"/>
    <cellStyle name="40 % - Accent5 3 3 4 2" xfId="563"/>
    <cellStyle name="40 % - Accent5 3 3 4 2 2" xfId="1018"/>
    <cellStyle name="40 % - Accent5 3 3 4 3" xfId="810"/>
    <cellStyle name="40 % - Accent5 3 3 5" xfId="403"/>
    <cellStyle name="40 % - Accent5 3 3 5 2" xfId="858"/>
    <cellStyle name="40 % - Accent5 3 3 6" xfId="650"/>
    <cellStyle name="40 % - Accent5 3 4" xfId="211"/>
    <cellStyle name="40 % - Accent5 3 4 2" xfId="419"/>
    <cellStyle name="40 % - Accent5 3 4 2 2" xfId="874"/>
    <cellStyle name="40 % - Accent5 3 4 3" xfId="666"/>
    <cellStyle name="40 % - Accent5 3 5" xfId="259"/>
    <cellStyle name="40 % - Accent5 3 5 2" xfId="467"/>
    <cellStyle name="40 % - Accent5 3 5 2 2" xfId="922"/>
    <cellStyle name="40 % - Accent5 3 5 3" xfId="714"/>
    <cellStyle name="40 % - Accent5 3 6" xfId="307"/>
    <cellStyle name="40 % - Accent5 3 6 2" xfId="515"/>
    <cellStyle name="40 % - Accent5 3 6 2 2" xfId="970"/>
    <cellStyle name="40 % - Accent5 3 6 3" xfId="762"/>
    <cellStyle name="40 % - Accent5 3 7" xfId="323"/>
    <cellStyle name="40 % - Accent5 3 7 2" xfId="531"/>
    <cellStyle name="40 % - Accent5 3 7 2 2" xfId="986"/>
    <cellStyle name="40 % - Accent5 3 7 3" xfId="778"/>
    <cellStyle name="40 % - Accent5 3 8" xfId="371"/>
    <cellStyle name="40 % - Accent5 3 8 2" xfId="826"/>
    <cellStyle name="40 % - Accent5 3 9" xfId="618"/>
    <cellStyle name="40 % - Accent6 2" xfId="40"/>
    <cellStyle name="40 % - Accent6 2 2" xfId="603"/>
    <cellStyle name="40 % - Accent6 2 3" xfId="1037"/>
    <cellStyle name="40 % - Accent6 2 4" xfId="1056"/>
    <cellStyle name="40 % - Accent6 3" xfId="131"/>
    <cellStyle name="40 % - Accent6 3 2" xfId="179"/>
    <cellStyle name="40 % - Accent6 3 2 2" xfId="228"/>
    <cellStyle name="40 % - Accent6 3 2 2 2" xfId="436"/>
    <cellStyle name="40 % - Accent6 3 2 2 2 2" xfId="891"/>
    <cellStyle name="40 % - Accent6 3 2 2 3" xfId="683"/>
    <cellStyle name="40 % - Accent6 3 2 3" xfId="276"/>
    <cellStyle name="40 % - Accent6 3 2 3 2" xfId="484"/>
    <cellStyle name="40 % - Accent6 3 2 3 2 2" xfId="939"/>
    <cellStyle name="40 % - Accent6 3 2 3 3" xfId="731"/>
    <cellStyle name="40 % - Accent6 3 2 4" xfId="340"/>
    <cellStyle name="40 % - Accent6 3 2 4 2" xfId="548"/>
    <cellStyle name="40 % - Accent6 3 2 4 2 2" xfId="1003"/>
    <cellStyle name="40 % - Accent6 3 2 4 3" xfId="795"/>
    <cellStyle name="40 % - Accent6 3 2 5" xfId="388"/>
    <cellStyle name="40 % - Accent6 3 2 5 2" xfId="843"/>
    <cellStyle name="40 % - Accent6 3 2 6" xfId="635"/>
    <cellStyle name="40 % - Accent6 3 3" xfId="196"/>
    <cellStyle name="40 % - Accent6 3 3 2" xfId="244"/>
    <cellStyle name="40 % - Accent6 3 3 2 2" xfId="452"/>
    <cellStyle name="40 % - Accent6 3 3 2 2 2" xfId="907"/>
    <cellStyle name="40 % - Accent6 3 3 2 3" xfId="699"/>
    <cellStyle name="40 % - Accent6 3 3 3" xfId="292"/>
    <cellStyle name="40 % - Accent6 3 3 3 2" xfId="500"/>
    <cellStyle name="40 % - Accent6 3 3 3 2 2" xfId="955"/>
    <cellStyle name="40 % - Accent6 3 3 3 3" xfId="747"/>
    <cellStyle name="40 % - Accent6 3 3 4" xfId="356"/>
    <cellStyle name="40 % - Accent6 3 3 4 2" xfId="564"/>
    <cellStyle name="40 % - Accent6 3 3 4 2 2" xfId="1019"/>
    <cellStyle name="40 % - Accent6 3 3 4 3" xfId="811"/>
    <cellStyle name="40 % - Accent6 3 3 5" xfId="404"/>
    <cellStyle name="40 % - Accent6 3 3 5 2" xfId="859"/>
    <cellStyle name="40 % - Accent6 3 3 6" xfId="651"/>
    <cellStyle name="40 % - Accent6 3 4" xfId="212"/>
    <cellStyle name="40 % - Accent6 3 4 2" xfId="420"/>
    <cellStyle name="40 % - Accent6 3 4 2 2" xfId="875"/>
    <cellStyle name="40 % - Accent6 3 4 3" xfId="667"/>
    <cellStyle name="40 % - Accent6 3 5" xfId="260"/>
    <cellStyle name="40 % - Accent6 3 5 2" xfId="468"/>
    <cellStyle name="40 % - Accent6 3 5 2 2" xfId="923"/>
    <cellStyle name="40 % - Accent6 3 5 3" xfId="715"/>
    <cellStyle name="40 % - Accent6 3 6" xfId="308"/>
    <cellStyle name="40 % - Accent6 3 6 2" xfId="516"/>
    <cellStyle name="40 % - Accent6 3 6 2 2" xfId="971"/>
    <cellStyle name="40 % - Accent6 3 6 3" xfId="763"/>
    <cellStyle name="40 % - Accent6 3 7" xfId="324"/>
    <cellStyle name="40 % - Accent6 3 7 2" xfId="532"/>
    <cellStyle name="40 % - Accent6 3 7 2 2" xfId="987"/>
    <cellStyle name="40 % - Accent6 3 7 3" xfId="779"/>
    <cellStyle name="40 % - Accent6 3 8" xfId="372"/>
    <cellStyle name="40 % - Accent6 3 8 2" xfId="827"/>
    <cellStyle name="40 % - Accent6 3 9" xfId="619"/>
    <cellStyle name="60 % - Accent1 2" xfId="41"/>
    <cellStyle name="60 % - Accent1 3" xfId="132"/>
    <cellStyle name="60 % - Accent2 2" xfId="42"/>
    <cellStyle name="60 % - Accent2 3" xfId="133"/>
    <cellStyle name="60 % - Accent3 2" xfId="43"/>
    <cellStyle name="60 % - Accent3 3" xfId="134"/>
    <cellStyle name="60 % - Accent4 2" xfId="44"/>
    <cellStyle name="60 % - Accent4 3" xfId="135"/>
    <cellStyle name="60 % - Accent5 2" xfId="45"/>
    <cellStyle name="60 % - Accent5 3" xfId="136"/>
    <cellStyle name="60 % - Accent6 2" xfId="46"/>
    <cellStyle name="60 % - Accent6 3" xfId="137"/>
    <cellStyle name="Accent1 2" xfId="47"/>
    <cellStyle name="Accent1 3" xfId="138"/>
    <cellStyle name="Accent2 2" xfId="48"/>
    <cellStyle name="Accent2 3" xfId="139"/>
    <cellStyle name="Accent3 2" xfId="49"/>
    <cellStyle name="Accent3 3" xfId="140"/>
    <cellStyle name="Accent4 2" xfId="50"/>
    <cellStyle name="Accent4 3" xfId="141"/>
    <cellStyle name="Accent5 2" xfId="51"/>
    <cellStyle name="Accent5 3" xfId="142"/>
    <cellStyle name="Accent6 2" xfId="52"/>
    <cellStyle name="Accent6 3" xfId="143"/>
    <cellStyle name="Avertissement 2" xfId="53"/>
    <cellStyle name="Avertissement 3" xfId="144"/>
    <cellStyle name="Calcul 2" xfId="54"/>
    <cellStyle name="Calcul 3" xfId="145"/>
    <cellStyle name="Cellule liée 2" xfId="55"/>
    <cellStyle name="Cellule liée 3" xfId="146"/>
    <cellStyle name="Commentaire 2" xfId="56"/>
    <cellStyle name="Commentaire 2 2" xfId="604"/>
    <cellStyle name="Commentaire 2 3" xfId="1038"/>
    <cellStyle name="Commentaire 2 4" xfId="1057"/>
    <cellStyle name="Commentaire 3" xfId="147"/>
    <cellStyle name="Commentaire 3 2" xfId="180"/>
    <cellStyle name="Commentaire 3 2 2" xfId="229"/>
    <cellStyle name="Commentaire 3 2 2 2" xfId="437"/>
    <cellStyle name="Commentaire 3 2 2 2 2" xfId="892"/>
    <cellStyle name="Commentaire 3 2 2 3" xfId="684"/>
    <cellStyle name="Commentaire 3 2 3" xfId="277"/>
    <cellStyle name="Commentaire 3 2 3 2" xfId="485"/>
    <cellStyle name="Commentaire 3 2 3 2 2" xfId="940"/>
    <cellStyle name="Commentaire 3 2 3 3" xfId="732"/>
    <cellStyle name="Commentaire 3 2 4" xfId="341"/>
    <cellStyle name="Commentaire 3 2 4 2" xfId="549"/>
    <cellStyle name="Commentaire 3 2 4 2 2" xfId="1004"/>
    <cellStyle name="Commentaire 3 2 4 3" xfId="796"/>
    <cellStyle name="Commentaire 3 2 5" xfId="389"/>
    <cellStyle name="Commentaire 3 2 5 2" xfId="844"/>
    <cellStyle name="Commentaire 3 2 6" xfId="636"/>
    <cellStyle name="Commentaire 3 3" xfId="197"/>
    <cellStyle name="Commentaire 3 3 2" xfId="245"/>
    <cellStyle name="Commentaire 3 3 2 2" xfId="453"/>
    <cellStyle name="Commentaire 3 3 2 2 2" xfId="908"/>
    <cellStyle name="Commentaire 3 3 2 3" xfId="700"/>
    <cellStyle name="Commentaire 3 3 3" xfId="293"/>
    <cellStyle name="Commentaire 3 3 3 2" xfId="501"/>
    <cellStyle name="Commentaire 3 3 3 2 2" xfId="956"/>
    <cellStyle name="Commentaire 3 3 3 3" xfId="748"/>
    <cellStyle name="Commentaire 3 3 4" xfId="357"/>
    <cellStyle name="Commentaire 3 3 4 2" xfId="565"/>
    <cellStyle name="Commentaire 3 3 4 2 2" xfId="1020"/>
    <cellStyle name="Commentaire 3 3 4 3" xfId="812"/>
    <cellStyle name="Commentaire 3 3 5" xfId="405"/>
    <cellStyle name="Commentaire 3 3 5 2" xfId="860"/>
    <cellStyle name="Commentaire 3 3 6" xfId="652"/>
    <cellStyle name="Commentaire 3 4" xfId="213"/>
    <cellStyle name="Commentaire 3 4 2" xfId="421"/>
    <cellStyle name="Commentaire 3 4 2 2" xfId="876"/>
    <cellStyle name="Commentaire 3 4 3" xfId="668"/>
    <cellStyle name="Commentaire 3 5" xfId="261"/>
    <cellStyle name="Commentaire 3 5 2" xfId="469"/>
    <cellStyle name="Commentaire 3 5 2 2" xfId="924"/>
    <cellStyle name="Commentaire 3 5 3" xfId="716"/>
    <cellStyle name="Commentaire 3 6" xfId="309"/>
    <cellStyle name="Commentaire 3 6 2" xfId="517"/>
    <cellStyle name="Commentaire 3 6 2 2" xfId="972"/>
    <cellStyle name="Commentaire 3 6 3" xfId="764"/>
    <cellStyle name="Commentaire 3 7" xfId="325"/>
    <cellStyle name="Commentaire 3 7 2" xfId="533"/>
    <cellStyle name="Commentaire 3 7 2 2" xfId="988"/>
    <cellStyle name="Commentaire 3 7 3" xfId="780"/>
    <cellStyle name="Commentaire 3 8" xfId="373"/>
    <cellStyle name="Commentaire 3 8 2" xfId="828"/>
    <cellStyle name="Commentaire 3 9" xfId="620"/>
    <cellStyle name="Entrée 2" xfId="57"/>
    <cellStyle name="Entrée 3" xfId="148"/>
    <cellStyle name="Euro" xfId="2"/>
    <cellStyle name="Euro 2" xfId="58"/>
    <cellStyle name="Euro 3" xfId="59"/>
    <cellStyle name="Euro 4" xfId="149"/>
    <cellStyle name="Excel Built-in Normal" xfId="1065"/>
    <cellStyle name="Insatisfaisant 2" xfId="60"/>
    <cellStyle name="Insatisfaisant 3" xfId="150"/>
    <cellStyle name="Milliers" xfId="1071" builtinId="3"/>
    <cellStyle name="Milliers 2" xfId="61"/>
    <cellStyle name="Milliers 2 2" xfId="570"/>
    <cellStyle name="Milliers 2 3" xfId="569"/>
    <cellStyle name="Milliers 3" xfId="62"/>
    <cellStyle name="Milliers 3 2" xfId="571"/>
    <cellStyle name="Milliers 4" xfId="573"/>
    <cellStyle name="Milliers 4 2" xfId="1023"/>
    <cellStyle name="Milliers 4 3" xfId="1042"/>
    <cellStyle name="Milliers 4 4" xfId="1061"/>
    <cellStyle name="Neutre 2" xfId="63"/>
    <cellStyle name="Neutre 3" xfId="151"/>
    <cellStyle name="Normal" xfId="0" builtinId="0"/>
    <cellStyle name="Normal 10" xfId="64"/>
    <cellStyle name="Normal 10 2" xfId="579"/>
    <cellStyle name="Normal 10 2 2" xfId="1025"/>
    <cellStyle name="Normal 10 2 3" xfId="1044"/>
    <cellStyle name="Normal 10 2 4" xfId="1063"/>
    <cellStyle name="Normal 11" xfId="65"/>
    <cellStyle name="Normal 11 2" xfId="66"/>
    <cellStyle name="Normal 11 3" xfId="590"/>
    <cellStyle name="Normal 12" xfId="67"/>
    <cellStyle name="Normal 12 2" xfId="587"/>
    <cellStyle name="Normal 13" xfId="68"/>
    <cellStyle name="Normal 14" xfId="69"/>
    <cellStyle name="Normal 15" xfId="152"/>
    <cellStyle name="Normal 16" xfId="153"/>
    <cellStyle name="Normal 16 2" xfId="583"/>
    <cellStyle name="Normal 17" xfId="154"/>
    <cellStyle name="Normal 17 2" xfId="181"/>
    <cellStyle name="Normal 17 2 2" xfId="230"/>
    <cellStyle name="Normal 17 2 2 2" xfId="438"/>
    <cellStyle name="Normal 17 2 2 2 2" xfId="893"/>
    <cellStyle name="Normal 17 2 2 3" xfId="685"/>
    <cellStyle name="Normal 17 2 3" xfId="278"/>
    <cellStyle name="Normal 17 2 3 2" xfId="486"/>
    <cellStyle name="Normal 17 2 3 2 2" xfId="941"/>
    <cellStyle name="Normal 17 2 3 3" xfId="733"/>
    <cellStyle name="Normal 17 2 4" xfId="342"/>
    <cellStyle name="Normal 17 2 4 2" xfId="550"/>
    <cellStyle name="Normal 17 2 4 2 2" xfId="1005"/>
    <cellStyle name="Normal 17 2 4 3" xfId="797"/>
    <cellStyle name="Normal 17 2 5" xfId="390"/>
    <cellStyle name="Normal 17 2 5 2" xfId="845"/>
    <cellStyle name="Normal 17 2 6" xfId="637"/>
    <cellStyle name="Normal 17 3" xfId="198"/>
    <cellStyle name="Normal 17 3 2" xfId="246"/>
    <cellStyle name="Normal 17 3 2 2" xfId="454"/>
    <cellStyle name="Normal 17 3 2 2 2" xfId="909"/>
    <cellStyle name="Normal 17 3 2 3" xfId="701"/>
    <cellStyle name="Normal 17 3 3" xfId="294"/>
    <cellStyle name="Normal 17 3 3 2" xfId="502"/>
    <cellStyle name="Normal 17 3 3 2 2" xfId="957"/>
    <cellStyle name="Normal 17 3 3 3" xfId="749"/>
    <cellStyle name="Normal 17 3 4" xfId="358"/>
    <cellStyle name="Normal 17 3 4 2" xfId="566"/>
    <cellStyle name="Normal 17 3 4 2 2" xfId="1021"/>
    <cellStyle name="Normal 17 3 4 3" xfId="813"/>
    <cellStyle name="Normal 17 3 5" xfId="406"/>
    <cellStyle name="Normal 17 3 5 2" xfId="861"/>
    <cellStyle name="Normal 17 3 6" xfId="653"/>
    <cellStyle name="Normal 17 4" xfId="214"/>
    <cellStyle name="Normal 17 4 2" xfId="422"/>
    <cellStyle name="Normal 17 4 2 2" xfId="877"/>
    <cellStyle name="Normal 17 4 3" xfId="669"/>
    <cellStyle name="Normal 17 5" xfId="262"/>
    <cellStyle name="Normal 17 5 2" xfId="470"/>
    <cellStyle name="Normal 17 5 2 2" xfId="925"/>
    <cellStyle name="Normal 17 5 3" xfId="717"/>
    <cellStyle name="Normal 17 6" xfId="310"/>
    <cellStyle name="Normal 17 6 2" xfId="518"/>
    <cellStyle name="Normal 17 6 2 2" xfId="973"/>
    <cellStyle name="Normal 17 6 3" xfId="765"/>
    <cellStyle name="Normal 17 7" xfId="326"/>
    <cellStyle name="Normal 17 7 2" xfId="534"/>
    <cellStyle name="Normal 17 7 2 2" xfId="989"/>
    <cellStyle name="Normal 17 7 3" xfId="781"/>
    <cellStyle name="Normal 17 8" xfId="374"/>
    <cellStyle name="Normal 17 8 2" xfId="829"/>
    <cellStyle name="Normal 17 9" xfId="621"/>
    <cellStyle name="Normal 18" xfId="567"/>
    <cellStyle name="Normal 19" xfId="1064"/>
    <cellStyle name="Normal 2" xfId="3"/>
    <cellStyle name="Normal 2 10" xfId="28"/>
    <cellStyle name="Normal 2 11" xfId="70"/>
    <cellStyle name="Normal 2 12" xfId="71"/>
    <cellStyle name="Normal 2 12 2" xfId="155"/>
    <cellStyle name="Normal 2 13" xfId="72"/>
    <cellStyle name="Normal 2 14" xfId="73"/>
    <cellStyle name="Normal 2 15" xfId="74"/>
    <cellStyle name="Normal 2 16" xfId="156"/>
    <cellStyle name="Normal 2 2" xfId="4"/>
    <cellStyle name="Normal 2 2 10" xfId="75"/>
    <cellStyle name="Normal 2 2 11" xfId="76"/>
    <cellStyle name="Normal 2 2 12" xfId="27"/>
    <cellStyle name="Normal 2 2 13" xfId="580"/>
    <cellStyle name="Normal 2 2 2" xfId="77"/>
    <cellStyle name="Normal 2 2 2 2" xfId="1067"/>
    <cellStyle name="Normal 2 2 3" xfId="78"/>
    <cellStyle name="Normal 2 2 4" xfId="79"/>
    <cellStyle name="Normal 2 2 5" xfId="80"/>
    <cellStyle name="Normal 2 2 6" xfId="81"/>
    <cellStyle name="Normal 2 2 7" xfId="82"/>
    <cellStyle name="Normal 2 2 8" xfId="83"/>
    <cellStyle name="Normal 2 2 9" xfId="84"/>
    <cellStyle name="Normal 2 3" xfId="5"/>
    <cellStyle name="Normal 2 3 2" xfId="85"/>
    <cellStyle name="Normal 2 4" xfId="86"/>
    <cellStyle name="Normal 2 5" xfId="87"/>
    <cellStyle name="Normal 2 6" xfId="88"/>
    <cellStyle name="Normal 2 7" xfId="89"/>
    <cellStyle name="Normal 2 8" xfId="90"/>
    <cellStyle name="Normal 2 9" xfId="91"/>
    <cellStyle name="Normal 2_Allocations 2010" xfId="92"/>
    <cellStyle name="Normal 24" xfId="581"/>
    <cellStyle name="Normal 3" xfId="6"/>
    <cellStyle name="Normal 3 2" xfId="93"/>
    <cellStyle name="Normal 3 2 2" xfId="1068"/>
    <cellStyle name="Normal 3 3" xfId="94"/>
    <cellStyle name="Normal 3 4" xfId="23"/>
    <cellStyle name="Normal 34" xfId="584"/>
    <cellStyle name="Normal 35" xfId="582"/>
    <cellStyle name="Normal 4" xfId="7"/>
    <cellStyle name="Normal 4 2" xfId="8"/>
    <cellStyle name="Normal 4 2 2" xfId="589"/>
    <cellStyle name="Normal 4 2 3" xfId="1069"/>
    <cellStyle name="Normal 4 3" xfId="96"/>
    <cellStyle name="Normal 4 3 2" xfId="586"/>
    <cellStyle name="Normal 4 4" xfId="97"/>
    <cellStyle name="Normal 4 4 2" xfId="585"/>
    <cellStyle name="Normal 4 5" xfId="98"/>
    <cellStyle name="Normal 4 5 2" xfId="605"/>
    <cellStyle name="Normal 4 5 3" xfId="1039"/>
    <cellStyle name="Normal 4 5 4" xfId="1058"/>
    <cellStyle name="Normal 4 6" xfId="99"/>
    <cellStyle name="Normal 4 6 2" xfId="167"/>
    <cellStyle name="Normal 4 6 2 2" xfId="216"/>
    <cellStyle name="Normal 4 6 2 2 2" xfId="424"/>
    <cellStyle name="Normal 4 6 2 2 2 2" xfId="879"/>
    <cellStyle name="Normal 4 6 2 2 3" xfId="671"/>
    <cellStyle name="Normal 4 6 2 3" xfId="264"/>
    <cellStyle name="Normal 4 6 2 3 2" xfId="472"/>
    <cellStyle name="Normal 4 6 2 3 2 2" xfId="927"/>
    <cellStyle name="Normal 4 6 2 3 3" xfId="719"/>
    <cellStyle name="Normal 4 6 2 4" xfId="328"/>
    <cellStyle name="Normal 4 6 2 4 2" xfId="536"/>
    <cellStyle name="Normal 4 6 2 4 2 2" xfId="991"/>
    <cellStyle name="Normal 4 6 2 4 3" xfId="783"/>
    <cellStyle name="Normal 4 6 2 5" xfId="376"/>
    <cellStyle name="Normal 4 6 2 5 2" xfId="831"/>
    <cellStyle name="Normal 4 6 2 6" xfId="623"/>
    <cellStyle name="Normal 4 6 3" xfId="184"/>
    <cellStyle name="Normal 4 6 3 2" xfId="232"/>
    <cellStyle name="Normal 4 6 3 2 2" xfId="440"/>
    <cellStyle name="Normal 4 6 3 2 2 2" xfId="895"/>
    <cellStyle name="Normal 4 6 3 2 3" xfId="687"/>
    <cellStyle name="Normal 4 6 3 3" xfId="280"/>
    <cellStyle name="Normal 4 6 3 3 2" xfId="488"/>
    <cellStyle name="Normal 4 6 3 3 2 2" xfId="943"/>
    <cellStyle name="Normal 4 6 3 3 3" xfId="735"/>
    <cellStyle name="Normal 4 6 3 4" xfId="344"/>
    <cellStyle name="Normal 4 6 3 4 2" xfId="552"/>
    <cellStyle name="Normal 4 6 3 4 2 2" xfId="1007"/>
    <cellStyle name="Normal 4 6 3 4 3" xfId="799"/>
    <cellStyle name="Normal 4 6 3 5" xfId="392"/>
    <cellStyle name="Normal 4 6 3 5 2" xfId="847"/>
    <cellStyle name="Normal 4 6 3 6" xfId="639"/>
    <cellStyle name="Normal 4 6 4" xfId="200"/>
    <cellStyle name="Normal 4 6 4 2" xfId="408"/>
    <cellStyle name="Normal 4 6 4 2 2" xfId="863"/>
    <cellStyle name="Normal 4 6 4 3" xfId="655"/>
    <cellStyle name="Normal 4 6 5" xfId="248"/>
    <cellStyle name="Normal 4 6 5 2" xfId="456"/>
    <cellStyle name="Normal 4 6 5 2 2" xfId="911"/>
    <cellStyle name="Normal 4 6 5 3" xfId="703"/>
    <cellStyle name="Normal 4 6 6" xfId="296"/>
    <cellStyle name="Normal 4 6 6 2" xfId="504"/>
    <cellStyle name="Normal 4 6 6 2 2" xfId="959"/>
    <cellStyle name="Normal 4 6 6 3" xfId="751"/>
    <cellStyle name="Normal 4 6 7" xfId="312"/>
    <cellStyle name="Normal 4 6 7 2" xfId="520"/>
    <cellStyle name="Normal 4 6 7 2 2" xfId="975"/>
    <cellStyle name="Normal 4 6 7 3" xfId="767"/>
    <cellStyle name="Normal 4 6 8" xfId="360"/>
    <cellStyle name="Normal 4 6 8 2" xfId="815"/>
    <cellStyle name="Normal 4 6 9" xfId="606"/>
    <cellStyle name="Normal 4 7" xfId="95"/>
    <cellStyle name="Normal 4 8" xfId="572"/>
    <cellStyle name="Normal 5" xfId="9"/>
    <cellStyle name="Normal 5 10" xfId="359"/>
    <cellStyle name="Normal 5 10 2" xfId="814"/>
    <cellStyle name="Normal 5 11" xfId="575"/>
    <cellStyle name="Normal 5 12" xfId="591"/>
    <cellStyle name="Normal 5 13" xfId="1066"/>
    <cellStyle name="Normal 5 2" xfId="10"/>
    <cellStyle name="Normal 5 2 2" xfId="578"/>
    <cellStyle name="Normal 5 3" xfId="100"/>
    <cellStyle name="Normal 5 3 2" xfId="607"/>
    <cellStyle name="Normal 5 3 3" xfId="1040"/>
    <cellStyle name="Normal 5 3 4" xfId="1059"/>
    <cellStyle name="Normal 5 4" xfId="166"/>
    <cellStyle name="Normal 5 4 2" xfId="215"/>
    <cellStyle name="Normal 5 4 2 2" xfId="423"/>
    <cellStyle name="Normal 5 4 2 2 2" xfId="878"/>
    <cellStyle name="Normal 5 4 2 3" xfId="670"/>
    <cellStyle name="Normal 5 4 3" xfId="263"/>
    <cellStyle name="Normal 5 4 3 2" xfId="471"/>
    <cellStyle name="Normal 5 4 3 2 2" xfId="926"/>
    <cellStyle name="Normal 5 4 3 3" xfId="718"/>
    <cellStyle name="Normal 5 4 4" xfId="327"/>
    <cellStyle name="Normal 5 4 4 2" xfId="535"/>
    <cellStyle name="Normal 5 4 4 2 2" xfId="990"/>
    <cellStyle name="Normal 5 4 4 3" xfId="782"/>
    <cellStyle name="Normal 5 4 5" xfId="375"/>
    <cellStyle name="Normal 5 4 5 2" xfId="830"/>
    <cellStyle name="Normal 5 4 6" xfId="622"/>
    <cellStyle name="Normal 5 5" xfId="183"/>
    <cellStyle name="Normal 5 5 2" xfId="231"/>
    <cellStyle name="Normal 5 5 2 2" xfId="439"/>
    <cellStyle name="Normal 5 5 2 2 2" xfId="894"/>
    <cellStyle name="Normal 5 5 2 3" xfId="686"/>
    <cellStyle name="Normal 5 5 3" xfId="279"/>
    <cellStyle name="Normal 5 5 3 2" xfId="487"/>
    <cellStyle name="Normal 5 5 3 2 2" xfId="942"/>
    <cellStyle name="Normal 5 5 3 3" xfId="734"/>
    <cellStyle name="Normal 5 5 4" xfId="343"/>
    <cellStyle name="Normal 5 5 4 2" xfId="551"/>
    <cellStyle name="Normal 5 5 4 2 2" xfId="1006"/>
    <cellStyle name="Normal 5 5 4 3" xfId="798"/>
    <cellStyle name="Normal 5 5 5" xfId="391"/>
    <cellStyle name="Normal 5 5 5 2" xfId="846"/>
    <cellStyle name="Normal 5 5 6" xfId="638"/>
    <cellStyle name="Normal 5 6" xfId="199"/>
    <cellStyle name="Normal 5 6 2" xfId="407"/>
    <cellStyle name="Normal 5 6 2 2" xfId="862"/>
    <cellStyle name="Normal 5 6 3" xfId="654"/>
    <cellStyle name="Normal 5 7" xfId="247"/>
    <cellStyle name="Normal 5 7 2" xfId="455"/>
    <cellStyle name="Normal 5 7 2 2" xfId="910"/>
    <cellStyle name="Normal 5 7 3" xfId="702"/>
    <cellStyle name="Normal 5 8" xfId="295"/>
    <cellStyle name="Normal 5 8 2" xfId="503"/>
    <cellStyle name="Normal 5 8 2 2" xfId="958"/>
    <cellStyle name="Normal 5 8 3" xfId="750"/>
    <cellStyle name="Normal 5 9" xfId="311"/>
    <cellStyle name="Normal 5 9 2" xfId="519"/>
    <cellStyle name="Normal 5 9 2 2" xfId="974"/>
    <cellStyle name="Normal 5 9 3" xfId="766"/>
    <cellStyle name="Normal 6" xfId="11"/>
    <cellStyle name="Normal 6 2" xfId="25"/>
    <cellStyle name="Normal 6 3" xfId="576"/>
    <cellStyle name="Normal 7" xfId="101"/>
    <cellStyle name="Normal 7 2" xfId="26"/>
    <cellStyle name="Normal 7 3" xfId="568"/>
    <cellStyle name="Normal 7 3 2" xfId="1022"/>
    <cellStyle name="Normal 7 3 3" xfId="1041"/>
    <cellStyle name="Normal 7 3 4" xfId="1060"/>
    <cellStyle name="Normal 8" xfId="102"/>
    <cellStyle name="Normal 8 2" xfId="103"/>
    <cellStyle name="Normal 8 3" xfId="577"/>
    <cellStyle name="Normal 8 4" xfId="1070"/>
    <cellStyle name="Normal 9" xfId="104"/>
    <cellStyle name="Normal 9 2" xfId="588"/>
    <cellStyle name="Normal_memento07fic01_tot+droit" xfId="1"/>
    <cellStyle name="pge" xfId="12"/>
    <cellStyle name="pge 2" xfId="105"/>
    <cellStyle name="pge 3" xfId="106"/>
    <cellStyle name="Pourcentage" xfId="182" builtinId="5"/>
    <cellStyle name="Pourcentage 2" xfId="13"/>
    <cellStyle name="Pourcentage 2 2" xfId="14"/>
    <cellStyle name="Pourcentage 2 3" xfId="15"/>
    <cellStyle name="Pourcentage 2 4" xfId="16"/>
    <cellStyle name="Pourcentage 2 5" xfId="574"/>
    <cellStyle name="Pourcentage 2 5 2" xfId="1024"/>
    <cellStyle name="Pourcentage 2 5 3" xfId="1043"/>
    <cellStyle name="Pourcentage 2 5 4" xfId="1062"/>
    <cellStyle name="Pourcentage 3" xfId="17"/>
    <cellStyle name="Pourcentage 3 2" xfId="18"/>
    <cellStyle name="Pourcentage 3 3" xfId="107"/>
    <cellStyle name="Pourcentage 4" xfId="19"/>
    <cellStyle name="Pourcentage 4 2" xfId="20"/>
    <cellStyle name="Satisfaisant 2" xfId="108"/>
    <cellStyle name="Satisfaisant 3" xfId="157"/>
    <cellStyle name="Sortie 2" xfId="109"/>
    <cellStyle name="Sortie 3" xfId="158"/>
    <cellStyle name="tab4" xfId="21"/>
    <cellStyle name="tab4 2" xfId="110"/>
    <cellStyle name="TableStyleLight1" xfId="111"/>
    <cellStyle name="TableStyleLight1 2" xfId="24"/>
    <cellStyle name="Texte explicatif 2" xfId="112"/>
    <cellStyle name="Texte explicatif 3" xfId="159"/>
    <cellStyle name="Titre 1 2" xfId="113"/>
    <cellStyle name="Titre 1 3" xfId="160"/>
    <cellStyle name="Titre 2 2" xfId="114"/>
    <cellStyle name="Titre 2 3" xfId="161"/>
    <cellStyle name="Titre 3 2" xfId="115"/>
    <cellStyle name="Titre 3 3" xfId="162"/>
    <cellStyle name="Titre 4 2" xfId="116"/>
    <cellStyle name="Titre 4 3" xfId="163"/>
    <cellStyle name="Total 2" xfId="117"/>
    <cellStyle name="Total 3" xfId="164"/>
    <cellStyle name="toto" xfId="22"/>
    <cellStyle name="toto 2" xfId="118"/>
    <cellStyle name="Vérification 2" xfId="119"/>
    <cellStyle name="Vérification 3" xfId="165"/>
  </cellStyles>
  <dxfs count="4">
    <dxf>
      <font>
        <color rgb="FFFF0000"/>
      </font>
    </dxf>
    <dxf>
      <font>
        <color rgb="FF66FF66"/>
      </font>
    </dxf>
    <dxf>
      <font>
        <color rgb="FFFF0000"/>
      </font>
    </dxf>
    <dxf>
      <font>
        <color rgb="FF66FF66"/>
      </font>
    </dxf>
  </dxfs>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TAB_10_1!$N$11</c:f>
              <c:strCache>
                <c:ptCount val="1"/>
                <c:pt idx="0">
                  <c:v>Féminin</c:v>
                </c:pt>
              </c:strCache>
            </c:strRef>
          </c:tx>
          <c:spPr>
            <a:ln>
              <a:solidFill>
                <a:prstClr val="black"/>
              </a:solidFill>
            </a:ln>
          </c:spPr>
          <c:invertIfNegative val="0"/>
          <c:val>
            <c:numRef>
              <c:f>TAB_10_1!$O$12:$O$59</c:f>
              <c:numCache>
                <c:formatCode>General</c:formatCode>
                <c:ptCount val="48"/>
                <c:pt idx="2">
                  <c:v>0</c:v>
                </c:pt>
                <c:pt idx="3">
                  <c:v>-1</c:v>
                </c:pt>
                <c:pt idx="4">
                  <c:v>-11</c:v>
                </c:pt>
                <c:pt idx="5">
                  <c:v>-60</c:v>
                </c:pt>
                <c:pt idx="6">
                  <c:v>-88</c:v>
                </c:pt>
                <c:pt idx="7">
                  <c:v>-92</c:v>
                </c:pt>
                <c:pt idx="8">
                  <c:v>-62</c:v>
                </c:pt>
                <c:pt idx="9">
                  <c:v>-51</c:v>
                </c:pt>
                <c:pt idx="10">
                  <c:v>-48</c:v>
                </c:pt>
                <c:pt idx="11">
                  <c:v>-31</c:v>
                </c:pt>
                <c:pt idx="12">
                  <c:v>-19</c:v>
                </c:pt>
                <c:pt idx="13">
                  <c:v>-15</c:v>
                </c:pt>
                <c:pt idx="14">
                  <c:v>-11</c:v>
                </c:pt>
                <c:pt idx="15">
                  <c:v>-16</c:v>
                </c:pt>
                <c:pt idx="16">
                  <c:v>-8</c:v>
                </c:pt>
                <c:pt idx="17">
                  <c:v>-3</c:v>
                </c:pt>
                <c:pt idx="18">
                  <c:v>-4</c:v>
                </c:pt>
                <c:pt idx="19">
                  <c:v>-6</c:v>
                </c:pt>
                <c:pt idx="20">
                  <c:v>0</c:v>
                </c:pt>
                <c:pt idx="21">
                  <c:v>-6</c:v>
                </c:pt>
                <c:pt idx="22">
                  <c:v>-8</c:v>
                </c:pt>
                <c:pt idx="23">
                  <c:v>-2</c:v>
                </c:pt>
                <c:pt idx="24">
                  <c:v>-3</c:v>
                </c:pt>
                <c:pt idx="25">
                  <c:v>0</c:v>
                </c:pt>
                <c:pt idx="26">
                  <c:v>-2</c:v>
                </c:pt>
                <c:pt idx="27">
                  <c:v>-4</c:v>
                </c:pt>
                <c:pt idx="28">
                  <c:v>-1</c:v>
                </c:pt>
                <c:pt idx="29">
                  <c:v>0</c:v>
                </c:pt>
                <c:pt idx="30">
                  <c:v>0</c:v>
                </c:pt>
                <c:pt idx="31">
                  <c:v>0</c:v>
                </c:pt>
                <c:pt idx="32">
                  <c:v>-1</c:v>
                </c:pt>
                <c:pt idx="33">
                  <c:v>0</c:v>
                </c:pt>
                <c:pt idx="34">
                  <c:v>0</c:v>
                </c:pt>
                <c:pt idx="35">
                  <c:v>0</c:v>
                </c:pt>
                <c:pt idx="36">
                  <c:v>0</c:v>
                </c:pt>
                <c:pt idx="38">
                  <c:v>0</c:v>
                </c:pt>
                <c:pt idx="40">
                  <c:v>0</c:v>
                </c:pt>
                <c:pt idx="41">
                  <c:v>0</c:v>
                </c:pt>
              </c:numCache>
            </c:numRef>
          </c:val>
          <c:extLst>
            <c:ext xmlns:c15="http://schemas.microsoft.com/office/drawing/2012/chart" uri="{02D57815-91ED-43cb-92C2-25804820EDAC}">
              <c15:filteredCategoryTitle>
                <c15:cat>
                  <c:numRef>
                    <c:extLst>
                      <c:ext uri="{02D57815-91ED-43cb-92C2-25804820EDAC}">
                        <c15:formulaRef>
                          <c15:sqref>TAB_10_1!$M$12:$M$59</c15:sqref>
                        </c15:formulaRef>
                      </c:ext>
                    </c:extLst>
                    <c:numCache>
                      <c:formatCode>General</c:formatCode>
                      <c:ptCount val="48"/>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numCache>
                  </c:numRef>
                </c15:cat>
              </c15:filteredCategoryTitle>
            </c:ext>
            <c:ext xmlns:c16="http://schemas.microsoft.com/office/drawing/2014/chart" uri="{C3380CC4-5D6E-409C-BE32-E72D297353CC}">
              <c16:uniqueId val="{00000000-39F0-4736-AAC2-6104D56A3CD7}"/>
            </c:ext>
          </c:extLst>
        </c:ser>
        <c:ser>
          <c:idx val="1"/>
          <c:order val="1"/>
          <c:tx>
            <c:strRef>
              <c:f>TAB_10_1!$P$11</c:f>
              <c:strCache>
                <c:ptCount val="1"/>
                <c:pt idx="0">
                  <c:v>Masculin</c:v>
                </c:pt>
              </c:strCache>
            </c:strRef>
          </c:tx>
          <c:spPr>
            <a:ln>
              <a:solidFill>
                <a:schemeClr val="tx1"/>
              </a:solidFill>
            </a:ln>
          </c:spPr>
          <c:invertIfNegative val="0"/>
          <c:val>
            <c:numRef>
              <c:f>TAB_10_1!$P$12:$P$60</c:f>
              <c:numCache>
                <c:formatCode>General</c:formatCode>
                <c:ptCount val="49"/>
                <c:pt idx="3">
                  <c:v>1</c:v>
                </c:pt>
                <c:pt idx="4">
                  <c:v>10</c:v>
                </c:pt>
                <c:pt idx="5">
                  <c:v>68</c:v>
                </c:pt>
                <c:pt idx="6">
                  <c:v>103</c:v>
                </c:pt>
                <c:pt idx="7">
                  <c:v>92</c:v>
                </c:pt>
                <c:pt idx="8">
                  <c:v>87</c:v>
                </c:pt>
                <c:pt idx="9">
                  <c:v>67</c:v>
                </c:pt>
                <c:pt idx="10">
                  <c:v>59</c:v>
                </c:pt>
                <c:pt idx="11">
                  <c:v>35</c:v>
                </c:pt>
                <c:pt idx="12">
                  <c:v>25</c:v>
                </c:pt>
                <c:pt idx="13">
                  <c:v>17</c:v>
                </c:pt>
                <c:pt idx="14">
                  <c:v>20</c:v>
                </c:pt>
                <c:pt idx="15">
                  <c:v>12</c:v>
                </c:pt>
                <c:pt idx="16">
                  <c:v>7</c:v>
                </c:pt>
                <c:pt idx="17">
                  <c:v>7</c:v>
                </c:pt>
                <c:pt idx="18">
                  <c:v>4</c:v>
                </c:pt>
                <c:pt idx="19">
                  <c:v>7</c:v>
                </c:pt>
                <c:pt idx="20">
                  <c:v>1</c:v>
                </c:pt>
                <c:pt idx="21">
                  <c:v>3</c:v>
                </c:pt>
                <c:pt idx="22">
                  <c:v>2</c:v>
                </c:pt>
                <c:pt idx="23">
                  <c:v>1</c:v>
                </c:pt>
                <c:pt idx="24">
                  <c:v>3</c:v>
                </c:pt>
                <c:pt idx="25">
                  <c:v>3</c:v>
                </c:pt>
                <c:pt idx="26">
                  <c:v>1</c:v>
                </c:pt>
                <c:pt idx="27">
                  <c:v>1</c:v>
                </c:pt>
                <c:pt idx="29">
                  <c:v>2</c:v>
                </c:pt>
                <c:pt idx="30">
                  <c:v>2</c:v>
                </c:pt>
                <c:pt idx="32">
                  <c:v>2</c:v>
                </c:pt>
                <c:pt idx="34">
                  <c:v>2</c:v>
                </c:pt>
                <c:pt idx="36">
                  <c:v>1</c:v>
                </c:pt>
              </c:numCache>
            </c:numRef>
          </c:val>
          <c:extLst>
            <c:ext xmlns:c15="http://schemas.microsoft.com/office/drawing/2012/chart" uri="{02D57815-91ED-43cb-92C2-25804820EDAC}">
              <c15:filteredCategoryTitle>
                <c15:cat>
                  <c:numRef>
                    <c:extLst>
                      <c:ext uri="{02D57815-91ED-43cb-92C2-25804820EDAC}">
                        <c15:formulaRef>
                          <c15:sqref>TAB_10_1!$M$12:$M$59</c15:sqref>
                        </c15:formulaRef>
                      </c:ext>
                    </c:extLst>
                    <c:numCache>
                      <c:formatCode>General</c:formatCode>
                      <c:ptCount val="48"/>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numCache>
                  </c:numRef>
                </c15:cat>
              </c15:filteredCategoryTitle>
            </c:ext>
            <c:ext xmlns:c16="http://schemas.microsoft.com/office/drawing/2014/chart" uri="{C3380CC4-5D6E-409C-BE32-E72D297353CC}">
              <c16:uniqueId val="{00000001-39F0-4736-AAC2-6104D56A3CD7}"/>
            </c:ext>
          </c:extLst>
        </c:ser>
        <c:dLbls>
          <c:showLegendKey val="0"/>
          <c:showVal val="0"/>
          <c:showCatName val="0"/>
          <c:showSerName val="0"/>
          <c:showPercent val="0"/>
          <c:showBubbleSize val="0"/>
        </c:dLbls>
        <c:gapWidth val="0"/>
        <c:overlap val="100"/>
        <c:axId val="134075904"/>
        <c:axId val="134077440"/>
      </c:barChart>
      <c:catAx>
        <c:axId val="134075904"/>
        <c:scaling>
          <c:orientation val="minMax"/>
        </c:scaling>
        <c:delete val="0"/>
        <c:axPos val="l"/>
        <c:numFmt formatCode="General" sourceLinked="1"/>
        <c:majorTickMark val="out"/>
        <c:minorTickMark val="none"/>
        <c:tickLblPos val="nextTo"/>
        <c:spPr>
          <a:noFill/>
          <a:ln>
            <a:noFill/>
          </a:ln>
        </c:spPr>
        <c:crossAx val="134077440"/>
        <c:crosses val="autoZero"/>
        <c:auto val="1"/>
        <c:lblAlgn val="ctr"/>
        <c:lblOffset val="100"/>
        <c:noMultiLvlLbl val="0"/>
      </c:catAx>
      <c:valAx>
        <c:axId val="134077440"/>
        <c:scaling>
          <c:orientation val="minMax"/>
        </c:scaling>
        <c:delete val="0"/>
        <c:axPos val="b"/>
        <c:majorGridlines/>
        <c:numFmt formatCode="0;[Black]0" sourceLinked="0"/>
        <c:majorTickMark val="out"/>
        <c:minorTickMark val="none"/>
        <c:tickLblPos val="nextTo"/>
        <c:crossAx val="134075904"/>
        <c:crosses val="autoZero"/>
        <c:crossBetween val="between"/>
      </c:valAx>
    </c:plotArea>
    <c:legend>
      <c:legendPos val="r"/>
      <c:layout/>
      <c:overlay val="0"/>
    </c:legend>
    <c:plotVisOnly val="1"/>
    <c:dispBlanksAs val="gap"/>
    <c:showDLblsOverMax val="0"/>
  </c:chart>
  <c:printSettings>
    <c:headerFooter/>
    <c:pageMargins b="0.75000000000000633" l="0.70000000000000062" r="0.70000000000000062" t="0.750000000000006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TAB_10_1!$N$11</c:f>
              <c:strCache>
                <c:ptCount val="1"/>
                <c:pt idx="0">
                  <c:v>Féminin</c:v>
                </c:pt>
              </c:strCache>
            </c:strRef>
          </c:tx>
          <c:spPr>
            <a:ln>
              <a:solidFill>
                <a:prstClr val="black"/>
              </a:solidFill>
            </a:ln>
          </c:spPr>
          <c:invertIfNegative val="0"/>
          <c:val>
            <c:numRef>
              <c:f>TAB_10_1!$S$12:$S$60</c:f>
              <c:numCache>
                <c:formatCode>General</c:formatCode>
                <c:ptCount val="49"/>
                <c:pt idx="2">
                  <c:v>-1</c:v>
                </c:pt>
                <c:pt idx="4">
                  <c:v>-7</c:v>
                </c:pt>
                <c:pt idx="6">
                  <c:v>-65</c:v>
                </c:pt>
                <c:pt idx="7">
                  <c:v>-88</c:v>
                </c:pt>
                <c:pt idx="8">
                  <c:v>-118</c:v>
                </c:pt>
                <c:pt idx="9">
                  <c:v>-118</c:v>
                </c:pt>
                <c:pt idx="10">
                  <c:v>-100</c:v>
                </c:pt>
                <c:pt idx="11">
                  <c:v>-70</c:v>
                </c:pt>
                <c:pt idx="12">
                  <c:v>-55</c:v>
                </c:pt>
                <c:pt idx="13">
                  <c:v>-41</c:v>
                </c:pt>
                <c:pt idx="14">
                  <c:v>-30</c:v>
                </c:pt>
                <c:pt idx="15">
                  <c:v>-32</c:v>
                </c:pt>
                <c:pt idx="16">
                  <c:v>-25</c:v>
                </c:pt>
                <c:pt idx="17">
                  <c:v>-32</c:v>
                </c:pt>
                <c:pt idx="18">
                  <c:v>-18</c:v>
                </c:pt>
                <c:pt idx="19">
                  <c:v>-21</c:v>
                </c:pt>
                <c:pt idx="20">
                  <c:v>-13</c:v>
                </c:pt>
                <c:pt idx="21">
                  <c:v>-13</c:v>
                </c:pt>
                <c:pt idx="22">
                  <c:v>-15</c:v>
                </c:pt>
                <c:pt idx="23">
                  <c:v>-7</c:v>
                </c:pt>
                <c:pt idx="24">
                  <c:v>-6</c:v>
                </c:pt>
                <c:pt idx="25">
                  <c:v>-6</c:v>
                </c:pt>
                <c:pt idx="26">
                  <c:v>-2</c:v>
                </c:pt>
                <c:pt idx="27">
                  <c:v>0</c:v>
                </c:pt>
                <c:pt idx="28">
                  <c:v>-2</c:v>
                </c:pt>
                <c:pt idx="29">
                  <c:v>-5</c:v>
                </c:pt>
                <c:pt idx="30">
                  <c:v>-2</c:v>
                </c:pt>
                <c:pt idx="31">
                  <c:v>0</c:v>
                </c:pt>
                <c:pt idx="32">
                  <c:v>-1</c:v>
                </c:pt>
                <c:pt idx="33">
                  <c:v>-3</c:v>
                </c:pt>
                <c:pt idx="34">
                  <c:v>-2</c:v>
                </c:pt>
                <c:pt idx="35">
                  <c:v>-2</c:v>
                </c:pt>
                <c:pt idx="36">
                  <c:v>0</c:v>
                </c:pt>
                <c:pt idx="38">
                  <c:v>-2</c:v>
                </c:pt>
                <c:pt idx="40">
                  <c:v>-1</c:v>
                </c:pt>
                <c:pt idx="41">
                  <c:v>-1</c:v>
                </c:pt>
              </c:numCache>
            </c:numRef>
          </c:val>
          <c:extLst>
            <c:ext xmlns:c15="http://schemas.microsoft.com/office/drawing/2012/chart" uri="{02D57815-91ED-43cb-92C2-25804820EDAC}">
              <c15:filteredCategoryTitle>
                <c15:cat>
                  <c:numRef>
                    <c:extLst>
                      <c:ext uri="{02D57815-91ED-43cb-92C2-25804820EDAC}">
                        <c15:formulaRef>
                          <c15:sqref>TAB_10_1!$M$12:$M$60</c15:sqref>
                        </c15:formulaRef>
                      </c:ext>
                    </c:extLst>
                    <c:numCache>
                      <c:formatCode>General</c:formatCode>
                      <c:ptCount val="49"/>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numCache>
                  </c:numRef>
                </c15:cat>
              </c15:filteredCategoryTitle>
            </c:ext>
            <c:ext xmlns:c16="http://schemas.microsoft.com/office/drawing/2014/chart" uri="{C3380CC4-5D6E-409C-BE32-E72D297353CC}">
              <c16:uniqueId val="{00000000-1DD7-4997-8BE7-3269F6548E76}"/>
            </c:ext>
          </c:extLst>
        </c:ser>
        <c:ser>
          <c:idx val="1"/>
          <c:order val="1"/>
          <c:tx>
            <c:strRef>
              <c:f>TAB_10_1!$P$11</c:f>
              <c:strCache>
                <c:ptCount val="1"/>
                <c:pt idx="0">
                  <c:v>Masculin</c:v>
                </c:pt>
              </c:strCache>
            </c:strRef>
          </c:tx>
          <c:spPr>
            <a:ln>
              <a:solidFill>
                <a:schemeClr val="tx1"/>
              </a:solidFill>
            </a:ln>
          </c:spPr>
          <c:invertIfNegative val="0"/>
          <c:val>
            <c:numRef>
              <c:f>TAB_10_1!$T$12:$T$60</c:f>
              <c:numCache>
                <c:formatCode>General</c:formatCode>
                <c:ptCount val="49"/>
                <c:pt idx="3">
                  <c:v>1</c:v>
                </c:pt>
                <c:pt idx="4">
                  <c:v>3</c:v>
                </c:pt>
                <c:pt idx="5">
                  <c:v>13</c:v>
                </c:pt>
                <c:pt idx="6">
                  <c:v>41</c:v>
                </c:pt>
                <c:pt idx="7">
                  <c:v>62</c:v>
                </c:pt>
                <c:pt idx="8">
                  <c:v>73</c:v>
                </c:pt>
                <c:pt idx="9">
                  <c:v>78</c:v>
                </c:pt>
                <c:pt idx="10">
                  <c:v>73</c:v>
                </c:pt>
                <c:pt idx="11">
                  <c:v>45</c:v>
                </c:pt>
                <c:pt idx="12">
                  <c:v>44</c:v>
                </c:pt>
                <c:pt idx="13">
                  <c:v>35</c:v>
                </c:pt>
                <c:pt idx="14">
                  <c:v>16</c:v>
                </c:pt>
                <c:pt idx="15">
                  <c:v>24</c:v>
                </c:pt>
                <c:pt idx="16">
                  <c:v>27</c:v>
                </c:pt>
                <c:pt idx="17">
                  <c:v>17</c:v>
                </c:pt>
                <c:pt idx="18">
                  <c:v>14</c:v>
                </c:pt>
                <c:pt idx="19">
                  <c:v>17</c:v>
                </c:pt>
                <c:pt idx="20">
                  <c:v>15</c:v>
                </c:pt>
                <c:pt idx="21">
                  <c:v>7</c:v>
                </c:pt>
                <c:pt idx="22">
                  <c:v>4</c:v>
                </c:pt>
                <c:pt idx="23">
                  <c:v>8</c:v>
                </c:pt>
                <c:pt idx="24">
                  <c:v>5</c:v>
                </c:pt>
                <c:pt idx="25">
                  <c:v>4</c:v>
                </c:pt>
                <c:pt idx="26">
                  <c:v>3</c:v>
                </c:pt>
                <c:pt idx="27">
                  <c:v>5</c:v>
                </c:pt>
                <c:pt idx="28">
                  <c:v>2</c:v>
                </c:pt>
                <c:pt idx="29">
                  <c:v>1</c:v>
                </c:pt>
                <c:pt idx="30">
                  <c:v>1</c:v>
                </c:pt>
                <c:pt idx="31">
                  <c:v>2</c:v>
                </c:pt>
                <c:pt idx="32">
                  <c:v>1</c:v>
                </c:pt>
                <c:pt idx="33">
                  <c:v>1</c:v>
                </c:pt>
                <c:pt idx="34">
                  <c:v>2</c:v>
                </c:pt>
                <c:pt idx="35">
                  <c:v>3</c:v>
                </c:pt>
                <c:pt idx="38">
                  <c:v>2</c:v>
                </c:pt>
              </c:numCache>
            </c:numRef>
          </c:val>
          <c:extLst>
            <c:ext xmlns:c15="http://schemas.microsoft.com/office/drawing/2012/chart" uri="{02D57815-91ED-43cb-92C2-25804820EDAC}">
              <c15:filteredCategoryTitle>
                <c15:cat>
                  <c:numRef>
                    <c:extLst>
                      <c:ext uri="{02D57815-91ED-43cb-92C2-25804820EDAC}">
                        <c15:formulaRef>
                          <c15:sqref>TAB_10_1!$M$12:$M$60</c15:sqref>
                        </c15:formulaRef>
                      </c:ext>
                    </c:extLst>
                    <c:numCache>
                      <c:formatCode>General</c:formatCode>
                      <c:ptCount val="49"/>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numCache>
                  </c:numRef>
                </c15:cat>
              </c15:filteredCategoryTitle>
            </c:ext>
            <c:ext xmlns:c16="http://schemas.microsoft.com/office/drawing/2014/chart" uri="{C3380CC4-5D6E-409C-BE32-E72D297353CC}">
              <c16:uniqueId val="{00000001-1DD7-4997-8BE7-3269F6548E76}"/>
            </c:ext>
          </c:extLst>
        </c:ser>
        <c:dLbls>
          <c:showLegendKey val="0"/>
          <c:showVal val="0"/>
          <c:showCatName val="0"/>
          <c:showSerName val="0"/>
          <c:showPercent val="0"/>
          <c:showBubbleSize val="0"/>
        </c:dLbls>
        <c:gapWidth val="0"/>
        <c:overlap val="100"/>
        <c:axId val="138594176"/>
        <c:axId val="138595712"/>
      </c:barChart>
      <c:catAx>
        <c:axId val="138594176"/>
        <c:scaling>
          <c:orientation val="minMax"/>
        </c:scaling>
        <c:delete val="0"/>
        <c:axPos val="l"/>
        <c:numFmt formatCode="General" sourceLinked="1"/>
        <c:majorTickMark val="out"/>
        <c:minorTickMark val="none"/>
        <c:tickLblPos val="nextTo"/>
        <c:spPr>
          <a:noFill/>
          <a:ln>
            <a:noFill/>
          </a:ln>
        </c:spPr>
        <c:crossAx val="138595712"/>
        <c:crosses val="autoZero"/>
        <c:auto val="1"/>
        <c:lblAlgn val="ctr"/>
        <c:lblOffset val="100"/>
        <c:noMultiLvlLbl val="0"/>
      </c:catAx>
      <c:valAx>
        <c:axId val="138595712"/>
        <c:scaling>
          <c:orientation val="minMax"/>
        </c:scaling>
        <c:delete val="0"/>
        <c:axPos val="b"/>
        <c:majorGridlines/>
        <c:numFmt formatCode="0;[Black]0" sourceLinked="0"/>
        <c:majorTickMark val="out"/>
        <c:minorTickMark val="none"/>
        <c:tickLblPos val="nextTo"/>
        <c:crossAx val="138594176"/>
        <c:crosses val="autoZero"/>
        <c:crossBetween val="between"/>
      </c:valAx>
    </c:plotArea>
    <c:legend>
      <c:legendPos val="r"/>
      <c:layout/>
      <c:overlay val="0"/>
    </c:legend>
    <c:plotVisOnly val="1"/>
    <c:dispBlanksAs val="gap"/>
    <c:showDLblsOverMax val="0"/>
  </c:chart>
  <c:printSettings>
    <c:headerFooter/>
    <c:pageMargins b="0.75000000000000655" l="0.70000000000000062" r="0.70000000000000062" t="0.750000000000006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TAB_10_1!$N$11</c:f>
              <c:strCache>
                <c:ptCount val="1"/>
                <c:pt idx="0">
                  <c:v>Féminin</c:v>
                </c:pt>
              </c:strCache>
            </c:strRef>
          </c:tx>
          <c:spPr>
            <a:ln>
              <a:solidFill>
                <a:prstClr val="black"/>
              </a:solidFill>
            </a:ln>
          </c:spPr>
          <c:invertIfNegative val="0"/>
          <c:val>
            <c:numRef>
              <c:f>TAB_10_1!$W$12:$W$60</c:f>
              <c:numCache>
                <c:formatCode>General</c:formatCode>
                <c:ptCount val="49"/>
                <c:pt idx="2">
                  <c:v>0</c:v>
                </c:pt>
                <c:pt idx="4">
                  <c:v>-3</c:v>
                </c:pt>
                <c:pt idx="6">
                  <c:v>-79</c:v>
                </c:pt>
                <c:pt idx="7">
                  <c:v>-93</c:v>
                </c:pt>
                <c:pt idx="8">
                  <c:v>-63</c:v>
                </c:pt>
                <c:pt idx="9">
                  <c:v>-56</c:v>
                </c:pt>
                <c:pt idx="10">
                  <c:v>-32</c:v>
                </c:pt>
                <c:pt idx="11">
                  <c:v>-27</c:v>
                </c:pt>
                <c:pt idx="12">
                  <c:v>-30</c:v>
                </c:pt>
                <c:pt idx="13">
                  <c:v>-12</c:v>
                </c:pt>
                <c:pt idx="14">
                  <c:v>-17</c:v>
                </c:pt>
                <c:pt idx="15">
                  <c:v>-12</c:v>
                </c:pt>
                <c:pt idx="16">
                  <c:v>-6</c:v>
                </c:pt>
                <c:pt idx="17">
                  <c:v>-3</c:v>
                </c:pt>
                <c:pt idx="18">
                  <c:v>-4</c:v>
                </c:pt>
                <c:pt idx="19">
                  <c:v>-4</c:v>
                </c:pt>
                <c:pt idx="20">
                  <c:v>-4</c:v>
                </c:pt>
                <c:pt idx="21">
                  <c:v>-1</c:v>
                </c:pt>
                <c:pt idx="22">
                  <c:v>-1</c:v>
                </c:pt>
                <c:pt idx="23">
                  <c:v>-4</c:v>
                </c:pt>
                <c:pt idx="24">
                  <c:v>0</c:v>
                </c:pt>
                <c:pt idx="25">
                  <c:v>-1</c:v>
                </c:pt>
                <c:pt idx="26">
                  <c:v>-1</c:v>
                </c:pt>
                <c:pt idx="27">
                  <c:v>0</c:v>
                </c:pt>
                <c:pt idx="28">
                  <c:v>-3</c:v>
                </c:pt>
                <c:pt idx="29">
                  <c:v>0</c:v>
                </c:pt>
                <c:pt idx="30">
                  <c:v>0</c:v>
                </c:pt>
                <c:pt idx="31">
                  <c:v>0</c:v>
                </c:pt>
                <c:pt idx="32">
                  <c:v>0</c:v>
                </c:pt>
                <c:pt idx="33">
                  <c:v>0</c:v>
                </c:pt>
                <c:pt idx="34">
                  <c:v>0</c:v>
                </c:pt>
                <c:pt idx="35">
                  <c:v>-1</c:v>
                </c:pt>
                <c:pt idx="36">
                  <c:v>0</c:v>
                </c:pt>
                <c:pt idx="38">
                  <c:v>0</c:v>
                </c:pt>
                <c:pt idx="40">
                  <c:v>-1</c:v>
                </c:pt>
                <c:pt idx="41">
                  <c:v>0</c:v>
                </c:pt>
              </c:numCache>
            </c:numRef>
          </c:val>
          <c:extLst>
            <c:ext xmlns:c15="http://schemas.microsoft.com/office/drawing/2012/chart" uri="{02D57815-91ED-43cb-92C2-25804820EDAC}">
              <c15:filteredCategoryTitle>
                <c15:cat>
                  <c:numRef>
                    <c:extLst>
                      <c:ext uri="{02D57815-91ED-43cb-92C2-25804820EDAC}">
                        <c15:formulaRef>
                          <c15:sqref>TAB_10_1!$M$12:$M$60</c15:sqref>
                        </c15:formulaRef>
                      </c:ext>
                    </c:extLst>
                    <c:numCache>
                      <c:formatCode>General</c:formatCode>
                      <c:ptCount val="49"/>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numCache>
                  </c:numRef>
                </c15:cat>
              </c15:filteredCategoryTitle>
            </c:ext>
            <c:ext xmlns:c16="http://schemas.microsoft.com/office/drawing/2014/chart" uri="{C3380CC4-5D6E-409C-BE32-E72D297353CC}">
              <c16:uniqueId val="{00000000-D463-425A-A8C0-B50C7027626B}"/>
            </c:ext>
          </c:extLst>
        </c:ser>
        <c:ser>
          <c:idx val="1"/>
          <c:order val="1"/>
          <c:tx>
            <c:strRef>
              <c:f>TAB_10_1!$P$11</c:f>
              <c:strCache>
                <c:ptCount val="1"/>
                <c:pt idx="0">
                  <c:v>Masculin</c:v>
                </c:pt>
              </c:strCache>
            </c:strRef>
          </c:tx>
          <c:spPr>
            <a:ln>
              <a:solidFill>
                <a:schemeClr val="tx1"/>
              </a:solidFill>
            </a:ln>
          </c:spPr>
          <c:invertIfNegative val="0"/>
          <c:val>
            <c:numRef>
              <c:f>TAB_10_1!$X$12:$X$60</c:f>
              <c:numCache>
                <c:formatCode>General</c:formatCode>
                <c:ptCount val="49"/>
                <c:pt idx="3">
                  <c:v>1</c:v>
                </c:pt>
                <c:pt idx="4">
                  <c:v>7</c:v>
                </c:pt>
                <c:pt idx="5">
                  <c:v>96</c:v>
                </c:pt>
                <c:pt idx="6">
                  <c:v>142</c:v>
                </c:pt>
                <c:pt idx="7">
                  <c:v>131</c:v>
                </c:pt>
                <c:pt idx="8">
                  <c:v>104</c:v>
                </c:pt>
                <c:pt idx="9">
                  <c:v>69</c:v>
                </c:pt>
                <c:pt idx="10">
                  <c:v>60</c:v>
                </c:pt>
                <c:pt idx="11">
                  <c:v>39</c:v>
                </c:pt>
                <c:pt idx="12">
                  <c:v>37</c:v>
                </c:pt>
                <c:pt idx="13">
                  <c:v>28</c:v>
                </c:pt>
                <c:pt idx="14">
                  <c:v>24</c:v>
                </c:pt>
                <c:pt idx="15">
                  <c:v>11</c:v>
                </c:pt>
                <c:pt idx="16">
                  <c:v>8</c:v>
                </c:pt>
                <c:pt idx="17">
                  <c:v>9</c:v>
                </c:pt>
                <c:pt idx="18">
                  <c:v>9</c:v>
                </c:pt>
                <c:pt idx="19">
                  <c:v>3</c:v>
                </c:pt>
                <c:pt idx="20">
                  <c:v>4</c:v>
                </c:pt>
                <c:pt idx="21">
                  <c:v>6</c:v>
                </c:pt>
                <c:pt idx="22">
                  <c:v>3</c:v>
                </c:pt>
                <c:pt idx="23">
                  <c:v>1</c:v>
                </c:pt>
                <c:pt idx="24">
                  <c:v>1</c:v>
                </c:pt>
                <c:pt idx="25">
                  <c:v>1</c:v>
                </c:pt>
                <c:pt idx="26">
                  <c:v>1</c:v>
                </c:pt>
                <c:pt idx="27">
                  <c:v>2</c:v>
                </c:pt>
                <c:pt idx="29">
                  <c:v>1</c:v>
                </c:pt>
              </c:numCache>
            </c:numRef>
          </c:val>
          <c:extLst>
            <c:ext xmlns:c15="http://schemas.microsoft.com/office/drawing/2012/chart" uri="{02D57815-91ED-43cb-92C2-25804820EDAC}">
              <c15:filteredCategoryTitle>
                <c15:cat>
                  <c:numRef>
                    <c:extLst>
                      <c:ext uri="{02D57815-91ED-43cb-92C2-25804820EDAC}">
                        <c15:formulaRef>
                          <c15:sqref>TAB_10_1!$M$12:$M$60</c15:sqref>
                        </c15:formulaRef>
                      </c:ext>
                    </c:extLst>
                    <c:numCache>
                      <c:formatCode>General</c:formatCode>
                      <c:ptCount val="49"/>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numCache>
                  </c:numRef>
                </c15:cat>
              </c15:filteredCategoryTitle>
            </c:ext>
            <c:ext xmlns:c16="http://schemas.microsoft.com/office/drawing/2014/chart" uri="{C3380CC4-5D6E-409C-BE32-E72D297353CC}">
              <c16:uniqueId val="{00000001-D463-425A-A8C0-B50C7027626B}"/>
            </c:ext>
          </c:extLst>
        </c:ser>
        <c:dLbls>
          <c:showLegendKey val="0"/>
          <c:showVal val="0"/>
          <c:showCatName val="0"/>
          <c:showSerName val="0"/>
          <c:showPercent val="0"/>
          <c:showBubbleSize val="0"/>
        </c:dLbls>
        <c:gapWidth val="0"/>
        <c:overlap val="100"/>
        <c:axId val="138606848"/>
        <c:axId val="138883072"/>
      </c:barChart>
      <c:catAx>
        <c:axId val="138606848"/>
        <c:scaling>
          <c:orientation val="minMax"/>
        </c:scaling>
        <c:delete val="0"/>
        <c:axPos val="l"/>
        <c:numFmt formatCode="General" sourceLinked="1"/>
        <c:majorTickMark val="out"/>
        <c:minorTickMark val="none"/>
        <c:tickLblPos val="nextTo"/>
        <c:spPr>
          <a:noFill/>
          <a:ln>
            <a:noFill/>
          </a:ln>
        </c:spPr>
        <c:crossAx val="138883072"/>
        <c:crosses val="autoZero"/>
        <c:auto val="1"/>
        <c:lblAlgn val="ctr"/>
        <c:lblOffset val="100"/>
        <c:noMultiLvlLbl val="0"/>
      </c:catAx>
      <c:valAx>
        <c:axId val="138883072"/>
        <c:scaling>
          <c:orientation val="minMax"/>
        </c:scaling>
        <c:delete val="0"/>
        <c:axPos val="b"/>
        <c:majorGridlines/>
        <c:numFmt formatCode="0;[Black]0" sourceLinked="0"/>
        <c:majorTickMark val="out"/>
        <c:minorTickMark val="none"/>
        <c:tickLblPos val="nextTo"/>
        <c:crossAx val="138606848"/>
        <c:crosses val="autoZero"/>
        <c:crossBetween val="between"/>
      </c:valAx>
    </c:plotArea>
    <c:legend>
      <c:legendPos val="r"/>
      <c:layout/>
      <c:overlay val="0"/>
    </c:legend>
    <c:plotVisOnly val="1"/>
    <c:dispBlanksAs val="gap"/>
    <c:showDLblsOverMax val="0"/>
  </c:chart>
  <c:printSettings>
    <c:headerFooter/>
    <c:pageMargins b="0.75000000000000677" l="0.70000000000000062" r="0.70000000000000062" t="0.750000000000006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TAB_10_1!$N$11</c:f>
              <c:strCache>
                <c:ptCount val="1"/>
                <c:pt idx="0">
                  <c:v>Féminin</c:v>
                </c:pt>
              </c:strCache>
            </c:strRef>
          </c:tx>
          <c:spPr>
            <a:ln>
              <a:solidFill>
                <a:prstClr val="black"/>
              </a:solidFill>
            </a:ln>
          </c:spPr>
          <c:invertIfNegative val="0"/>
          <c:val>
            <c:numRef>
              <c:f>TAB_10_2!$O$4:$O$28</c:f>
              <c:numCache>
                <c:formatCode>General</c:formatCode>
                <c:ptCount val="25"/>
                <c:pt idx="0">
                  <c:v>-3</c:v>
                </c:pt>
                <c:pt idx="1">
                  <c:v>-3</c:v>
                </c:pt>
                <c:pt idx="2">
                  <c:v>-7</c:v>
                </c:pt>
                <c:pt idx="3">
                  <c:v>-5</c:v>
                </c:pt>
                <c:pt idx="4">
                  <c:v>-3</c:v>
                </c:pt>
                <c:pt idx="5">
                  <c:v>-5</c:v>
                </c:pt>
                <c:pt idx="6">
                  <c:v>-4</c:v>
                </c:pt>
                <c:pt idx="7">
                  <c:v>0</c:v>
                </c:pt>
                <c:pt idx="8">
                  <c:v>0</c:v>
                </c:pt>
                <c:pt idx="9">
                  <c:v>0</c:v>
                </c:pt>
                <c:pt idx="10">
                  <c:v>-1</c:v>
                </c:pt>
                <c:pt idx="11">
                  <c:v>0</c:v>
                </c:pt>
                <c:pt idx="12">
                  <c:v>0</c:v>
                </c:pt>
                <c:pt idx="13">
                  <c:v>-1</c:v>
                </c:pt>
                <c:pt idx="17">
                  <c:v>-1</c:v>
                </c:pt>
                <c:pt idx="19">
                  <c:v>-1</c:v>
                </c:pt>
                <c:pt idx="21">
                  <c:v>-1</c:v>
                </c:pt>
              </c:numCache>
            </c:numRef>
          </c:val>
          <c:extLst>
            <c:ext xmlns:c15="http://schemas.microsoft.com/office/drawing/2012/chart" uri="{02D57815-91ED-43cb-92C2-25804820EDAC}">
              <c15:filteredCategoryTitle>
                <c15:cat>
                  <c:numRef>
                    <c:extLst>
                      <c:ext uri="{02D57815-91ED-43cb-92C2-25804820EDAC}">
                        <c15:formulaRef>
                          <c15:sqref>TAB_10_2!$L$4:$L$28</c15:sqref>
                        </c15:formulaRef>
                      </c:ext>
                    </c:extLst>
                    <c:numCache>
                      <c:formatCode>General</c:formatCode>
                      <c:ptCount val="25"/>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numCache>
                  </c:numRef>
                </c15:cat>
              </c15:filteredCategoryTitle>
            </c:ext>
            <c:ext xmlns:c16="http://schemas.microsoft.com/office/drawing/2014/chart" uri="{C3380CC4-5D6E-409C-BE32-E72D297353CC}">
              <c16:uniqueId val="{00000000-EFD1-4A34-AF37-9B11BE0FB40B}"/>
            </c:ext>
          </c:extLst>
        </c:ser>
        <c:ser>
          <c:idx val="1"/>
          <c:order val="1"/>
          <c:tx>
            <c:strRef>
              <c:f>TAB_10_1!$P$11</c:f>
              <c:strCache>
                <c:ptCount val="1"/>
                <c:pt idx="0">
                  <c:v>Masculin</c:v>
                </c:pt>
              </c:strCache>
            </c:strRef>
          </c:tx>
          <c:spPr>
            <a:ln>
              <a:solidFill>
                <a:schemeClr val="tx1"/>
              </a:solidFill>
            </a:ln>
          </c:spPr>
          <c:invertIfNegative val="0"/>
          <c:val>
            <c:numRef>
              <c:f>TAB_10_2!$N$4:$N$28</c:f>
              <c:numCache>
                <c:formatCode>General</c:formatCode>
                <c:ptCount val="25"/>
                <c:pt idx="1">
                  <c:v>4</c:v>
                </c:pt>
                <c:pt idx="2">
                  <c:v>2</c:v>
                </c:pt>
                <c:pt idx="3">
                  <c:v>3</c:v>
                </c:pt>
                <c:pt idx="4">
                  <c:v>1</c:v>
                </c:pt>
                <c:pt idx="5">
                  <c:v>2</c:v>
                </c:pt>
                <c:pt idx="6">
                  <c:v>2</c:v>
                </c:pt>
                <c:pt idx="7">
                  <c:v>3</c:v>
                </c:pt>
                <c:pt idx="8">
                  <c:v>2</c:v>
                </c:pt>
                <c:pt idx="9">
                  <c:v>2</c:v>
                </c:pt>
                <c:pt idx="10">
                  <c:v>1</c:v>
                </c:pt>
                <c:pt idx="11">
                  <c:v>1</c:v>
                </c:pt>
                <c:pt idx="12">
                  <c:v>1</c:v>
                </c:pt>
                <c:pt idx="13">
                  <c:v>1</c:v>
                </c:pt>
                <c:pt idx="19">
                  <c:v>1</c:v>
                </c:pt>
              </c:numCache>
            </c:numRef>
          </c:val>
          <c:extLst>
            <c:ext xmlns:c15="http://schemas.microsoft.com/office/drawing/2012/chart" uri="{02D57815-91ED-43cb-92C2-25804820EDAC}">
              <c15:filteredCategoryTitle>
                <c15:cat>
                  <c:numRef>
                    <c:extLst>
                      <c:ext uri="{02D57815-91ED-43cb-92C2-25804820EDAC}">
                        <c15:formulaRef>
                          <c15:sqref>TAB_10_2!$L$4:$L$28</c15:sqref>
                        </c15:formulaRef>
                      </c:ext>
                    </c:extLst>
                    <c:numCache>
                      <c:formatCode>General</c:formatCode>
                      <c:ptCount val="25"/>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numCache>
                  </c:numRef>
                </c15:cat>
              </c15:filteredCategoryTitle>
            </c:ext>
            <c:ext xmlns:c16="http://schemas.microsoft.com/office/drawing/2014/chart" uri="{C3380CC4-5D6E-409C-BE32-E72D297353CC}">
              <c16:uniqueId val="{00000001-EFD1-4A34-AF37-9B11BE0FB40B}"/>
            </c:ext>
          </c:extLst>
        </c:ser>
        <c:dLbls>
          <c:showLegendKey val="0"/>
          <c:showVal val="0"/>
          <c:showCatName val="0"/>
          <c:showSerName val="0"/>
          <c:showPercent val="0"/>
          <c:showBubbleSize val="0"/>
        </c:dLbls>
        <c:gapWidth val="0"/>
        <c:overlap val="100"/>
        <c:axId val="138684288"/>
        <c:axId val="138685824"/>
      </c:barChart>
      <c:catAx>
        <c:axId val="138684288"/>
        <c:scaling>
          <c:orientation val="minMax"/>
        </c:scaling>
        <c:delete val="0"/>
        <c:axPos val="l"/>
        <c:numFmt formatCode="General" sourceLinked="1"/>
        <c:majorTickMark val="out"/>
        <c:minorTickMark val="none"/>
        <c:tickLblPos val="nextTo"/>
        <c:spPr>
          <a:noFill/>
          <a:ln>
            <a:noFill/>
          </a:ln>
        </c:spPr>
        <c:crossAx val="138685824"/>
        <c:crosses val="autoZero"/>
        <c:auto val="1"/>
        <c:lblAlgn val="ctr"/>
        <c:lblOffset val="100"/>
        <c:noMultiLvlLbl val="0"/>
      </c:catAx>
      <c:valAx>
        <c:axId val="138685824"/>
        <c:scaling>
          <c:orientation val="minMax"/>
        </c:scaling>
        <c:delete val="0"/>
        <c:axPos val="b"/>
        <c:majorGridlines/>
        <c:numFmt formatCode="0;[Black]0" sourceLinked="0"/>
        <c:majorTickMark val="out"/>
        <c:minorTickMark val="none"/>
        <c:tickLblPos val="nextTo"/>
        <c:crossAx val="138684288"/>
        <c:crosses val="autoZero"/>
        <c:crossBetween val="between"/>
      </c:valAx>
    </c:plotArea>
    <c:legend>
      <c:legendPos val="r"/>
      <c:layout/>
      <c:overlay val="0"/>
    </c:legend>
    <c:plotVisOnly val="1"/>
    <c:dispBlanksAs val="gap"/>
    <c:showDLblsOverMax val="0"/>
  </c:chart>
  <c:printSettings>
    <c:headerFooter/>
    <c:pageMargins b="0.75000000000000655" l="0.70000000000000062" r="0.70000000000000062" t="0.750000000000006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TAB_10_1!$N$11</c:f>
              <c:strCache>
                <c:ptCount val="1"/>
                <c:pt idx="0">
                  <c:v>Féminin</c:v>
                </c:pt>
              </c:strCache>
            </c:strRef>
          </c:tx>
          <c:spPr>
            <a:ln>
              <a:solidFill>
                <a:prstClr val="black"/>
              </a:solidFill>
            </a:ln>
          </c:spPr>
          <c:invertIfNegative val="0"/>
          <c:val>
            <c:numRef>
              <c:f>TAB_10_2!$V$4:$V$45</c:f>
              <c:numCache>
                <c:formatCode>General</c:formatCode>
                <c:ptCount val="42"/>
                <c:pt idx="0">
                  <c:v>-1</c:v>
                </c:pt>
                <c:pt idx="1">
                  <c:v>-2</c:v>
                </c:pt>
                <c:pt idx="2">
                  <c:v>-23</c:v>
                </c:pt>
                <c:pt idx="3">
                  <c:v>-185</c:v>
                </c:pt>
                <c:pt idx="4">
                  <c:v>-272</c:v>
                </c:pt>
                <c:pt idx="5">
                  <c:v>-322</c:v>
                </c:pt>
                <c:pt idx="6">
                  <c:v>-294</c:v>
                </c:pt>
                <c:pt idx="7">
                  <c:v>-255</c:v>
                </c:pt>
                <c:pt idx="8">
                  <c:v>-214</c:v>
                </c:pt>
                <c:pt idx="9">
                  <c:v>-148</c:v>
                </c:pt>
                <c:pt idx="10">
                  <c:v>-113</c:v>
                </c:pt>
                <c:pt idx="11">
                  <c:v>-82</c:v>
                </c:pt>
                <c:pt idx="12">
                  <c:v>-72</c:v>
                </c:pt>
                <c:pt idx="13">
                  <c:v>-69</c:v>
                </c:pt>
                <c:pt idx="14">
                  <c:v>-43</c:v>
                </c:pt>
                <c:pt idx="15">
                  <c:v>-41</c:v>
                </c:pt>
                <c:pt idx="16">
                  <c:v>-32</c:v>
                </c:pt>
                <c:pt idx="17">
                  <c:v>-35</c:v>
                </c:pt>
                <c:pt idx="18">
                  <c:v>-24</c:v>
                </c:pt>
                <c:pt idx="19">
                  <c:v>-20</c:v>
                </c:pt>
                <c:pt idx="20">
                  <c:v>-26</c:v>
                </c:pt>
                <c:pt idx="21">
                  <c:v>-15</c:v>
                </c:pt>
                <c:pt idx="22">
                  <c:v>-10</c:v>
                </c:pt>
                <c:pt idx="23">
                  <c:v>-8</c:v>
                </c:pt>
                <c:pt idx="24">
                  <c:v>-7</c:v>
                </c:pt>
                <c:pt idx="25">
                  <c:v>-7</c:v>
                </c:pt>
                <c:pt idx="26">
                  <c:v>-6</c:v>
                </c:pt>
                <c:pt idx="27">
                  <c:v>-7</c:v>
                </c:pt>
                <c:pt idx="28">
                  <c:v>-4</c:v>
                </c:pt>
                <c:pt idx="29">
                  <c:v>0</c:v>
                </c:pt>
                <c:pt idx="30">
                  <c:v>-2</c:v>
                </c:pt>
                <c:pt idx="31">
                  <c:v>-3</c:v>
                </c:pt>
                <c:pt idx="32">
                  <c:v>-3</c:v>
                </c:pt>
                <c:pt idx="33">
                  <c:v>-3</c:v>
                </c:pt>
                <c:pt idx="34">
                  <c:v>0</c:v>
                </c:pt>
                <c:pt idx="36">
                  <c:v>-2</c:v>
                </c:pt>
                <c:pt idx="38">
                  <c:v>-2</c:v>
                </c:pt>
                <c:pt idx="39">
                  <c:v>-1</c:v>
                </c:pt>
              </c:numCache>
            </c:numRef>
          </c:val>
          <c:extLst>
            <c:ext xmlns:c15="http://schemas.microsoft.com/office/drawing/2012/chart" uri="{02D57815-91ED-43cb-92C2-25804820EDAC}">
              <c15:filteredCategoryTitle>
                <c15:cat>
                  <c:numRef>
                    <c:extLst>
                      <c:ext uri="{02D57815-91ED-43cb-92C2-25804820EDAC}">
                        <c15:formulaRef>
                          <c15:sqref>TAB_10_2!$S$4:$S$45</c15:sqref>
                        </c15:formulaRef>
                      </c:ext>
                    </c:extLst>
                    <c:numCache>
                      <c:formatCode>General</c:formatCode>
                      <c:ptCount val="42"/>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53</c:v>
                      </c:pt>
                      <c:pt idx="31">
                        <c:v>54</c:v>
                      </c:pt>
                      <c:pt idx="32">
                        <c:v>55</c:v>
                      </c:pt>
                      <c:pt idx="33">
                        <c:v>56</c:v>
                      </c:pt>
                      <c:pt idx="34">
                        <c:v>57</c:v>
                      </c:pt>
                      <c:pt idx="35">
                        <c:v>58</c:v>
                      </c:pt>
                      <c:pt idx="36">
                        <c:v>59</c:v>
                      </c:pt>
                      <c:pt idx="37">
                        <c:v>60</c:v>
                      </c:pt>
                      <c:pt idx="38">
                        <c:v>61</c:v>
                      </c:pt>
                      <c:pt idx="39">
                        <c:v>62</c:v>
                      </c:pt>
                    </c:numCache>
                  </c:numRef>
                </c15:cat>
              </c15:filteredCategoryTitle>
            </c:ext>
            <c:ext xmlns:c16="http://schemas.microsoft.com/office/drawing/2014/chart" uri="{C3380CC4-5D6E-409C-BE32-E72D297353CC}">
              <c16:uniqueId val="{00000000-9200-45D2-A251-857844C986C2}"/>
            </c:ext>
          </c:extLst>
        </c:ser>
        <c:ser>
          <c:idx val="1"/>
          <c:order val="1"/>
          <c:tx>
            <c:strRef>
              <c:f>TAB_10_1!$P$11</c:f>
              <c:strCache>
                <c:ptCount val="1"/>
                <c:pt idx="0">
                  <c:v>Masculin</c:v>
                </c:pt>
              </c:strCache>
            </c:strRef>
          </c:tx>
          <c:spPr>
            <a:ln>
              <a:solidFill>
                <a:schemeClr val="tx1"/>
              </a:solidFill>
            </a:ln>
          </c:spPr>
          <c:invertIfNegative val="0"/>
          <c:val>
            <c:numRef>
              <c:f>TAB_10_2!$U$4:$U$45</c:f>
              <c:numCache>
                <c:formatCode>General</c:formatCode>
                <c:ptCount val="42"/>
                <c:pt idx="1">
                  <c:v>4</c:v>
                </c:pt>
                <c:pt idx="2">
                  <c:v>21</c:v>
                </c:pt>
                <c:pt idx="3">
                  <c:v>203</c:v>
                </c:pt>
                <c:pt idx="4">
                  <c:v>318</c:v>
                </c:pt>
                <c:pt idx="5">
                  <c:v>334</c:v>
                </c:pt>
                <c:pt idx="6">
                  <c:v>298</c:v>
                </c:pt>
                <c:pt idx="7">
                  <c:v>248</c:v>
                </c:pt>
                <c:pt idx="8">
                  <c:v>213</c:v>
                </c:pt>
                <c:pt idx="9">
                  <c:v>139</c:v>
                </c:pt>
                <c:pt idx="10">
                  <c:v>125</c:v>
                </c:pt>
                <c:pt idx="11">
                  <c:v>97</c:v>
                </c:pt>
                <c:pt idx="12">
                  <c:v>68</c:v>
                </c:pt>
                <c:pt idx="13">
                  <c:v>55</c:v>
                </c:pt>
                <c:pt idx="14">
                  <c:v>48</c:v>
                </c:pt>
                <c:pt idx="15">
                  <c:v>40</c:v>
                </c:pt>
                <c:pt idx="16">
                  <c:v>29</c:v>
                </c:pt>
                <c:pt idx="17">
                  <c:v>30</c:v>
                </c:pt>
                <c:pt idx="18">
                  <c:v>21</c:v>
                </c:pt>
                <c:pt idx="19">
                  <c:v>19</c:v>
                </c:pt>
                <c:pt idx="20">
                  <c:v>14</c:v>
                </c:pt>
                <c:pt idx="21">
                  <c:v>12</c:v>
                </c:pt>
                <c:pt idx="22">
                  <c:v>11</c:v>
                </c:pt>
                <c:pt idx="23">
                  <c:v>8</c:v>
                </c:pt>
                <c:pt idx="24">
                  <c:v>5</c:v>
                </c:pt>
                <c:pt idx="25">
                  <c:v>9</c:v>
                </c:pt>
                <c:pt idx="26">
                  <c:v>2</c:v>
                </c:pt>
                <c:pt idx="27">
                  <c:v>4</c:v>
                </c:pt>
                <c:pt idx="28">
                  <c:v>3</c:v>
                </c:pt>
                <c:pt idx="29">
                  <c:v>2</c:v>
                </c:pt>
                <c:pt idx="30">
                  <c:v>3</c:v>
                </c:pt>
                <c:pt idx="31">
                  <c:v>1</c:v>
                </c:pt>
                <c:pt idx="32">
                  <c:v>4</c:v>
                </c:pt>
                <c:pt idx="33">
                  <c:v>3</c:v>
                </c:pt>
                <c:pt idx="34">
                  <c:v>1</c:v>
                </c:pt>
                <c:pt idx="36">
                  <c:v>2</c:v>
                </c:pt>
              </c:numCache>
            </c:numRef>
          </c:val>
          <c:extLst>
            <c:ext xmlns:c15="http://schemas.microsoft.com/office/drawing/2012/chart" uri="{02D57815-91ED-43cb-92C2-25804820EDAC}">
              <c15:filteredCategoryTitle>
                <c15:cat>
                  <c:numRef>
                    <c:extLst>
                      <c:ext uri="{02D57815-91ED-43cb-92C2-25804820EDAC}">
                        <c15:formulaRef>
                          <c15:sqref>TAB_10_2!$S$4:$S$45</c15:sqref>
                        </c15:formulaRef>
                      </c:ext>
                    </c:extLst>
                    <c:numCache>
                      <c:formatCode>General</c:formatCode>
                      <c:ptCount val="42"/>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53</c:v>
                      </c:pt>
                      <c:pt idx="31">
                        <c:v>54</c:v>
                      </c:pt>
                      <c:pt idx="32">
                        <c:v>55</c:v>
                      </c:pt>
                      <c:pt idx="33">
                        <c:v>56</c:v>
                      </c:pt>
                      <c:pt idx="34">
                        <c:v>57</c:v>
                      </c:pt>
                      <c:pt idx="35">
                        <c:v>58</c:v>
                      </c:pt>
                      <c:pt idx="36">
                        <c:v>59</c:v>
                      </c:pt>
                      <c:pt idx="37">
                        <c:v>60</c:v>
                      </c:pt>
                      <c:pt idx="38">
                        <c:v>61</c:v>
                      </c:pt>
                      <c:pt idx="39">
                        <c:v>62</c:v>
                      </c:pt>
                    </c:numCache>
                  </c:numRef>
                </c15:cat>
              </c15:filteredCategoryTitle>
            </c:ext>
            <c:ext xmlns:c16="http://schemas.microsoft.com/office/drawing/2014/chart" uri="{C3380CC4-5D6E-409C-BE32-E72D297353CC}">
              <c16:uniqueId val="{00000001-9200-45D2-A251-857844C986C2}"/>
            </c:ext>
          </c:extLst>
        </c:ser>
        <c:dLbls>
          <c:showLegendKey val="0"/>
          <c:showVal val="0"/>
          <c:showCatName val="0"/>
          <c:showSerName val="0"/>
          <c:showPercent val="0"/>
          <c:showBubbleSize val="0"/>
        </c:dLbls>
        <c:gapWidth val="0"/>
        <c:overlap val="100"/>
        <c:axId val="138729728"/>
        <c:axId val="138735616"/>
      </c:barChart>
      <c:catAx>
        <c:axId val="138729728"/>
        <c:scaling>
          <c:orientation val="minMax"/>
        </c:scaling>
        <c:delete val="0"/>
        <c:axPos val="l"/>
        <c:numFmt formatCode="General" sourceLinked="1"/>
        <c:majorTickMark val="out"/>
        <c:minorTickMark val="none"/>
        <c:tickLblPos val="nextTo"/>
        <c:spPr>
          <a:noFill/>
          <a:ln>
            <a:noFill/>
          </a:ln>
        </c:spPr>
        <c:crossAx val="138735616"/>
        <c:crosses val="autoZero"/>
        <c:auto val="1"/>
        <c:lblAlgn val="ctr"/>
        <c:lblOffset val="100"/>
        <c:noMultiLvlLbl val="0"/>
      </c:catAx>
      <c:valAx>
        <c:axId val="138735616"/>
        <c:scaling>
          <c:orientation val="minMax"/>
        </c:scaling>
        <c:delete val="0"/>
        <c:axPos val="b"/>
        <c:majorGridlines/>
        <c:numFmt formatCode="0;[Black]0" sourceLinked="0"/>
        <c:majorTickMark val="out"/>
        <c:minorTickMark val="none"/>
        <c:tickLblPos val="nextTo"/>
        <c:crossAx val="138729728"/>
        <c:crosses val="autoZero"/>
        <c:crossBetween val="between"/>
      </c:valAx>
    </c:plotArea>
    <c:legend>
      <c:legendPos val="r"/>
      <c:layout/>
      <c:overlay val="0"/>
    </c:legend>
    <c:plotVisOnly val="1"/>
    <c:dispBlanksAs val="gap"/>
    <c:showDLblsOverMax val="0"/>
  </c:chart>
  <c:printSettings>
    <c:headerFooter/>
    <c:pageMargins b="0.75000000000000677" l="0.70000000000000062" r="0.70000000000000062" t="0.750000000000006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247651</xdr:colOff>
      <xdr:row>0</xdr:row>
      <xdr:rowOff>0</xdr:rowOff>
    </xdr:from>
    <xdr:to>
      <xdr:col>6</xdr:col>
      <xdr:colOff>443211</xdr:colOff>
      <xdr:row>9</xdr:row>
      <xdr:rowOff>133350</xdr:rowOff>
    </xdr:to>
    <xdr:pic>
      <xdr:nvPicPr>
        <xdr:cNvPr id="2" name="Image 1"/>
        <xdr:cNvPicPr>
          <a:picLocks noChangeAspect="1"/>
        </xdr:cNvPicPr>
      </xdr:nvPicPr>
      <xdr:blipFill>
        <a:blip xmlns:r="http://schemas.openxmlformats.org/officeDocument/2006/relationships" r:embed="rId1"/>
        <a:stretch>
          <a:fillRect/>
        </a:stretch>
      </xdr:blipFill>
      <xdr:spPr>
        <a:xfrm>
          <a:off x="2305051" y="0"/>
          <a:ext cx="2252960" cy="16573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209550</xdr:colOff>
      <xdr:row>0</xdr:row>
      <xdr:rowOff>0</xdr:rowOff>
    </xdr:from>
    <xdr:to>
      <xdr:col>6</xdr:col>
      <xdr:colOff>407866</xdr:colOff>
      <xdr:row>9</xdr:row>
      <xdr:rowOff>134256</xdr:rowOff>
    </xdr:to>
    <xdr:pic>
      <xdr:nvPicPr>
        <xdr:cNvPr id="3" name="Image 2"/>
        <xdr:cNvPicPr>
          <a:picLocks noChangeAspect="1"/>
        </xdr:cNvPicPr>
      </xdr:nvPicPr>
      <xdr:blipFill>
        <a:blip xmlns:r="http://schemas.openxmlformats.org/officeDocument/2006/relationships" r:embed="rId1"/>
        <a:stretch>
          <a:fillRect/>
        </a:stretch>
      </xdr:blipFill>
      <xdr:spPr>
        <a:xfrm>
          <a:off x="2266950" y="0"/>
          <a:ext cx="2255716" cy="1658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209550</xdr:colOff>
      <xdr:row>0</xdr:row>
      <xdr:rowOff>0</xdr:rowOff>
    </xdr:from>
    <xdr:to>
      <xdr:col>6</xdr:col>
      <xdr:colOff>407866</xdr:colOff>
      <xdr:row>9</xdr:row>
      <xdr:rowOff>134256</xdr:rowOff>
    </xdr:to>
    <xdr:pic>
      <xdr:nvPicPr>
        <xdr:cNvPr id="4" name="Image 3"/>
        <xdr:cNvPicPr>
          <a:picLocks noChangeAspect="1"/>
        </xdr:cNvPicPr>
      </xdr:nvPicPr>
      <xdr:blipFill>
        <a:blip xmlns:r="http://schemas.openxmlformats.org/officeDocument/2006/relationships" r:embed="rId1"/>
        <a:stretch>
          <a:fillRect/>
        </a:stretch>
      </xdr:blipFill>
      <xdr:spPr>
        <a:xfrm>
          <a:off x="2266950" y="0"/>
          <a:ext cx="2255716" cy="1658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257175</xdr:colOff>
      <xdr:row>0</xdr:row>
      <xdr:rowOff>0</xdr:rowOff>
    </xdr:from>
    <xdr:to>
      <xdr:col>6</xdr:col>
      <xdr:colOff>455491</xdr:colOff>
      <xdr:row>9</xdr:row>
      <xdr:rowOff>134256</xdr:rowOff>
    </xdr:to>
    <xdr:pic>
      <xdr:nvPicPr>
        <xdr:cNvPr id="2" name="Image 1"/>
        <xdr:cNvPicPr>
          <a:picLocks noChangeAspect="1"/>
        </xdr:cNvPicPr>
      </xdr:nvPicPr>
      <xdr:blipFill>
        <a:blip xmlns:r="http://schemas.openxmlformats.org/officeDocument/2006/relationships" r:embed="rId1"/>
        <a:stretch>
          <a:fillRect/>
        </a:stretch>
      </xdr:blipFill>
      <xdr:spPr>
        <a:xfrm>
          <a:off x="2314575" y="0"/>
          <a:ext cx="2255716" cy="1658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190500</xdr:colOff>
      <xdr:row>6</xdr:row>
      <xdr:rowOff>104775</xdr:rowOff>
    </xdr:from>
    <xdr:to>
      <xdr:col>8</xdr:col>
      <xdr:colOff>857250</xdr:colOff>
      <xdr:row>22</xdr:row>
      <xdr:rowOff>142875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152400</xdr:colOff>
      <xdr:row>25</xdr:row>
      <xdr:rowOff>142875</xdr:rowOff>
    </xdr:from>
    <xdr:to>
      <xdr:col>8</xdr:col>
      <xdr:colOff>819150</xdr:colOff>
      <xdr:row>42</xdr:row>
      <xdr:rowOff>19050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171450</xdr:colOff>
      <xdr:row>44</xdr:row>
      <xdr:rowOff>85725</xdr:rowOff>
    </xdr:from>
    <xdr:to>
      <xdr:col>8</xdr:col>
      <xdr:colOff>838200</xdr:colOff>
      <xdr:row>60</xdr:row>
      <xdr:rowOff>123825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161925</xdr:colOff>
      <xdr:row>6</xdr:row>
      <xdr:rowOff>85725</xdr:rowOff>
    </xdr:from>
    <xdr:to>
      <xdr:col>8</xdr:col>
      <xdr:colOff>828675</xdr:colOff>
      <xdr:row>22</xdr:row>
      <xdr:rowOff>123825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142875</xdr:colOff>
      <xdr:row>25</xdr:row>
      <xdr:rowOff>114300</xdr:rowOff>
    </xdr:from>
    <xdr:to>
      <xdr:col>8</xdr:col>
      <xdr:colOff>809625</xdr:colOff>
      <xdr:row>41</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219075</xdr:colOff>
      <xdr:row>0</xdr:row>
      <xdr:rowOff>0</xdr:rowOff>
    </xdr:from>
    <xdr:to>
      <xdr:col>6</xdr:col>
      <xdr:colOff>417391</xdr:colOff>
      <xdr:row>9</xdr:row>
      <xdr:rowOff>134256</xdr:rowOff>
    </xdr:to>
    <xdr:pic>
      <xdr:nvPicPr>
        <xdr:cNvPr id="2" name="Image 1"/>
        <xdr:cNvPicPr>
          <a:picLocks noChangeAspect="1"/>
        </xdr:cNvPicPr>
      </xdr:nvPicPr>
      <xdr:blipFill>
        <a:blip xmlns:r="http://schemas.openxmlformats.org/officeDocument/2006/relationships" r:embed="rId1"/>
        <a:stretch>
          <a:fillRect/>
        </a:stretch>
      </xdr:blipFill>
      <xdr:spPr>
        <a:xfrm>
          <a:off x="2276475" y="0"/>
          <a:ext cx="2255716" cy="1658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219075</xdr:colOff>
      <xdr:row>0</xdr:row>
      <xdr:rowOff>0</xdr:rowOff>
    </xdr:from>
    <xdr:to>
      <xdr:col>6</xdr:col>
      <xdr:colOff>417391</xdr:colOff>
      <xdr:row>9</xdr:row>
      <xdr:rowOff>134256</xdr:rowOff>
    </xdr:to>
    <xdr:pic>
      <xdr:nvPicPr>
        <xdr:cNvPr id="2" name="Image 1"/>
        <xdr:cNvPicPr>
          <a:picLocks noChangeAspect="1"/>
        </xdr:cNvPicPr>
      </xdr:nvPicPr>
      <xdr:blipFill>
        <a:blip xmlns:r="http://schemas.openxmlformats.org/officeDocument/2006/relationships" r:embed="rId1"/>
        <a:stretch>
          <a:fillRect/>
        </a:stretch>
      </xdr:blipFill>
      <xdr:spPr>
        <a:xfrm>
          <a:off x="2276475" y="0"/>
          <a:ext cx="2255716" cy="1658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257175</xdr:colOff>
      <xdr:row>0</xdr:row>
      <xdr:rowOff>0</xdr:rowOff>
    </xdr:from>
    <xdr:to>
      <xdr:col>6</xdr:col>
      <xdr:colOff>455491</xdr:colOff>
      <xdr:row>9</xdr:row>
      <xdr:rowOff>134256</xdr:rowOff>
    </xdr:to>
    <xdr:pic>
      <xdr:nvPicPr>
        <xdr:cNvPr id="2" name="Image 1"/>
        <xdr:cNvPicPr>
          <a:picLocks noChangeAspect="1"/>
        </xdr:cNvPicPr>
      </xdr:nvPicPr>
      <xdr:blipFill>
        <a:blip xmlns:r="http://schemas.openxmlformats.org/officeDocument/2006/relationships" r:embed="rId1"/>
        <a:stretch>
          <a:fillRect/>
        </a:stretch>
      </xdr:blipFill>
      <xdr:spPr>
        <a:xfrm>
          <a:off x="2314575" y="0"/>
          <a:ext cx="2255716" cy="1658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228600</xdr:colOff>
      <xdr:row>0</xdr:row>
      <xdr:rowOff>0</xdr:rowOff>
    </xdr:from>
    <xdr:to>
      <xdr:col>6</xdr:col>
      <xdr:colOff>426916</xdr:colOff>
      <xdr:row>9</xdr:row>
      <xdr:rowOff>134256</xdr:rowOff>
    </xdr:to>
    <xdr:pic>
      <xdr:nvPicPr>
        <xdr:cNvPr id="2" name="Image 1"/>
        <xdr:cNvPicPr>
          <a:picLocks noChangeAspect="1"/>
        </xdr:cNvPicPr>
      </xdr:nvPicPr>
      <xdr:blipFill>
        <a:blip xmlns:r="http://schemas.openxmlformats.org/officeDocument/2006/relationships" r:embed="rId1"/>
        <a:stretch>
          <a:fillRect/>
        </a:stretch>
      </xdr:blipFill>
      <xdr:spPr>
        <a:xfrm>
          <a:off x="2286000" y="0"/>
          <a:ext cx="2255716" cy="1658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che%20CNU/2015/02-Maquette/Maquette_CNU_V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s\Ordinateur%20Personnel\Desktop\Politique%20contractuelle\Vague%20X%202013\Fiches%20valides\Aix-Marseil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sheetName val="P1"/>
      <sheetName val="P2"/>
      <sheetName val="P3"/>
      <sheetName val="P4"/>
      <sheetName val="P6"/>
      <sheetName val="P5"/>
      <sheetName val="11_bis"/>
      <sheetName val="LISTE_SECTION"/>
      <sheetName val="HISTORI"/>
      <sheetName val="2_1_PYRAMIDE"/>
      <sheetName val="2_2_TRANCHE"/>
      <sheetName val="2_2_MEDIANE"/>
      <sheetName val="2_2_BOXPLOT"/>
      <sheetName val="3_1_QUALIF_PR"/>
      <sheetName val="3_1_RESULT_PR"/>
      <sheetName val="3_1_QUALIF_MCF"/>
      <sheetName val="3_1_RESULT_MCF"/>
      <sheetName val="3_2_PUBLIES"/>
      <sheetName val="3_2_POURVUS_PR"/>
      <sheetName val="3_2_POURVUS_MCF"/>
      <sheetName val="3_2_CANDIDATS_PR"/>
      <sheetName val="2_3_PREVISION_AGE"/>
      <sheetName val="3_2_CANDIDATS_MCF"/>
      <sheetName val="2_3_RETRAITES"/>
      <sheetName val="4_NON_PERMANENTS"/>
      <sheetName val="5_EFFECTIF_PR"/>
      <sheetName val="5_EFFECTIF_MCF"/>
    </sheetNames>
    <sheetDataSet>
      <sheetData sheetId="0"/>
      <sheetData sheetId="1">
        <row r="1">
          <cell r="T1" t="str">
            <v>85</v>
          </cell>
          <cell r="U1" t="str">
            <v>11</v>
          </cell>
          <cell r="V1" t="str">
            <v>Pharmacie</v>
          </cell>
        </row>
      </sheetData>
      <sheetData sheetId="2"/>
      <sheetData sheetId="3"/>
      <sheetData sheetId="4"/>
      <sheetData sheetId="5"/>
      <sheetData sheetId="6"/>
      <sheetData sheetId="7"/>
      <sheetData sheetId="8">
        <row r="2">
          <cell r="A2" t="str">
            <v>01</v>
          </cell>
          <cell r="B2" t="str">
            <v>Droit privé et sciences criminelles</v>
          </cell>
          <cell r="C2" t="str">
            <v>Droit</v>
          </cell>
          <cell r="D2" t="str">
            <v>01</v>
          </cell>
          <cell r="E2" t="str">
            <v>Droit et science politique</v>
          </cell>
        </row>
        <row r="3">
          <cell r="A3" t="str">
            <v>02</v>
          </cell>
          <cell r="B3" t="str">
            <v>Droit public</v>
          </cell>
          <cell r="C3" t="str">
            <v>Droit</v>
          </cell>
          <cell r="D3" t="str">
            <v>01</v>
          </cell>
          <cell r="E3" t="str">
            <v>Droit et science politique</v>
          </cell>
        </row>
        <row r="4">
          <cell r="A4" t="str">
            <v>03</v>
          </cell>
          <cell r="B4" t="str">
            <v>Histoire du droit et des institutions</v>
          </cell>
          <cell r="C4" t="str">
            <v>Droit</v>
          </cell>
          <cell r="D4" t="str">
            <v>01</v>
          </cell>
          <cell r="E4" t="str">
            <v>Droit et science politique</v>
          </cell>
        </row>
        <row r="5">
          <cell r="A5" t="str">
            <v>04</v>
          </cell>
          <cell r="B5" t="str">
            <v>Science politique</v>
          </cell>
          <cell r="C5" t="str">
            <v>Droit</v>
          </cell>
          <cell r="D5" t="str">
            <v>01</v>
          </cell>
          <cell r="E5" t="str">
            <v>Droit et science politique</v>
          </cell>
        </row>
        <row r="6">
          <cell r="A6" t="str">
            <v>05</v>
          </cell>
          <cell r="B6" t="str">
            <v xml:space="preserve">Sciences économiques </v>
          </cell>
          <cell r="C6" t="str">
            <v>Droit</v>
          </cell>
          <cell r="D6" t="str">
            <v>02</v>
          </cell>
          <cell r="E6" t="str">
            <v>Sciences économiques
et de gestion</v>
          </cell>
        </row>
        <row r="7">
          <cell r="A7" t="str">
            <v>06</v>
          </cell>
          <cell r="B7" t="str">
            <v>Sciences de gestion</v>
          </cell>
          <cell r="C7" t="str">
            <v>Droit</v>
          </cell>
          <cell r="D7" t="str">
            <v>02</v>
          </cell>
          <cell r="E7" t="str">
            <v>Sciences économiques
et de gestion</v>
          </cell>
        </row>
        <row r="8">
          <cell r="A8" t="str">
            <v>07</v>
          </cell>
          <cell r="B8" t="str">
            <v>Sciences du langage : linguistique et phonétique générales</v>
          </cell>
          <cell r="C8" t="str">
            <v>Lettres</v>
          </cell>
          <cell r="D8" t="str">
            <v>03</v>
          </cell>
          <cell r="E8" t="str">
            <v>Langues et littératures</v>
          </cell>
        </row>
        <row r="9">
          <cell r="A9" t="str">
            <v>08</v>
          </cell>
          <cell r="B9" t="str">
            <v>Langues et littératures anciennes</v>
          </cell>
          <cell r="C9" t="str">
            <v>Lettres</v>
          </cell>
          <cell r="D9" t="str">
            <v>03</v>
          </cell>
          <cell r="E9" t="str">
            <v>Langues et littératures</v>
          </cell>
        </row>
        <row r="10">
          <cell r="A10" t="str">
            <v>09</v>
          </cell>
          <cell r="B10" t="str">
            <v>Langue et littérature françaises</v>
          </cell>
          <cell r="C10" t="str">
            <v>Lettres</v>
          </cell>
          <cell r="D10" t="str">
            <v>03</v>
          </cell>
          <cell r="E10" t="str">
            <v>Langues et littératures</v>
          </cell>
        </row>
        <row r="11">
          <cell r="A11" t="str">
            <v>10</v>
          </cell>
          <cell r="B11" t="str">
            <v>Littératures comparées</v>
          </cell>
          <cell r="C11" t="str">
            <v>Lettres</v>
          </cell>
          <cell r="D11" t="str">
            <v>03</v>
          </cell>
          <cell r="E11" t="str">
            <v>Langues et littératures</v>
          </cell>
        </row>
        <row r="12">
          <cell r="A12" t="str">
            <v>11</v>
          </cell>
          <cell r="B12" t="str">
            <v>Langues et littératures anglaises et anglo-saxonnes</v>
          </cell>
          <cell r="C12" t="str">
            <v>Lettres</v>
          </cell>
          <cell r="D12" t="str">
            <v>03</v>
          </cell>
          <cell r="E12" t="str">
            <v>Langues et littératures</v>
          </cell>
        </row>
        <row r="13">
          <cell r="A13" t="str">
            <v>12</v>
          </cell>
          <cell r="B13" t="str">
            <v>Langues et littératures germaniques et scandinaves</v>
          </cell>
          <cell r="C13" t="str">
            <v>Lettres</v>
          </cell>
          <cell r="D13" t="str">
            <v>03</v>
          </cell>
          <cell r="E13" t="str">
            <v>Langues et littératures</v>
          </cell>
        </row>
        <row r="14">
          <cell r="A14" t="str">
            <v>13</v>
          </cell>
          <cell r="B14" t="str">
            <v>Langues et littératures slaves</v>
          </cell>
          <cell r="C14" t="str">
            <v>Lettres</v>
          </cell>
          <cell r="D14" t="str">
            <v>03</v>
          </cell>
          <cell r="E14" t="str">
            <v>Langues et littératures</v>
          </cell>
        </row>
        <row r="15">
          <cell r="A15" t="str">
            <v>14</v>
          </cell>
          <cell r="B15" t="str">
            <v xml:space="preserve">Langues et littératures romanes : espagnol, italien, 
portugais, autres langues romanes </v>
          </cell>
          <cell r="C15" t="str">
            <v>Lettres</v>
          </cell>
          <cell r="D15" t="str">
            <v>03</v>
          </cell>
          <cell r="E15" t="str">
            <v>Langues et littératures</v>
          </cell>
        </row>
        <row r="16">
          <cell r="A16" t="str">
            <v>15</v>
          </cell>
          <cell r="B16" t="str">
            <v>Langues et littératures arabes, chinoises, japonaises, hébraïques, d'autres domaines linguistiques</v>
          </cell>
          <cell r="C16" t="str">
            <v>Lettres</v>
          </cell>
          <cell r="D16" t="str">
            <v>03</v>
          </cell>
          <cell r="E16" t="str">
            <v>Langues et littératures</v>
          </cell>
        </row>
        <row r="17">
          <cell r="A17" t="str">
            <v>16</v>
          </cell>
          <cell r="B17" t="str">
            <v>Psychologie, psychologie clinique, psychologie sociale</v>
          </cell>
          <cell r="C17" t="str">
            <v>Lettres</v>
          </cell>
          <cell r="D17" t="str">
            <v>04</v>
          </cell>
          <cell r="E17" t="str">
            <v>Sciences humaines</v>
          </cell>
        </row>
        <row r="18">
          <cell r="A18" t="str">
            <v>17</v>
          </cell>
          <cell r="B18" t="str">
            <v>Philosophie</v>
          </cell>
          <cell r="C18" t="str">
            <v>Lettres</v>
          </cell>
          <cell r="D18" t="str">
            <v>04</v>
          </cell>
          <cell r="E18" t="str">
            <v>Sciences humaines</v>
          </cell>
        </row>
        <row r="19">
          <cell r="A19" t="str">
            <v>18</v>
          </cell>
          <cell r="B19" t="str">
            <v>Architecture (ses théories et ses pratiques) arts appliqués, arts plastiques, arts du spectacle, épistémologie des enseignements artistiques, esthétique, musicologie, musique, sciences de l'art</v>
          </cell>
          <cell r="C19" t="str">
            <v>Lettres</v>
          </cell>
          <cell r="D19" t="str">
            <v>04</v>
          </cell>
          <cell r="E19" t="str">
            <v>Sciences humaines</v>
          </cell>
        </row>
        <row r="20">
          <cell r="A20" t="str">
            <v>19</v>
          </cell>
          <cell r="B20" t="str">
            <v>Sociologie, démographie</v>
          </cell>
          <cell r="C20" t="str">
            <v>Lettres</v>
          </cell>
          <cell r="D20" t="str">
            <v>04</v>
          </cell>
          <cell r="E20" t="str">
            <v>Sciences humaines</v>
          </cell>
        </row>
        <row r="21">
          <cell r="A21" t="str">
            <v>20</v>
          </cell>
          <cell r="B21" t="str">
            <v>Anthropologie biologique, ethnologie, préhistoire</v>
          </cell>
          <cell r="C21" t="str">
            <v>Lettres</v>
          </cell>
          <cell r="D21" t="str">
            <v>04</v>
          </cell>
          <cell r="E21" t="str">
            <v>Sciences humaines</v>
          </cell>
        </row>
        <row r="22">
          <cell r="A22" t="str">
            <v>21</v>
          </cell>
          <cell r="B22" t="str">
            <v>Histoire et civilisations : histoire et archéologie des mondes 
anciens et des mondes médiévaux; de l'art</v>
          </cell>
          <cell r="C22" t="str">
            <v>Lettres</v>
          </cell>
          <cell r="D22" t="str">
            <v>04</v>
          </cell>
          <cell r="E22" t="str">
            <v>Sciences humaines</v>
          </cell>
        </row>
        <row r="23">
          <cell r="A23" t="str">
            <v>22</v>
          </cell>
          <cell r="B23" t="str">
            <v>Histoire et civilisations : histoire des mondes modernes, 
histoire du monde  contemporain ; de l'art; de la musique</v>
          </cell>
          <cell r="C23" t="str">
            <v>Lettres</v>
          </cell>
          <cell r="D23" t="str">
            <v>04</v>
          </cell>
          <cell r="E23" t="str">
            <v>Sciences humaines</v>
          </cell>
        </row>
        <row r="24">
          <cell r="A24" t="str">
            <v>23</v>
          </cell>
          <cell r="B24" t="str">
            <v>Géographie physique, humaine, économique et régionale</v>
          </cell>
          <cell r="C24" t="str">
            <v>Lettres</v>
          </cell>
          <cell r="D24" t="str">
            <v>04</v>
          </cell>
          <cell r="E24" t="str">
            <v>Sciences humaines</v>
          </cell>
        </row>
        <row r="25">
          <cell r="A25" t="str">
            <v>24</v>
          </cell>
          <cell r="B25" t="str">
            <v>Aménagement de l'espace, urbanisme</v>
          </cell>
          <cell r="C25" t="str">
            <v>Lettres</v>
          </cell>
          <cell r="D25" t="str">
            <v>04</v>
          </cell>
          <cell r="E25" t="str">
            <v>Sciences humaines</v>
          </cell>
        </row>
        <row r="26">
          <cell r="A26" t="str">
            <v>70</v>
          </cell>
          <cell r="B26" t="str">
            <v>Sciences de l'éducation</v>
          </cell>
          <cell r="C26" t="str">
            <v>Lettres</v>
          </cell>
          <cell r="D26" t="str">
            <v>12</v>
          </cell>
          <cell r="E26" t="str">
            <v>Groupe interdisciplinaire</v>
          </cell>
        </row>
        <row r="27">
          <cell r="A27" t="str">
            <v>71</v>
          </cell>
          <cell r="B27" t="str">
            <v>Sciences de l'information et de la communication</v>
          </cell>
          <cell r="C27" t="str">
            <v>Lettres</v>
          </cell>
          <cell r="D27" t="str">
            <v>12</v>
          </cell>
          <cell r="E27" t="str">
            <v>Groupe interdisciplinaire</v>
          </cell>
        </row>
        <row r="28">
          <cell r="A28" t="str">
            <v>72</v>
          </cell>
          <cell r="B28" t="str">
            <v>Epistémologie, histoire des sciences et des techniques</v>
          </cell>
          <cell r="C28" t="str">
            <v>Lettres</v>
          </cell>
          <cell r="D28" t="str">
            <v>12</v>
          </cell>
          <cell r="E28" t="str">
            <v>Groupe interdisciplinaire</v>
          </cell>
        </row>
        <row r="29">
          <cell r="A29" t="str">
            <v>73</v>
          </cell>
          <cell r="B29" t="str">
            <v>Cultures et langues régionales</v>
          </cell>
          <cell r="C29" t="str">
            <v>Lettres</v>
          </cell>
          <cell r="D29" t="str">
            <v>12</v>
          </cell>
          <cell r="E29" t="str">
            <v>Groupe interdisciplinaire</v>
          </cell>
        </row>
        <row r="30">
          <cell r="A30" t="str">
            <v>74</v>
          </cell>
          <cell r="B30" t="str">
            <v>Sciences et techniques des activités physiques et sportives</v>
          </cell>
          <cell r="C30" t="str">
            <v>Lettres</v>
          </cell>
          <cell r="D30" t="str">
            <v>12</v>
          </cell>
          <cell r="E30" t="str">
            <v>Groupe interdisciplinaire</v>
          </cell>
        </row>
        <row r="31">
          <cell r="A31" t="str">
            <v>76</v>
          </cell>
          <cell r="B31" t="str">
            <v>Théologie catholique</v>
          </cell>
          <cell r="C31" t="str">
            <v>Lettres</v>
          </cell>
          <cell r="D31" t="str">
            <v>Théologie</v>
          </cell>
          <cell r="E31" t="str">
            <v>Théologie</v>
          </cell>
        </row>
        <row r="32">
          <cell r="A32" t="str">
            <v>77</v>
          </cell>
          <cell r="B32" t="str">
            <v>Théologie protestante</v>
          </cell>
          <cell r="C32" t="str">
            <v>Lettres</v>
          </cell>
          <cell r="D32" t="str">
            <v>Théologie</v>
          </cell>
          <cell r="E32" t="str">
            <v>Théologie</v>
          </cell>
        </row>
        <row r="33">
          <cell r="A33" t="str">
            <v>25</v>
          </cell>
          <cell r="B33" t="str">
            <v>Mathématiques</v>
          </cell>
          <cell r="C33" t="str">
            <v>Sciences</v>
          </cell>
          <cell r="D33" t="str">
            <v>05</v>
          </cell>
          <cell r="E33" t="str">
            <v>Mathématiques et informatique</v>
          </cell>
        </row>
        <row r="34">
          <cell r="A34" t="str">
            <v>26</v>
          </cell>
          <cell r="B34" t="str">
            <v>Mathématiques appliquées et applications des mathématiques</v>
          </cell>
          <cell r="C34" t="str">
            <v>Sciences</v>
          </cell>
          <cell r="D34" t="str">
            <v>05</v>
          </cell>
          <cell r="E34" t="str">
            <v>Mathématiques et informatique</v>
          </cell>
        </row>
        <row r="35">
          <cell r="A35" t="str">
            <v>27</v>
          </cell>
          <cell r="B35" t="str">
            <v>Informatique</v>
          </cell>
          <cell r="C35" t="str">
            <v>Sciences</v>
          </cell>
          <cell r="D35" t="str">
            <v>05</v>
          </cell>
          <cell r="E35" t="str">
            <v>Mathématiques et informatique</v>
          </cell>
        </row>
        <row r="36">
          <cell r="A36" t="str">
            <v>28</v>
          </cell>
          <cell r="B36" t="str">
            <v>Milieux denses et matériaux</v>
          </cell>
          <cell r="C36" t="str">
            <v>Sciences</v>
          </cell>
          <cell r="D36" t="str">
            <v>06</v>
          </cell>
          <cell r="E36" t="str">
            <v>Physique</v>
          </cell>
        </row>
        <row r="37">
          <cell r="A37" t="str">
            <v>29</v>
          </cell>
          <cell r="B37" t="str">
            <v>Constituants élémentaires</v>
          </cell>
          <cell r="C37" t="str">
            <v>Sciences</v>
          </cell>
          <cell r="D37" t="str">
            <v>06</v>
          </cell>
          <cell r="E37" t="str">
            <v>Physique</v>
          </cell>
        </row>
        <row r="38">
          <cell r="A38" t="str">
            <v>30</v>
          </cell>
          <cell r="B38" t="str">
            <v>Milieux dilués et optique</v>
          </cell>
          <cell r="C38" t="str">
            <v>Sciences</v>
          </cell>
          <cell r="D38" t="str">
            <v>06</v>
          </cell>
          <cell r="E38" t="str">
            <v>Physique</v>
          </cell>
        </row>
        <row r="39">
          <cell r="A39" t="str">
            <v>31</v>
          </cell>
          <cell r="B39" t="str">
            <v>Chimie théorique, physique, analytique</v>
          </cell>
          <cell r="C39" t="str">
            <v>Sciences</v>
          </cell>
          <cell r="D39" t="str">
            <v>07</v>
          </cell>
          <cell r="E39" t="str">
            <v>Chimie</v>
          </cell>
        </row>
        <row r="40">
          <cell r="A40" t="str">
            <v>32</v>
          </cell>
          <cell r="B40" t="str">
            <v>Chimie organique, minérale, industrielle</v>
          </cell>
          <cell r="C40" t="str">
            <v>Sciences</v>
          </cell>
          <cell r="D40" t="str">
            <v>07</v>
          </cell>
          <cell r="E40" t="str">
            <v>Chimie</v>
          </cell>
        </row>
        <row r="41">
          <cell r="A41" t="str">
            <v>33</v>
          </cell>
          <cell r="B41" t="str">
            <v>Chimie des matériaux</v>
          </cell>
          <cell r="C41" t="str">
            <v>Sciences</v>
          </cell>
          <cell r="D41" t="str">
            <v>07</v>
          </cell>
          <cell r="E41" t="str">
            <v>Chimie</v>
          </cell>
        </row>
        <row r="42">
          <cell r="A42" t="str">
            <v>34</v>
          </cell>
          <cell r="B42" t="str">
            <v>Astronomie, astrophysique</v>
          </cell>
          <cell r="C42" t="str">
            <v>Sciences</v>
          </cell>
          <cell r="D42" t="str">
            <v>08</v>
          </cell>
          <cell r="E42" t="str">
            <v>Sciences de la terre</v>
          </cell>
        </row>
        <row r="43">
          <cell r="A43" t="str">
            <v>35</v>
          </cell>
          <cell r="B43" t="str">
            <v>Structure et évolution de la Terre et des autres planètes</v>
          </cell>
          <cell r="C43" t="str">
            <v>Sciences</v>
          </cell>
          <cell r="D43" t="str">
            <v>08</v>
          </cell>
          <cell r="E43" t="str">
            <v>Sciences de la terre</v>
          </cell>
        </row>
        <row r="44">
          <cell r="A44" t="str">
            <v>36</v>
          </cell>
          <cell r="B44" t="str">
            <v>Terre solide : géodynamique des enveloppes supérieures, paléo-biosphère</v>
          </cell>
          <cell r="C44" t="str">
            <v>Sciences</v>
          </cell>
          <cell r="D44" t="str">
            <v>08</v>
          </cell>
          <cell r="E44" t="str">
            <v>Sciences de la terre</v>
          </cell>
        </row>
        <row r="45">
          <cell r="A45" t="str">
            <v>37</v>
          </cell>
          <cell r="B45" t="str">
            <v xml:space="preserve">Météorologie, océanographie physique et physique de l'environnement </v>
          </cell>
          <cell r="C45" t="str">
            <v>Sciences</v>
          </cell>
          <cell r="D45" t="str">
            <v>08</v>
          </cell>
          <cell r="E45" t="str">
            <v>Sciences de la terre</v>
          </cell>
        </row>
        <row r="46">
          <cell r="A46" t="str">
            <v>60</v>
          </cell>
          <cell r="B46" t="str">
            <v>Mécanique, génie mécanique, génie civil</v>
          </cell>
          <cell r="C46" t="str">
            <v>Sciences</v>
          </cell>
          <cell r="D46" t="str">
            <v>09</v>
          </cell>
          <cell r="E46" t="str">
            <v>Mécanique, génie mécanique,
génie informatique, énergétique</v>
          </cell>
        </row>
        <row r="47">
          <cell r="A47" t="str">
            <v>61</v>
          </cell>
          <cell r="B47" t="str">
            <v>Génie informatique, automatique et traitement du signal</v>
          </cell>
          <cell r="C47" t="str">
            <v>Sciences</v>
          </cell>
          <cell r="D47" t="str">
            <v>09</v>
          </cell>
          <cell r="E47" t="str">
            <v>Mécanique, génie mécanique,
génie informatique, énergétique</v>
          </cell>
        </row>
        <row r="48">
          <cell r="A48" t="str">
            <v>62</v>
          </cell>
          <cell r="B48" t="str">
            <v>Energétique, génie des procédés</v>
          </cell>
          <cell r="C48" t="str">
            <v>Sciences</v>
          </cell>
          <cell r="D48" t="str">
            <v>09</v>
          </cell>
          <cell r="E48" t="str">
            <v>Mécanique, génie mécanique,
génie informatique, énergétique</v>
          </cell>
        </row>
        <row r="49">
          <cell r="A49" t="str">
            <v>63</v>
          </cell>
          <cell r="B49" t="str">
            <v>Génie électrique, électronique, photonique et systèmes</v>
          </cell>
          <cell r="C49" t="str">
            <v>Sciences</v>
          </cell>
          <cell r="D49" t="str">
            <v>09</v>
          </cell>
          <cell r="E49" t="str">
            <v>Mécanique, génie mécanique,
génie informatique, énergétique</v>
          </cell>
        </row>
        <row r="50">
          <cell r="A50" t="str">
            <v>64</v>
          </cell>
          <cell r="B50" t="str">
            <v>Biochimie et biologie moléculaire</v>
          </cell>
          <cell r="C50" t="str">
            <v>Sciences</v>
          </cell>
          <cell r="D50" t="str">
            <v>10</v>
          </cell>
          <cell r="E50" t="str">
            <v>Biologie et biochimie</v>
          </cell>
        </row>
        <row r="51">
          <cell r="A51" t="str">
            <v>65</v>
          </cell>
          <cell r="B51" t="str">
            <v>Biologie cellulaire</v>
          </cell>
          <cell r="C51" t="str">
            <v>Sciences</v>
          </cell>
          <cell r="D51" t="str">
            <v>10</v>
          </cell>
          <cell r="E51" t="str">
            <v>Biologie et biochimie</v>
          </cell>
        </row>
        <row r="52">
          <cell r="A52" t="str">
            <v>66</v>
          </cell>
          <cell r="B52" t="str">
            <v>Physiologie</v>
          </cell>
          <cell r="C52" t="str">
            <v>Sciences</v>
          </cell>
          <cell r="D52" t="str">
            <v>10</v>
          </cell>
          <cell r="E52" t="str">
            <v>Biologie et biochimie</v>
          </cell>
        </row>
        <row r="53">
          <cell r="A53" t="str">
            <v>67</v>
          </cell>
          <cell r="B53" t="str">
            <v>Biologie des populations et écologie</v>
          </cell>
          <cell r="C53" t="str">
            <v>Sciences</v>
          </cell>
          <cell r="D53" t="str">
            <v>10</v>
          </cell>
          <cell r="E53" t="str">
            <v>Biologie et biochimie</v>
          </cell>
        </row>
        <row r="54">
          <cell r="A54" t="str">
            <v>68</v>
          </cell>
          <cell r="B54" t="str">
            <v>Biologie des organismes</v>
          </cell>
          <cell r="C54" t="str">
            <v>Sciences</v>
          </cell>
          <cell r="D54" t="str">
            <v>10</v>
          </cell>
          <cell r="E54" t="str">
            <v>Biologie et biochimie</v>
          </cell>
        </row>
        <row r="55">
          <cell r="A55" t="str">
            <v>69</v>
          </cell>
          <cell r="B55" t="str">
            <v>Neurosciences</v>
          </cell>
          <cell r="C55" t="str">
            <v>Sciences</v>
          </cell>
          <cell r="D55" t="str">
            <v>10</v>
          </cell>
          <cell r="E55" t="str">
            <v>Biologie et biochimie</v>
          </cell>
        </row>
        <row r="56">
          <cell r="A56" t="str">
            <v>85</v>
          </cell>
          <cell r="B56" t="str">
            <v>Sciences physico-chimiques et ingéniérie appliquée à la santé</v>
          </cell>
          <cell r="C56" t="str">
            <v>Pharmacie</v>
          </cell>
          <cell r="D56" t="str">
            <v>11</v>
          </cell>
          <cell r="E56" t="str">
            <v>Pharmacie</v>
          </cell>
        </row>
        <row r="57">
          <cell r="A57" t="str">
            <v>86</v>
          </cell>
          <cell r="B57" t="str">
            <v>Sciences du médicament et des autres produits de santé</v>
          </cell>
          <cell r="C57" t="str">
            <v>Pharmacie</v>
          </cell>
          <cell r="D57" t="str">
            <v>11</v>
          </cell>
          <cell r="E57" t="str">
            <v>Pharmacie</v>
          </cell>
        </row>
        <row r="58">
          <cell r="A58" t="str">
            <v>87</v>
          </cell>
          <cell r="B58" t="str">
            <v>Sciences biologiques, fondamentales et clinique</v>
          </cell>
          <cell r="C58" t="str">
            <v>Pharmacie</v>
          </cell>
          <cell r="D58" t="str">
            <v>11</v>
          </cell>
          <cell r="E58" t="str">
            <v>Pharmacie</v>
          </cell>
        </row>
      </sheetData>
      <sheetData sheetId="9">
        <row r="1">
          <cell r="O1">
            <v>1994</v>
          </cell>
          <cell r="Q1">
            <v>1999</v>
          </cell>
          <cell r="S1">
            <v>2004</v>
          </cell>
          <cell r="U1">
            <v>2009</v>
          </cell>
          <cell r="W1">
            <v>2014</v>
          </cell>
        </row>
        <row r="2">
          <cell r="N2" t="str">
            <v>GROUPE</v>
          </cell>
          <cell r="O2" t="str">
            <v>PR</v>
          </cell>
          <cell r="P2" t="str">
            <v>MCF</v>
          </cell>
          <cell r="Q2" t="str">
            <v>PR</v>
          </cell>
          <cell r="R2" t="str">
            <v>MCF</v>
          </cell>
          <cell r="S2" t="str">
            <v>PR</v>
          </cell>
          <cell r="T2" t="str">
            <v>MCF</v>
          </cell>
          <cell r="U2" t="str">
            <v>PR</v>
          </cell>
          <cell r="V2" t="str">
            <v>MCF</v>
          </cell>
          <cell r="W2" t="str">
            <v>PR</v>
          </cell>
          <cell r="X2" t="str">
            <v>MCF</v>
          </cell>
        </row>
        <row r="3">
          <cell r="A3" t="str">
            <v>01</v>
          </cell>
          <cell r="B3">
            <v>433</v>
          </cell>
          <cell r="C3">
            <v>714</v>
          </cell>
          <cell r="D3">
            <v>466</v>
          </cell>
          <cell r="E3">
            <v>931</v>
          </cell>
          <cell r="F3">
            <v>518</v>
          </cell>
          <cell r="G3">
            <v>1081</v>
          </cell>
          <cell r="H3">
            <v>549</v>
          </cell>
          <cell r="I3">
            <v>1188</v>
          </cell>
          <cell r="J3">
            <v>603</v>
          </cell>
          <cell r="K3">
            <v>1218</v>
          </cell>
          <cell r="N3" t="str">
            <v>01</v>
          </cell>
          <cell r="O3">
            <v>1065</v>
          </cell>
          <cell r="P3">
            <v>1511</v>
          </cell>
          <cell r="Q3">
            <v>1148</v>
          </cell>
          <cell r="R3">
            <v>1920</v>
          </cell>
          <cell r="S3">
            <v>1232</v>
          </cell>
          <cell r="T3">
            <v>2231</v>
          </cell>
          <cell r="U3">
            <v>1306</v>
          </cell>
          <cell r="V3">
            <v>2365</v>
          </cell>
          <cell r="W3">
            <v>1348</v>
          </cell>
          <cell r="X3">
            <v>2430</v>
          </cell>
        </row>
        <row r="4">
          <cell r="A4" t="str">
            <v>02</v>
          </cell>
          <cell r="B4">
            <v>394</v>
          </cell>
          <cell r="C4">
            <v>535</v>
          </cell>
          <cell r="D4">
            <v>452</v>
          </cell>
          <cell r="E4">
            <v>676</v>
          </cell>
          <cell r="F4">
            <v>478</v>
          </cell>
          <cell r="G4">
            <v>780</v>
          </cell>
          <cell r="H4">
            <v>513</v>
          </cell>
          <cell r="I4">
            <v>793</v>
          </cell>
          <cell r="J4">
            <v>505</v>
          </cell>
          <cell r="K4">
            <v>818</v>
          </cell>
          <cell r="N4" t="str">
            <v>02</v>
          </cell>
          <cell r="O4">
            <v>672</v>
          </cell>
          <cell r="P4">
            <v>1589</v>
          </cell>
          <cell r="Q4">
            <v>824</v>
          </cell>
          <cell r="R4">
            <v>2129</v>
          </cell>
          <cell r="S4">
            <v>930</v>
          </cell>
          <cell r="T4">
            <v>2493</v>
          </cell>
          <cell r="U4">
            <v>935</v>
          </cell>
          <cell r="V4">
            <v>2723</v>
          </cell>
          <cell r="W4">
            <v>980</v>
          </cell>
          <cell r="X4">
            <v>2860</v>
          </cell>
        </row>
        <row r="5">
          <cell r="A5" t="str">
            <v>03</v>
          </cell>
          <cell r="B5">
            <v>130</v>
          </cell>
          <cell r="C5">
            <v>124</v>
          </cell>
          <cell r="D5">
            <v>121</v>
          </cell>
          <cell r="E5">
            <v>144</v>
          </cell>
          <cell r="F5">
            <v>112</v>
          </cell>
          <cell r="G5">
            <v>169</v>
          </cell>
          <cell r="H5">
            <v>121</v>
          </cell>
          <cell r="I5">
            <v>163</v>
          </cell>
          <cell r="J5">
            <v>109</v>
          </cell>
          <cell r="K5">
            <v>162</v>
          </cell>
          <cell r="N5" t="str">
            <v>03</v>
          </cell>
          <cell r="O5">
            <v>1745</v>
          </cell>
          <cell r="P5">
            <v>3466</v>
          </cell>
          <cell r="Q5">
            <v>1740</v>
          </cell>
          <cell r="R5">
            <v>4001</v>
          </cell>
          <cell r="S5">
            <v>1805</v>
          </cell>
          <cell r="T5">
            <v>4336</v>
          </cell>
          <cell r="U5">
            <v>1783</v>
          </cell>
          <cell r="V5">
            <v>4411</v>
          </cell>
          <cell r="W5">
            <v>1723</v>
          </cell>
          <cell r="X5">
            <v>4379</v>
          </cell>
        </row>
        <row r="6">
          <cell r="A6" t="str">
            <v>04</v>
          </cell>
          <cell r="B6">
            <v>108</v>
          </cell>
          <cell r="C6">
            <v>138</v>
          </cell>
          <cell r="D6">
            <v>109</v>
          </cell>
          <cell r="E6">
            <v>169</v>
          </cell>
          <cell r="F6">
            <v>124</v>
          </cell>
          <cell r="G6">
            <v>201</v>
          </cell>
          <cell r="H6">
            <v>123</v>
          </cell>
          <cell r="I6">
            <v>221</v>
          </cell>
          <cell r="J6">
            <v>131</v>
          </cell>
          <cell r="K6">
            <v>232</v>
          </cell>
          <cell r="N6" t="str">
            <v>04</v>
          </cell>
          <cell r="O6">
            <v>1524</v>
          </cell>
          <cell r="P6">
            <v>2579</v>
          </cell>
          <cell r="Q6">
            <v>1650</v>
          </cell>
          <cell r="R6">
            <v>3385</v>
          </cell>
          <cell r="S6">
            <v>1852</v>
          </cell>
          <cell r="T6">
            <v>3857</v>
          </cell>
          <cell r="U6">
            <v>1996</v>
          </cell>
          <cell r="V6">
            <v>4214</v>
          </cell>
          <cell r="W6">
            <v>2108</v>
          </cell>
          <cell r="X6">
            <v>4414</v>
          </cell>
        </row>
        <row r="7">
          <cell r="A7" t="str">
            <v>05</v>
          </cell>
          <cell r="B7">
            <v>434</v>
          </cell>
          <cell r="C7">
            <v>995</v>
          </cell>
          <cell r="D7">
            <v>547</v>
          </cell>
          <cell r="E7">
            <v>1177</v>
          </cell>
          <cell r="F7">
            <v>570</v>
          </cell>
          <cell r="G7">
            <v>1259</v>
          </cell>
          <cell r="H7">
            <v>541</v>
          </cell>
          <cell r="I7">
            <v>1263</v>
          </cell>
          <cell r="J7">
            <v>536</v>
          </cell>
          <cell r="K7">
            <v>1270</v>
          </cell>
          <cell r="N7" t="str">
            <v>05</v>
          </cell>
          <cell r="O7">
            <v>1421</v>
          </cell>
          <cell r="P7">
            <v>3161</v>
          </cell>
          <cell r="Q7">
            <v>1653</v>
          </cell>
          <cell r="R7">
            <v>3947</v>
          </cell>
          <cell r="S7">
            <v>1898</v>
          </cell>
          <cell r="T7">
            <v>4276</v>
          </cell>
          <cell r="U7">
            <v>2025</v>
          </cell>
          <cell r="V7">
            <v>4434</v>
          </cell>
          <cell r="W7">
            <v>2152</v>
          </cell>
          <cell r="X7">
            <v>4498</v>
          </cell>
        </row>
        <row r="8">
          <cell r="A8" t="str">
            <v>06</v>
          </cell>
          <cell r="B8">
            <v>238</v>
          </cell>
          <cell r="C8">
            <v>594</v>
          </cell>
          <cell r="D8">
            <v>277</v>
          </cell>
          <cell r="E8">
            <v>952</v>
          </cell>
          <cell r="F8">
            <v>360</v>
          </cell>
          <cell r="G8">
            <v>1234</v>
          </cell>
          <cell r="H8">
            <v>394</v>
          </cell>
          <cell r="I8">
            <v>1460</v>
          </cell>
          <cell r="J8">
            <v>444</v>
          </cell>
          <cell r="K8">
            <v>1590</v>
          </cell>
          <cell r="N8" t="str">
            <v>06</v>
          </cell>
          <cell r="O8">
            <v>965</v>
          </cell>
          <cell r="P8">
            <v>1601</v>
          </cell>
          <cell r="Q8">
            <v>1008</v>
          </cell>
          <cell r="R8">
            <v>1764</v>
          </cell>
          <cell r="S8">
            <v>965</v>
          </cell>
          <cell r="T8">
            <v>1636</v>
          </cell>
          <cell r="U8">
            <v>928</v>
          </cell>
          <cell r="V8">
            <v>1565</v>
          </cell>
          <cell r="W8">
            <v>929</v>
          </cell>
          <cell r="X8">
            <v>1500</v>
          </cell>
        </row>
        <row r="9">
          <cell r="A9" t="str">
            <v>07</v>
          </cell>
          <cell r="B9">
            <v>189</v>
          </cell>
          <cell r="C9">
            <v>350</v>
          </cell>
          <cell r="D9">
            <v>198</v>
          </cell>
          <cell r="E9">
            <v>418</v>
          </cell>
          <cell r="F9">
            <v>235</v>
          </cell>
          <cell r="G9">
            <v>464</v>
          </cell>
          <cell r="H9">
            <v>233</v>
          </cell>
          <cell r="I9">
            <v>517</v>
          </cell>
          <cell r="J9">
            <v>238</v>
          </cell>
          <cell r="K9">
            <v>545</v>
          </cell>
          <cell r="N9" t="str">
            <v>07</v>
          </cell>
          <cell r="O9">
            <v>1074</v>
          </cell>
          <cell r="P9">
            <v>1873</v>
          </cell>
          <cell r="Q9">
            <v>1118</v>
          </cell>
          <cell r="R9">
            <v>2185</v>
          </cell>
          <cell r="S9">
            <v>1075</v>
          </cell>
          <cell r="T9">
            <v>2192</v>
          </cell>
          <cell r="U9">
            <v>1059</v>
          </cell>
          <cell r="V9">
            <v>2162</v>
          </cell>
          <cell r="W9">
            <v>1061</v>
          </cell>
          <cell r="X9">
            <v>2174</v>
          </cell>
        </row>
        <row r="10">
          <cell r="A10" t="str">
            <v>08</v>
          </cell>
          <cell r="B10">
            <v>148</v>
          </cell>
          <cell r="C10">
            <v>211</v>
          </cell>
          <cell r="D10">
            <v>136</v>
          </cell>
          <cell r="E10">
            <v>211</v>
          </cell>
          <cell r="F10">
            <v>133</v>
          </cell>
          <cell r="G10">
            <v>225</v>
          </cell>
          <cell r="H10">
            <v>130</v>
          </cell>
          <cell r="I10">
            <v>227</v>
          </cell>
          <cell r="J10">
            <v>118</v>
          </cell>
          <cell r="K10">
            <v>207</v>
          </cell>
          <cell r="N10" t="str">
            <v>08</v>
          </cell>
          <cell r="O10">
            <v>398</v>
          </cell>
          <cell r="P10">
            <v>725</v>
          </cell>
          <cell r="Q10">
            <v>417</v>
          </cell>
          <cell r="R10">
            <v>791</v>
          </cell>
          <cell r="S10">
            <v>419</v>
          </cell>
          <cell r="T10">
            <v>800</v>
          </cell>
          <cell r="U10">
            <v>424</v>
          </cell>
          <cell r="V10">
            <v>870</v>
          </cell>
          <cell r="W10">
            <v>444</v>
          </cell>
          <cell r="X10">
            <v>875</v>
          </cell>
        </row>
        <row r="11">
          <cell r="A11" t="str">
            <v>09</v>
          </cell>
          <cell r="B11">
            <v>377</v>
          </cell>
          <cell r="C11">
            <v>571</v>
          </cell>
          <cell r="D11">
            <v>380</v>
          </cell>
          <cell r="E11">
            <v>646</v>
          </cell>
          <cell r="F11">
            <v>399</v>
          </cell>
          <cell r="G11">
            <v>681</v>
          </cell>
          <cell r="H11">
            <v>399</v>
          </cell>
          <cell r="I11">
            <v>666</v>
          </cell>
          <cell r="J11">
            <v>366</v>
          </cell>
          <cell r="K11">
            <v>661</v>
          </cell>
          <cell r="N11" t="str">
            <v>09</v>
          </cell>
          <cell r="O11">
            <v>1536</v>
          </cell>
          <cell r="P11">
            <v>3002</v>
          </cell>
          <cell r="Q11">
            <v>1738</v>
          </cell>
          <cell r="R11">
            <v>3947</v>
          </cell>
          <cell r="S11">
            <v>1966</v>
          </cell>
          <cell r="T11">
            <v>4313</v>
          </cell>
          <cell r="U11">
            <v>2101</v>
          </cell>
          <cell r="V11">
            <v>4568</v>
          </cell>
          <cell r="W11">
            <v>2254</v>
          </cell>
          <cell r="X11">
            <v>4711</v>
          </cell>
        </row>
        <row r="12">
          <cell r="A12" t="str">
            <v>10</v>
          </cell>
          <cell r="B12">
            <v>68</v>
          </cell>
          <cell r="C12">
            <v>119</v>
          </cell>
          <cell r="D12">
            <v>73</v>
          </cell>
          <cell r="E12">
            <v>137</v>
          </cell>
          <cell r="F12">
            <v>80</v>
          </cell>
          <cell r="G12">
            <v>147</v>
          </cell>
          <cell r="H12">
            <v>81</v>
          </cell>
          <cell r="I12">
            <v>144</v>
          </cell>
          <cell r="J12">
            <v>87</v>
          </cell>
          <cell r="K12">
            <v>132</v>
          </cell>
          <cell r="N12" t="str">
            <v>10</v>
          </cell>
          <cell r="O12">
            <v>1068</v>
          </cell>
          <cell r="P12">
            <v>2603</v>
          </cell>
          <cell r="Q12">
            <v>1071</v>
          </cell>
          <cell r="R12">
            <v>2902</v>
          </cell>
          <cell r="S12">
            <v>1142</v>
          </cell>
          <cell r="T12">
            <v>2971</v>
          </cell>
          <cell r="U12">
            <v>1163</v>
          </cell>
          <cell r="V12">
            <v>3130</v>
          </cell>
          <cell r="W12">
            <v>1222</v>
          </cell>
          <cell r="X12">
            <v>3237</v>
          </cell>
        </row>
        <row r="13">
          <cell r="A13" t="str">
            <v>11</v>
          </cell>
          <cell r="B13">
            <v>423</v>
          </cell>
          <cell r="C13">
            <v>1013</v>
          </cell>
          <cell r="D13">
            <v>412</v>
          </cell>
          <cell r="E13">
            <v>1220</v>
          </cell>
          <cell r="F13">
            <v>409</v>
          </cell>
          <cell r="G13">
            <v>1341</v>
          </cell>
          <cell r="H13">
            <v>405</v>
          </cell>
          <cell r="I13">
            <v>1347</v>
          </cell>
          <cell r="J13">
            <v>406</v>
          </cell>
          <cell r="K13">
            <v>1337</v>
          </cell>
          <cell r="N13" t="str">
            <v>11</v>
          </cell>
          <cell r="O13">
            <v>671</v>
          </cell>
          <cell r="P13">
            <v>1111</v>
          </cell>
          <cell r="Q13">
            <v>639</v>
          </cell>
          <cell r="R13">
            <v>1206</v>
          </cell>
          <cell r="S13">
            <v>616</v>
          </cell>
          <cell r="T13">
            <v>1195</v>
          </cell>
          <cell r="U13">
            <v>592</v>
          </cell>
          <cell r="V13">
            <v>1230</v>
          </cell>
          <cell r="W13">
            <v>580</v>
          </cell>
          <cell r="X13">
            <v>1194</v>
          </cell>
        </row>
        <row r="14">
          <cell r="A14" t="str">
            <v>12</v>
          </cell>
          <cell r="B14">
            <v>160</v>
          </cell>
          <cell r="C14">
            <v>387</v>
          </cell>
          <cell r="D14">
            <v>154</v>
          </cell>
          <cell r="E14">
            <v>428</v>
          </cell>
          <cell r="F14">
            <v>150</v>
          </cell>
          <cell r="G14">
            <v>402</v>
          </cell>
          <cell r="H14">
            <v>135</v>
          </cell>
          <cell r="I14">
            <v>368</v>
          </cell>
          <cell r="J14">
            <v>109</v>
          </cell>
          <cell r="K14">
            <v>344</v>
          </cell>
          <cell r="N14" t="str">
            <v>12</v>
          </cell>
          <cell r="O14">
            <v>260</v>
          </cell>
          <cell r="P14">
            <v>770</v>
          </cell>
          <cell r="Q14">
            <v>332</v>
          </cell>
          <cell r="R14">
            <v>1072</v>
          </cell>
          <cell r="S14">
            <v>453</v>
          </cell>
          <cell r="T14">
            <v>1487</v>
          </cell>
          <cell r="U14">
            <v>491</v>
          </cell>
          <cell r="V14">
            <v>1676</v>
          </cell>
          <cell r="W14">
            <v>561</v>
          </cell>
          <cell r="X14">
            <v>1850</v>
          </cell>
        </row>
        <row r="15">
          <cell r="A15" t="str">
            <v>13</v>
          </cell>
          <cell r="B15">
            <v>52</v>
          </cell>
          <cell r="C15">
            <v>103</v>
          </cell>
          <cell r="D15">
            <v>44</v>
          </cell>
          <cell r="E15">
            <v>107</v>
          </cell>
          <cell r="F15">
            <v>40</v>
          </cell>
          <cell r="G15">
            <v>117</v>
          </cell>
          <cell r="H15">
            <v>39</v>
          </cell>
          <cell r="I15">
            <v>114</v>
          </cell>
          <cell r="J15">
            <v>38</v>
          </cell>
          <cell r="K15">
            <v>95</v>
          </cell>
          <cell r="N15" t="str">
            <v>Théologie</v>
          </cell>
          <cell r="O15">
            <v>39</v>
          </cell>
          <cell r="P15">
            <v>25</v>
          </cell>
          <cell r="Q15">
            <v>37</v>
          </cell>
          <cell r="R15">
            <v>25</v>
          </cell>
          <cell r="S15">
            <v>33</v>
          </cell>
          <cell r="T15">
            <v>22</v>
          </cell>
          <cell r="U15">
            <v>36</v>
          </cell>
          <cell r="V15">
            <v>22</v>
          </cell>
          <cell r="W15">
            <v>33</v>
          </cell>
          <cell r="X15">
            <v>20</v>
          </cell>
        </row>
        <row r="16">
          <cell r="A16" t="str">
            <v>14</v>
          </cell>
          <cell r="B16">
            <v>230</v>
          </cell>
          <cell r="C16">
            <v>530</v>
          </cell>
          <cell r="D16">
            <v>252</v>
          </cell>
          <cell r="E16">
            <v>618</v>
          </cell>
          <cell r="F16">
            <v>255</v>
          </cell>
          <cell r="G16">
            <v>700</v>
          </cell>
          <cell r="H16">
            <v>253</v>
          </cell>
          <cell r="I16">
            <v>738</v>
          </cell>
          <cell r="J16">
            <v>247</v>
          </cell>
          <cell r="K16">
            <v>754</v>
          </cell>
        </row>
        <row r="17">
          <cell r="A17" t="str">
            <v>15</v>
          </cell>
          <cell r="B17">
            <v>98</v>
          </cell>
          <cell r="C17">
            <v>182</v>
          </cell>
          <cell r="D17">
            <v>91</v>
          </cell>
          <cell r="E17">
            <v>216</v>
          </cell>
          <cell r="F17">
            <v>104</v>
          </cell>
          <cell r="G17">
            <v>259</v>
          </cell>
          <cell r="H17">
            <v>108</v>
          </cell>
          <cell r="I17">
            <v>290</v>
          </cell>
          <cell r="J17">
            <v>114</v>
          </cell>
          <cell r="K17">
            <v>304</v>
          </cell>
        </row>
        <row r="18">
          <cell r="A18" t="str">
            <v>16</v>
          </cell>
          <cell r="B18">
            <v>225</v>
          </cell>
          <cell r="C18">
            <v>576</v>
          </cell>
          <cell r="D18">
            <v>251</v>
          </cell>
          <cell r="E18">
            <v>801</v>
          </cell>
          <cell r="F18">
            <v>298</v>
          </cell>
          <cell r="G18">
            <v>893</v>
          </cell>
          <cell r="H18">
            <v>336</v>
          </cell>
          <cell r="I18">
            <v>935</v>
          </cell>
          <cell r="J18">
            <v>364</v>
          </cell>
          <cell r="K18">
            <v>959</v>
          </cell>
        </row>
        <row r="19">
          <cell r="A19" t="str">
            <v>17</v>
          </cell>
          <cell r="B19">
            <v>157</v>
          </cell>
          <cell r="C19">
            <v>176</v>
          </cell>
          <cell r="D19">
            <v>145</v>
          </cell>
          <cell r="E19">
            <v>188</v>
          </cell>
          <cell r="F19">
            <v>163</v>
          </cell>
          <cell r="G19">
            <v>202</v>
          </cell>
          <cell r="H19">
            <v>171</v>
          </cell>
          <cell r="I19">
            <v>232</v>
          </cell>
          <cell r="J19">
            <v>166</v>
          </cell>
          <cell r="K19">
            <v>226</v>
          </cell>
        </row>
        <row r="20">
          <cell r="A20" t="str">
            <v>18</v>
          </cell>
          <cell r="B20">
            <v>69</v>
          </cell>
          <cell r="C20">
            <v>195</v>
          </cell>
          <cell r="D20">
            <v>99</v>
          </cell>
          <cell r="E20">
            <v>284</v>
          </cell>
          <cell r="F20">
            <v>128</v>
          </cell>
          <cell r="G20">
            <v>359</v>
          </cell>
          <cell r="H20">
            <v>161</v>
          </cell>
          <cell r="I20">
            <v>437</v>
          </cell>
          <cell r="J20">
            <v>193</v>
          </cell>
          <cell r="K20">
            <v>493</v>
          </cell>
          <cell r="O20">
            <v>1994</v>
          </cell>
          <cell r="Q20">
            <v>1999</v>
          </cell>
          <cell r="S20">
            <v>2004</v>
          </cell>
          <cell r="U20">
            <v>2009</v>
          </cell>
          <cell r="W20">
            <v>2014</v>
          </cell>
        </row>
        <row r="21">
          <cell r="A21" t="str">
            <v>19</v>
          </cell>
          <cell r="B21">
            <v>145</v>
          </cell>
          <cell r="C21">
            <v>357</v>
          </cell>
          <cell r="D21">
            <v>187</v>
          </cell>
          <cell r="E21">
            <v>476</v>
          </cell>
          <cell r="F21">
            <v>215</v>
          </cell>
          <cell r="G21">
            <v>555</v>
          </cell>
          <cell r="H21">
            <v>233</v>
          </cell>
          <cell r="I21">
            <v>604</v>
          </cell>
          <cell r="J21">
            <v>252</v>
          </cell>
          <cell r="K21">
            <v>643</v>
          </cell>
          <cell r="N21" t="str">
            <v>Étiquettes de lignes</v>
          </cell>
          <cell r="O21" t="str">
            <v>PR</v>
          </cell>
          <cell r="P21" t="str">
            <v>MCF</v>
          </cell>
          <cell r="Q21" t="str">
            <v>PR</v>
          </cell>
          <cell r="R21" t="str">
            <v>MCF</v>
          </cell>
          <cell r="S21" t="str">
            <v>PR</v>
          </cell>
          <cell r="T21" t="str">
            <v>MCF</v>
          </cell>
          <cell r="U21" t="str">
            <v>PR</v>
          </cell>
          <cell r="V21" t="str">
            <v>MCF</v>
          </cell>
          <cell r="W21" t="str">
            <v>PR</v>
          </cell>
          <cell r="X21" t="str">
            <v>MCF</v>
          </cell>
        </row>
        <row r="22">
          <cell r="A22" t="str">
            <v>20</v>
          </cell>
          <cell r="B22">
            <v>50</v>
          </cell>
          <cell r="C22">
            <v>68</v>
          </cell>
          <cell r="D22">
            <v>58</v>
          </cell>
          <cell r="E22">
            <v>87</v>
          </cell>
          <cell r="F22">
            <v>64</v>
          </cell>
          <cell r="G22">
            <v>104</v>
          </cell>
          <cell r="H22">
            <v>69</v>
          </cell>
          <cell r="I22">
            <v>123</v>
          </cell>
          <cell r="J22">
            <v>70</v>
          </cell>
          <cell r="K22">
            <v>130</v>
          </cell>
          <cell r="N22" t="str">
            <v>Droit</v>
          </cell>
          <cell r="O22">
            <v>1737</v>
          </cell>
          <cell r="P22">
            <v>3100</v>
          </cell>
          <cell r="Q22">
            <v>1972</v>
          </cell>
          <cell r="R22">
            <v>4049</v>
          </cell>
          <cell r="S22">
            <v>2162</v>
          </cell>
          <cell r="T22">
            <v>4724</v>
          </cell>
          <cell r="U22">
            <v>2241</v>
          </cell>
          <cell r="V22">
            <v>5088</v>
          </cell>
          <cell r="W22">
            <v>2328</v>
          </cell>
          <cell r="X22">
            <v>5290</v>
          </cell>
        </row>
        <row r="23">
          <cell r="A23" t="str">
            <v>21</v>
          </cell>
          <cell r="B23">
            <v>234</v>
          </cell>
          <cell r="C23">
            <v>306</v>
          </cell>
          <cell r="D23">
            <v>251</v>
          </cell>
          <cell r="E23">
            <v>394</v>
          </cell>
          <cell r="F23">
            <v>267</v>
          </cell>
          <cell r="G23">
            <v>447</v>
          </cell>
          <cell r="H23">
            <v>269</v>
          </cell>
          <cell r="I23">
            <v>497</v>
          </cell>
          <cell r="J23">
            <v>269</v>
          </cell>
          <cell r="K23">
            <v>530</v>
          </cell>
          <cell r="N23" t="str">
            <v>Lettres</v>
          </cell>
          <cell r="O23">
            <v>3568</v>
          </cell>
          <cell r="P23">
            <v>6840</v>
          </cell>
          <cell r="Q23">
            <v>3759</v>
          </cell>
          <cell r="R23">
            <v>8483</v>
          </cell>
          <cell r="S23">
            <v>4143</v>
          </cell>
          <cell r="T23">
            <v>9702</v>
          </cell>
          <cell r="U23">
            <v>4306</v>
          </cell>
          <cell r="V23">
            <v>10323</v>
          </cell>
          <cell r="W23">
            <v>4425</v>
          </cell>
          <cell r="X23">
            <v>10663</v>
          </cell>
        </row>
        <row r="24">
          <cell r="A24" t="str">
            <v>22</v>
          </cell>
          <cell r="B24">
            <v>336</v>
          </cell>
          <cell r="C24">
            <v>459</v>
          </cell>
          <cell r="D24">
            <v>342</v>
          </cell>
          <cell r="E24">
            <v>573</v>
          </cell>
          <cell r="F24">
            <v>383</v>
          </cell>
          <cell r="G24">
            <v>635</v>
          </cell>
          <cell r="H24">
            <v>405</v>
          </cell>
          <cell r="I24">
            <v>676</v>
          </cell>
          <cell r="J24">
            <v>428</v>
          </cell>
          <cell r="K24">
            <v>661</v>
          </cell>
          <cell r="N24" t="str">
            <v>Sciences</v>
          </cell>
          <cell r="O24">
            <v>6462</v>
          </cell>
          <cell r="P24">
            <v>12965</v>
          </cell>
          <cell r="Q24">
            <v>7005</v>
          </cell>
          <cell r="R24">
            <v>15536</v>
          </cell>
          <cell r="S24">
            <v>7465</v>
          </cell>
          <cell r="T24">
            <v>16188</v>
          </cell>
          <cell r="U24">
            <v>7700</v>
          </cell>
          <cell r="V24">
            <v>16729</v>
          </cell>
          <cell r="W24">
            <v>8062</v>
          </cell>
          <cell r="X24">
            <v>16995</v>
          </cell>
        </row>
        <row r="25">
          <cell r="A25" t="str">
            <v>23</v>
          </cell>
          <cell r="B25">
            <v>248</v>
          </cell>
          <cell r="C25">
            <v>349</v>
          </cell>
          <cell r="D25">
            <v>246</v>
          </cell>
          <cell r="E25">
            <v>475</v>
          </cell>
          <cell r="F25">
            <v>249</v>
          </cell>
          <cell r="G25">
            <v>530</v>
          </cell>
          <cell r="H25">
            <v>261</v>
          </cell>
          <cell r="I25">
            <v>582</v>
          </cell>
          <cell r="J25">
            <v>268</v>
          </cell>
          <cell r="K25">
            <v>610</v>
          </cell>
          <cell r="N25" t="str">
            <v>Pharmacie</v>
          </cell>
          <cell r="O25">
            <v>671</v>
          </cell>
          <cell r="P25">
            <v>1111</v>
          </cell>
          <cell r="Q25">
            <v>639</v>
          </cell>
          <cell r="R25">
            <v>1206</v>
          </cell>
          <cell r="S25">
            <v>616</v>
          </cell>
          <cell r="T25">
            <v>1195</v>
          </cell>
          <cell r="U25">
            <v>592</v>
          </cell>
          <cell r="V25">
            <v>1230</v>
          </cell>
          <cell r="W25">
            <v>580</v>
          </cell>
          <cell r="X25">
            <v>1194</v>
          </cell>
        </row>
        <row r="26">
          <cell r="A26" t="str">
            <v>24</v>
          </cell>
          <cell r="B26">
            <v>60</v>
          </cell>
          <cell r="C26">
            <v>93</v>
          </cell>
          <cell r="D26">
            <v>71</v>
          </cell>
          <cell r="E26">
            <v>107</v>
          </cell>
          <cell r="F26">
            <v>85</v>
          </cell>
          <cell r="G26">
            <v>132</v>
          </cell>
          <cell r="H26">
            <v>91</v>
          </cell>
          <cell r="I26">
            <v>128</v>
          </cell>
          <cell r="J26">
            <v>98</v>
          </cell>
          <cell r="K26">
            <v>162</v>
          </cell>
          <cell r="N26" t="str">
            <v>Total général</v>
          </cell>
        </row>
        <row r="27">
          <cell r="A27" t="str">
            <v>25</v>
          </cell>
          <cell r="B27">
            <v>541</v>
          </cell>
          <cell r="C27">
            <v>885</v>
          </cell>
          <cell r="D27">
            <v>579</v>
          </cell>
          <cell r="E27">
            <v>1004</v>
          </cell>
          <cell r="F27">
            <v>565</v>
          </cell>
          <cell r="G27">
            <v>960</v>
          </cell>
          <cell r="H27">
            <v>559</v>
          </cell>
          <cell r="I27">
            <v>918</v>
          </cell>
          <cell r="J27">
            <v>538</v>
          </cell>
          <cell r="K27">
            <v>873</v>
          </cell>
        </row>
        <row r="28">
          <cell r="A28" t="str">
            <v>26</v>
          </cell>
          <cell r="B28">
            <v>437</v>
          </cell>
          <cell r="C28">
            <v>958</v>
          </cell>
          <cell r="D28">
            <v>501</v>
          </cell>
          <cell r="E28">
            <v>1151</v>
          </cell>
          <cell r="F28">
            <v>571</v>
          </cell>
          <cell r="G28">
            <v>1188</v>
          </cell>
          <cell r="H28">
            <v>593</v>
          </cell>
          <cell r="I28">
            <v>1159</v>
          </cell>
          <cell r="J28">
            <v>636</v>
          </cell>
          <cell r="K28">
            <v>1166</v>
          </cell>
        </row>
        <row r="29">
          <cell r="A29" t="str">
            <v>27</v>
          </cell>
          <cell r="B29">
            <v>443</v>
          </cell>
          <cell r="C29">
            <v>1318</v>
          </cell>
          <cell r="D29">
            <v>573</v>
          </cell>
          <cell r="E29">
            <v>1792</v>
          </cell>
          <cell r="F29">
            <v>762</v>
          </cell>
          <cell r="G29">
            <v>2128</v>
          </cell>
          <cell r="H29">
            <v>873</v>
          </cell>
          <cell r="I29">
            <v>2357</v>
          </cell>
          <cell r="J29">
            <v>978</v>
          </cell>
          <cell r="K29">
            <v>2459</v>
          </cell>
        </row>
        <row r="30">
          <cell r="A30" t="str">
            <v>28</v>
          </cell>
          <cell r="B30">
            <v>522</v>
          </cell>
          <cell r="C30">
            <v>876</v>
          </cell>
          <cell r="D30">
            <v>548</v>
          </cell>
          <cell r="E30">
            <v>973</v>
          </cell>
          <cell r="F30">
            <v>537</v>
          </cell>
          <cell r="G30">
            <v>930</v>
          </cell>
          <cell r="H30">
            <v>516</v>
          </cell>
          <cell r="I30">
            <v>909</v>
          </cell>
          <cell r="J30">
            <v>511</v>
          </cell>
          <cell r="K30">
            <v>881</v>
          </cell>
        </row>
        <row r="31">
          <cell r="A31" t="str">
            <v>29</v>
          </cell>
          <cell r="B31">
            <v>206</v>
          </cell>
          <cell r="C31">
            <v>254</v>
          </cell>
          <cell r="D31">
            <v>211</v>
          </cell>
          <cell r="E31">
            <v>278</v>
          </cell>
          <cell r="F31">
            <v>192</v>
          </cell>
          <cell r="G31">
            <v>250</v>
          </cell>
          <cell r="H31">
            <v>179</v>
          </cell>
          <cell r="I31">
            <v>234</v>
          </cell>
          <cell r="J31">
            <v>180</v>
          </cell>
          <cell r="K31">
            <v>231</v>
          </cell>
        </row>
        <row r="32">
          <cell r="A32" t="str">
            <v>30</v>
          </cell>
          <cell r="B32">
            <v>237</v>
          </cell>
          <cell r="C32">
            <v>471</v>
          </cell>
          <cell r="D32">
            <v>249</v>
          </cell>
          <cell r="E32">
            <v>513</v>
          </cell>
          <cell r="F32">
            <v>236</v>
          </cell>
          <cell r="G32">
            <v>456</v>
          </cell>
          <cell r="H32">
            <v>233</v>
          </cell>
          <cell r="I32">
            <v>422</v>
          </cell>
          <cell r="J32">
            <v>238</v>
          </cell>
          <cell r="K32">
            <v>388</v>
          </cell>
        </row>
        <row r="33">
          <cell r="A33" t="str">
            <v>31</v>
          </cell>
          <cell r="B33">
            <v>298</v>
          </cell>
          <cell r="C33">
            <v>527</v>
          </cell>
          <cell r="D33">
            <v>326</v>
          </cell>
          <cell r="E33">
            <v>602</v>
          </cell>
          <cell r="F33">
            <v>324</v>
          </cell>
          <cell r="G33">
            <v>634</v>
          </cell>
          <cell r="H33">
            <v>326</v>
          </cell>
          <cell r="I33">
            <v>646</v>
          </cell>
          <cell r="J33">
            <v>338</v>
          </cell>
          <cell r="K33">
            <v>686</v>
          </cell>
        </row>
        <row r="34">
          <cell r="A34" t="str">
            <v>32</v>
          </cell>
          <cell r="B34">
            <v>489</v>
          </cell>
          <cell r="C34">
            <v>961</v>
          </cell>
          <cell r="D34">
            <v>503</v>
          </cell>
          <cell r="E34">
            <v>1094</v>
          </cell>
          <cell r="F34">
            <v>462</v>
          </cell>
          <cell r="G34">
            <v>1012</v>
          </cell>
          <cell r="H34">
            <v>427</v>
          </cell>
          <cell r="I34">
            <v>938</v>
          </cell>
          <cell r="J34">
            <v>406</v>
          </cell>
          <cell r="K34">
            <v>894</v>
          </cell>
        </row>
        <row r="35">
          <cell r="A35" t="str">
            <v>33</v>
          </cell>
          <cell r="B35">
            <v>287</v>
          </cell>
          <cell r="C35">
            <v>385</v>
          </cell>
          <cell r="D35">
            <v>289</v>
          </cell>
          <cell r="E35">
            <v>489</v>
          </cell>
          <cell r="F35">
            <v>289</v>
          </cell>
          <cell r="G35">
            <v>546</v>
          </cell>
          <cell r="H35">
            <v>306</v>
          </cell>
          <cell r="I35">
            <v>578</v>
          </cell>
          <cell r="J35">
            <v>317</v>
          </cell>
          <cell r="K35">
            <v>594</v>
          </cell>
        </row>
        <row r="36">
          <cell r="A36" t="str">
            <v>34</v>
          </cell>
          <cell r="B36">
            <v>54</v>
          </cell>
          <cell r="C36">
            <v>70</v>
          </cell>
          <cell r="D36">
            <v>56</v>
          </cell>
          <cell r="E36">
            <v>91</v>
          </cell>
          <cell r="F36">
            <v>60</v>
          </cell>
          <cell r="G36">
            <v>96</v>
          </cell>
          <cell r="H36">
            <v>65</v>
          </cell>
          <cell r="I36">
            <v>115</v>
          </cell>
          <cell r="J36">
            <v>70</v>
          </cell>
          <cell r="K36">
            <v>125</v>
          </cell>
        </row>
        <row r="37">
          <cell r="A37" t="str">
            <v>35</v>
          </cell>
          <cell r="B37">
            <v>170</v>
          </cell>
          <cell r="C37">
            <v>268</v>
          </cell>
          <cell r="D37">
            <v>169</v>
          </cell>
          <cell r="E37">
            <v>277</v>
          </cell>
          <cell r="F37">
            <v>174</v>
          </cell>
          <cell r="G37">
            <v>304</v>
          </cell>
          <cell r="H37">
            <v>175</v>
          </cell>
          <cell r="I37">
            <v>353</v>
          </cell>
          <cell r="J37">
            <v>193</v>
          </cell>
          <cell r="K37">
            <v>351</v>
          </cell>
        </row>
        <row r="38">
          <cell r="A38" t="str">
            <v>36</v>
          </cell>
          <cell r="B38">
            <v>130</v>
          </cell>
          <cell r="C38">
            <v>321</v>
          </cell>
          <cell r="D38">
            <v>142</v>
          </cell>
          <cell r="E38">
            <v>324</v>
          </cell>
          <cell r="F38">
            <v>129</v>
          </cell>
          <cell r="G38">
            <v>290</v>
          </cell>
          <cell r="H38">
            <v>124</v>
          </cell>
          <cell r="I38">
            <v>281</v>
          </cell>
          <cell r="J38">
            <v>122</v>
          </cell>
          <cell r="K38">
            <v>271</v>
          </cell>
        </row>
        <row r="39">
          <cell r="A39" t="str">
            <v>37</v>
          </cell>
          <cell r="B39">
            <v>44</v>
          </cell>
          <cell r="C39">
            <v>66</v>
          </cell>
          <cell r="D39">
            <v>50</v>
          </cell>
          <cell r="E39">
            <v>99</v>
          </cell>
          <cell r="F39">
            <v>56</v>
          </cell>
          <cell r="G39">
            <v>110</v>
          </cell>
          <cell r="H39">
            <v>60</v>
          </cell>
          <cell r="I39">
            <v>121</v>
          </cell>
          <cell r="J39">
            <v>59</v>
          </cell>
          <cell r="K39">
            <v>128</v>
          </cell>
        </row>
        <row r="40">
          <cell r="A40" t="str">
            <v>60</v>
          </cell>
          <cell r="B40">
            <v>467</v>
          </cell>
          <cell r="C40">
            <v>911</v>
          </cell>
          <cell r="D40">
            <v>548</v>
          </cell>
          <cell r="E40">
            <v>1248</v>
          </cell>
          <cell r="F40">
            <v>616</v>
          </cell>
          <cell r="G40">
            <v>1399</v>
          </cell>
          <cell r="H40">
            <v>694</v>
          </cell>
          <cell r="I40">
            <v>1531</v>
          </cell>
          <cell r="J40">
            <v>767</v>
          </cell>
          <cell r="K40">
            <v>1609</v>
          </cell>
        </row>
        <row r="41">
          <cell r="A41" t="str">
            <v>61</v>
          </cell>
          <cell r="B41">
            <v>276</v>
          </cell>
          <cell r="C41">
            <v>697</v>
          </cell>
          <cell r="D41">
            <v>341</v>
          </cell>
          <cell r="E41">
            <v>962</v>
          </cell>
          <cell r="F41">
            <v>437</v>
          </cell>
          <cell r="G41">
            <v>1099</v>
          </cell>
          <cell r="H41">
            <v>501</v>
          </cell>
          <cell r="I41">
            <v>1197</v>
          </cell>
          <cell r="J41">
            <v>536</v>
          </cell>
          <cell r="K41">
            <v>1226</v>
          </cell>
        </row>
        <row r="42">
          <cell r="A42" t="str">
            <v>62</v>
          </cell>
          <cell r="B42">
            <v>297</v>
          </cell>
          <cell r="C42">
            <v>473</v>
          </cell>
          <cell r="D42">
            <v>317</v>
          </cell>
          <cell r="E42">
            <v>627</v>
          </cell>
          <cell r="F42">
            <v>336</v>
          </cell>
          <cell r="G42">
            <v>678</v>
          </cell>
          <cell r="H42">
            <v>348</v>
          </cell>
          <cell r="I42">
            <v>689</v>
          </cell>
          <cell r="J42">
            <v>389</v>
          </cell>
          <cell r="K42">
            <v>710</v>
          </cell>
        </row>
        <row r="43">
          <cell r="A43" t="str">
            <v>63</v>
          </cell>
          <cell r="B43">
            <v>496</v>
          </cell>
          <cell r="C43">
            <v>921</v>
          </cell>
          <cell r="D43">
            <v>532</v>
          </cell>
          <cell r="E43">
            <v>1110</v>
          </cell>
          <cell r="F43">
            <v>577</v>
          </cell>
          <cell r="G43">
            <v>1137</v>
          </cell>
          <cell r="H43">
            <v>558</v>
          </cell>
          <cell r="I43">
            <v>1151</v>
          </cell>
          <cell r="J43">
            <v>562</v>
          </cell>
          <cell r="K43">
            <v>1166</v>
          </cell>
        </row>
        <row r="44">
          <cell r="A44" t="str">
            <v>64</v>
          </cell>
          <cell r="B44">
            <v>257</v>
          </cell>
          <cell r="C44">
            <v>553</v>
          </cell>
          <cell r="D44">
            <v>275</v>
          </cell>
          <cell r="E44">
            <v>687</v>
          </cell>
          <cell r="F44">
            <v>297</v>
          </cell>
          <cell r="G44">
            <v>730</v>
          </cell>
          <cell r="H44">
            <v>297</v>
          </cell>
          <cell r="I44">
            <v>761</v>
          </cell>
          <cell r="J44">
            <v>299</v>
          </cell>
          <cell r="K44">
            <v>797</v>
          </cell>
        </row>
        <row r="45">
          <cell r="A45" t="str">
            <v>65</v>
          </cell>
          <cell r="B45">
            <v>212</v>
          </cell>
          <cell r="C45">
            <v>529</v>
          </cell>
          <cell r="D45">
            <v>220</v>
          </cell>
          <cell r="E45">
            <v>600</v>
          </cell>
          <cell r="F45">
            <v>246</v>
          </cell>
          <cell r="G45">
            <v>631</v>
          </cell>
          <cell r="H45">
            <v>254</v>
          </cell>
          <cell r="I45">
            <v>680</v>
          </cell>
          <cell r="J45">
            <v>264</v>
          </cell>
          <cell r="K45">
            <v>740</v>
          </cell>
        </row>
        <row r="46">
          <cell r="A46" t="str">
            <v>66</v>
          </cell>
          <cell r="B46">
            <v>232</v>
          </cell>
          <cell r="C46">
            <v>587</v>
          </cell>
          <cell r="D46">
            <v>211</v>
          </cell>
          <cell r="E46">
            <v>587</v>
          </cell>
          <cell r="F46">
            <v>206</v>
          </cell>
          <cell r="G46">
            <v>550</v>
          </cell>
          <cell r="H46">
            <v>207</v>
          </cell>
          <cell r="I46">
            <v>569</v>
          </cell>
          <cell r="J46">
            <v>210</v>
          </cell>
          <cell r="K46">
            <v>540</v>
          </cell>
        </row>
        <row r="47">
          <cell r="A47" t="str">
            <v>67</v>
          </cell>
          <cell r="B47">
            <v>147</v>
          </cell>
          <cell r="C47">
            <v>377</v>
          </cell>
          <cell r="D47">
            <v>148</v>
          </cell>
          <cell r="E47">
            <v>425</v>
          </cell>
          <cell r="F47">
            <v>149</v>
          </cell>
          <cell r="G47">
            <v>444</v>
          </cell>
          <cell r="H47">
            <v>157</v>
          </cell>
          <cell r="I47">
            <v>475</v>
          </cell>
          <cell r="J47">
            <v>186</v>
          </cell>
          <cell r="K47">
            <v>519</v>
          </cell>
        </row>
        <row r="48">
          <cell r="A48" t="str">
            <v>68</v>
          </cell>
          <cell r="B48">
            <v>131</v>
          </cell>
          <cell r="C48">
            <v>376</v>
          </cell>
          <cell r="D48">
            <v>133</v>
          </cell>
          <cell r="E48">
            <v>378</v>
          </cell>
          <cell r="F48">
            <v>138</v>
          </cell>
          <cell r="G48">
            <v>376</v>
          </cell>
          <cell r="H48">
            <v>137</v>
          </cell>
          <cell r="I48">
            <v>370</v>
          </cell>
          <cell r="J48">
            <v>147</v>
          </cell>
          <cell r="K48">
            <v>355</v>
          </cell>
        </row>
        <row r="49">
          <cell r="A49" t="str">
            <v>69</v>
          </cell>
          <cell r="B49">
            <v>89</v>
          </cell>
          <cell r="C49">
            <v>181</v>
          </cell>
          <cell r="D49">
            <v>84</v>
          </cell>
          <cell r="E49">
            <v>225</v>
          </cell>
          <cell r="F49">
            <v>106</v>
          </cell>
          <cell r="G49">
            <v>240</v>
          </cell>
          <cell r="H49">
            <v>111</v>
          </cell>
          <cell r="I49">
            <v>275</v>
          </cell>
          <cell r="J49">
            <v>116</v>
          </cell>
          <cell r="K49">
            <v>286</v>
          </cell>
        </row>
        <row r="50">
          <cell r="A50" t="str">
            <v>70</v>
          </cell>
          <cell r="B50">
            <v>103</v>
          </cell>
          <cell r="C50">
            <v>288</v>
          </cell>
          <cell r="D50">
            <v>115</v>
          </cell>
          <cell r="E50">
            <v>356</v>
          </cell>
          <cell r="F50">
            <v>149</v>
          </cell>
          <cell r="G50">
            <v>397</v>
          </cell>
          <cell r="H50">
            <v>156</v>
          </cell>
          <cell r="I50">
            <v>431</v>
          </cell>
          <cell r="J50">
            <v>172</v>
          </cell>
          <cell r="K50">
            <v>489</v>
          </cell>
        </row>
        <row r="51">
          <cell r="A51" t="str">
            <v>71</v>
          </cell>
          <cell r="B51">
            <v>91</v>
          </cell>
          <cell r="C51">
            <v>282</v>
          </cell>
          <cell r="D51">
            <v>107</v>
          </cell>
          <cell r="E51">
            <v>372</v>
          </cell>
          <cell r="F51">
            <v>140</v>
          </cell>
          <cell r="G51">
            <v>505</v>
          </cell>
          <cell r="H51">
            <v>153</v>
          </cell>
          <cell r="I51">
            <v>581</v>
          </cell>
          <cell r="J51">
            <v>172</v>
          </cell>
          <cell r="K51">
            <v>631</v>
          </cell>
        </row>
        <row r="52">
          <cell r="A52" t="str">
            <v>72</v>
          </cell>
          <cell r="B52">
            <v>15</v>
          </cell>
          <cell r="C52">
            <v>39</v>
          </cell>
          <cell r="D52">
            <v>18</v>
          </cell>
          <cell r="E52">
            <v>36</v>
          </cell>
          <cell r="F52">
            <v>22</v>
          </cell>
          <cell r="G52">
            <v>50</v>
          </cell>
          <cell r="H52">
            <v>23</v>
          </cell>
          <cell r="I52">
            <v>56</v>
          </cell>
          <cell r="J52">
            <v>24</v>
          </cell>
          <cell r="K52">
            <v>64</v>
          </cell>
        </row>
        <row r="53">
          <cell r="A53" t="str">
            <v>73</v>
          </cell>
          <cell r="B53">
            <v>16</v>
          </cell>
          <cell r="C53">
            <v>25</v>
          </cell>
          <cell r="D53">
            <v>20</v>
          </cell>
          <cell r="E53">
            <v>29</v>
          </cell>
          <cell r="F53">
            <v>25</v>
          </cell>
          <cell r="G53">
            <v>32</v>
          </cell>
          <cell r="H53">
            <v>24</v>
          </cell>
          <cell r="I53">
            <v>31</v>
          </cell>
          <cell r="J53">
            <v>27</v>
          </cell>
          <cell r="K53">
            <v>29</v>
          </cell>
        </row>
        <row r="54">
          <cell r="A54" t="str">
            <v>74</v>
          </cell>
          <cell r="B54">
            <v>35</v>
          </cell>
          <cell r="C54">
            <v>136</v>
          </cell>
          <cell r="D54">
            <v>72</v>
          </cell>
          <cell r="E54">
            <v>279</v>
          </cell>
          <cell r="F54">
            <v>117</v>
          </cell>
          <cell r="G54">
            <v>503</v>
          </cell>
          <cell r="H54">
            <v>135</v>
          </cell>
          <cell r="I54">
            <v>577</v>
          </cell>
          <cell r="J54">
            <v>166</v>
          </cell>
          <cell r="K54">
            <v>637</v>
          </cell>
        </row>
        <row r="55">
          <cell r="A55" t="str">
            <v>76</v>
          </cell>
          <cell r="B55">
            <v>23</v>
          </cell>
          <cell r="C55">
            <v>17</v>
          </cell>
          <cell r="D55">
            <v>23</v>
          </cell>
          <cell r="E55">
            <v>18</v>
          </cell>
          <cell r="F55">
            <v>21</v>
          </cell>
          <cell r="G55">
            <v>14</v>
          </cell>
          <cell r="H55">
            <v>20</v>
          </cell>
          <cell r="I55">
            <v>16</v>
          </cell>
          <cell r="J55">
            <v>17</v>
          </cell>
          <cell r="K55">
            <v>13</v>
          </cell>
        </row>
        <row r="56">
          <cell r="A56" t="str">
            <v>77</v>
          </cell>
          <cell r="B56">
            <v>16</v>
          </cell>
          <cell r="C56">
            <v>8</v>
          </cell>
          <cell r="D56">
            <v>14</v>
          </cell>
          <cell r="E56">
            <v>7</v>
          </cell>
          <cell r="F56">
            <v>12</v>
          </cell>
          <cell r="G56">
            <v>8</v>
          </cell>
          <cell r="H56">
            <v>16</v>
          </cell>
          <cell r="I56">
            <v>6</v>
          </cell>
          <cell r="J56">
            <v>16</v>
          </cell>
          <cell r="K56">
            <v>7</v>
          </cell>
        </row>
        <row r="57">
          <cell r="A57" t="str">
            <v>85</v>
          </cell>
          <cell r="B57">
            <v>187</v>
          </cell>
          <cell r="C57">
            <v>371</v>
          </cell>
          <cell r="D57">
            <v>172</v>
          </cell>
          <cell r="E57">
            <v>401</v>
          </cell>
          <cell r="F57">
            <v>157</v>
          </cell>
          <cell r="G57">
            <v>386</v>
          </cell>
          <cell r="H57">
            <v>155</v>
          </cell>
          <cell r="I57">
            <v>372</v>
          </cell>
          <cell r="J57">
            <v>137</v>
          </cell>
          <cell r="K57">
            <v>369</v>
          </cell>
        </row>
        <row r="58">
          <cell r="A58" t="str">
            <v>86</v>
          </cell>
          <cell r="B58">
            <v>293</v>
          </cell>
          <cell r="C58">
            <v>404</v>
          </cell>
          <cell r="D58">
            <v>284</v>
          </cell>
          <cell r="E58">
            <v>417</v>
          </cell>
          <cell r="F58">
            <v>272</v>
          </cell>
          <cell r="G58">
            <v>416</v>
          </cell>
          <cell r="H58">
            <v>258</v>
          </cell>
          <cell r="I58">
            <v>455</v>
          </cell>
          <cell r="J58">
            <v>248</v>
          </cell>
          <cell r="K58">
            <v>441</v>
          </cell>
        </row>
        <row r="59">
          <cell r="A59" t="str">
            <v>87</v>
          </cell>
          <cell r="B59">
            <v>191</v>
          </cell>
          <cell r="C59">
            <v>336</v>
          </cell>
          <cell r="D59">
            <v>183</v>
          </cell>
          <cell r="E59">
            <v>388</v>
          </cell>
          <cell r="F59">
            <v>187</v>
          </cell>
          <cell r="G59">
            <v>393</v>
          </cell>
          <cell r="H59">
            <v>179</v>
          </cell>
          <cell r="I59">
            <v>403</v>
          </cell>
          <cell r="J59">
            <v>195</v>
          </cell>
          <cell r="K59">
            <v>384</v>
          </cell>
        </row>
      </sheetData>
      <sheetData sheetId="10">
        <row r="1">
          <cell r="A1" t="str">
            <v>PROFESSEUR</v>
          </cell>
          <cell r="L1" t="str">
            <v>MAITRE</v>
          </cell>
        </row>
        <row r="2">
          <cell r="A2" t="str">
            <v>Étiquettes de lignes</v>
          </cell>
          <cell r="B2" t="str">
            <v>Moins de 30 ans</v>
          </cell>
          <cell r="C2" t="str">
            <v>30-34 ans</v>
          </cell>
          <cell r="D2" t="str">
            <v>35-39 ans</v>
          </cell>
          <cell r="E2" t="str">
            <v>40-44 ans</v>
          </cell>
          <cell r="F2" t="str">
            <v>45-49 ans</v>
          </cell>
          <cell r="G2" t="str">
            <v>50-54 ans</v>
          </cell>
          <cell r="H2" t="str">
            <v>55-59 ans</v>
          </cell>
          <cell r="I2" t="str">
            <v>60-64 ans</v>
          </cell>
          <cell r="J2" t="str">
            <v>65 ans et plus</v>
          </cell>
          <cell r="L2" t="str">
            <v>Étiquettes de lignes</v>
          </cell>
          <cell r="M2" t="str">
            <v>Moins de 30 ans</v>
          </cell>
          <cell r="N2" t="str">
            <v>30-34 ans</v>
          </cell>
          <cell r="O2" t="str">
            <v>35-39 ans</v>
          </cell>
          <cell r="P2" t="str">
            <v>40-44 ans</v>
          </cell>
          <cell r="Q2" t="str">
            <v>45-49 ans</v>
          </cell>
          <cell r="R2" t="str">
            <v>50-54 ans</v>
          </cell>
          <cell r="S2" t="str">
            <v>55-59 ans</v>
          </cell>
          <cell r="T2" t="str">
            <v>60-64 ans</v>
          </cell>
          <cell r="U2" t="str">
            <v>65 ans et plus</v>
          </cell>
        </row>
        <row r="3">
          <cell r="A3" t="str">
            <v>01</v>
          </cell>
          <cell r="B3">
            <v>1.658374792703151E-3</v>
          </cell>
          <cell r="C3">
            <v>3.316749585406302E-2</v>
          </cell>
          <cell r="D3">
            <v>0.12437810945273632</v>
          </cell>
          <cell r="E3">
            <v>0.17744610281923714</v>
          </cell>
          <cell r="F3">
            <v>0.18407960199004975</v>
          </cell>
          <cell r="G3">
            <v>0.14593698175787728</v>
          </cell>
          <cell r="H3">
            <v>0.11276948590381426</v>
          </cell>
          <cell r="I3">
            <v>0.12271973466003316</v>
          </cell>
          <cell r="J3">
            <v>9.7844112769485903E-2</v>
          </cell>
          <cell r="L3" t="str">
            <v>01</v>
          </cell>
          <cell r="M3">
            <v>5.7471264367816091E-3</v>
          </cell>
          <cell r="N3">
            <v>0.11494252873563218</v>
          </cell>
          <cell r="O3">
            <v>0.17569786535303777</v>
          </cell>
          <cell r="P3">
            <v>0.22167487684729065</v>
          </cell>
          <cell r="Q3">
            <v>0.18390804597701149</v>
          </cell>
          <cell r="R3">
            <v>0.10673234811165845</v>
          </cell>
          <cell r="S3">
            <v>6.9786535303776681E-2</v>
          </cell>
          <cell r="T3">
            <v>8.9490968801313631E-2</v>
          </cell>
          <cell r="U3">
            <v>3.2019704433497539E-2</v>
          </cell>
        </row>
        <row r="4">
          <cell r="A4" t="str">
            <v>02</v>
          </cell>
          <cell r="B4">
            <v>0</v>
          </cell>
          <cell r="C4">
            <v>2.9702970297029702E-2</v>
          </cell>
          <cell r="D4">
            <v>0.12079207920792079</v>
          </cell>
          <cell r="E4">
            <v>0.16435643564356436</v>
          </cell>
          <cell r="F4">
            <v>0.18613861386138614</v>
          </cell>
          <cell r="G4">
            <v>0.11485148514851486</v>
          </cell>
          <cell r="H4">
            <v>8.9108910891089105E-2</v>
          </cell>
          <cell r="I4">
            <v>0.14257425742574256</v>
          </cell>
          <cell r="J4">
            <v>0.15247524752475247</v>
          </cell>
          <cell r="L4" t="str">
            <v>02</v>
          </cell>
          <cell r="M4">
            <v>2.4449877750611247E-3</v>
          </cell>
          <cell r="N4">
            <v>0.1332518337408313</v>
          </cell>
          <cell r="O4">
            <v>0.15158924205378974</v>
          </cell>
          <cell r="P4">
            <v>0.21026894865525672</v>
          </cell>
          <cell r="Q4">
            <v>0.21149144254278729</v>
          </cell>
          <cell r="R4">
            <v>0.10146699266503667</v>
          </cell>
          <cell r="S4">
            <v>8.4352078239608802E-2</v>
          </cell>
          <cell r="T4">
            <v>7.7017114914425422E-2</v>
          </cell>
          <cell r="U4">
            <v>2.8117359413202935E-2</v>
          </cell>
        </row>
        <row r="5">
          <cell r="A5" t="str">
            <v>03</v>
          </cell>
          <cell r="B5">
            <v>0</v>
          </cell>
          <cell r="C5">
            <v>1.834862385321101E-2</v>
          </cell>
          <cell r="D5">
            <v>9.1743119266055051E-2</v>
          </cell>
          <cell r="E5">
            <v>0.23853211009174313</v>
          </cell>
          <cell r="F5">
            <v>0.16513761467889909</v>
          </cell>
          <cell r="G5">
            <v>0.11926605504587157</v>
          </cell>
          <cell r="H5">
            <v>0.10091743119266056</v>
          </cell>
          <cell r="I5">
            <v>0.10091743119266056</v>
          </cell>
          <cell r="J5">
            <v>0.16513761467889909</v>
          </cell>
          <cell r="L5" t="str">
            <v>03</v>
          </cell>
          <cell r="M5">
            <v>1.2345679012345678E-2</v>
          </cell>
          <cell r="N5">
            <v>8.0246913580246909E-2</v>
          </cell>
          <cell r="O5">
            <v>0.1728395061728395</v>
          </cell>
          <cell r="P5">
            <v>0.31481481481481483</v>
          </cell>
          <cell r="Q5">
            <v>0.1728395061728395</v>
          </cell>
          <cell r="R5">
            <v>0.12345679012345678</v>
          </cell>
          <cell r="S5">
            <v>4.3209876543209874E-2</v>
          </cell>
          <cell r="T5">
            <v>3.7037037037037035E-2</v>
          </cell>
          <cell r="U5">
            <v>4.3209876543209874E-2</v>
          </cell>
        </row>
        <row r="6">
          <cell r="A6" t="str">
            <v>04</v>
          </cell>
          <cell r="B6">
            <v>0</v>
          </cell>
          <cell r="C6">
            <v>1.5267175572519083E-2</v>
          </cell>
          <cell r="D6">
            <v>3.0534351145038167E-2</v>
          </cell>
          <cell r="E6">
            <v>0.14503816793893129</v>
          </cell>
          <cell r="F6">
            <v>0.22137404580152673</v>
          </cell>
          <cell r="G6">
            <v>0.14503816793893129</v>
          </cell>
          <cell r="H6">
            <v>0.17557251908396945</v>
          </cell>
          <cell r="I6">
            <v>0.13740458015267176</v>
          </cell>
          <cell r="J6">
            <v>0.12977099236641221</v>
          </cell>
          <cell r="L6" t="str">
            <v>04</v>
          </cell>
          <cell r="M6">
            <v>4.3103448275862068E-3</v>
          </cell>
          <cell r="N6">
            <v>6.8965517241379309E-2</v>
          </cell>
          <cell r="O6">
            <v>0.24568965517241378</v>
          </cell>
          <cell r="P6">
            <v>0.23275862068965517</v>
          </cell>
          <cell r="Q6">
            <v>0.16379310344827586</v>
          </cell>
          <cell r="R6">
            <v>0.14655172413793102</v>
          </cell>
          <cell r="S6">
            <v>5.1724137931034482E-2</v>
          </cell>
          <cell r="T6">
            <v>4.3103448275862072E-2</v>
          </cell>
          <cell r="U6">
            <v>4.3103448275862072E-2</v>
          </cell>
        </row>
        <row r="7">
          <cell r="A7" t="str">
            <v>05</v>
          </cell>
          <cell r="B7">
            <v>0</v>
          </cell>
          <cell r="C7">
            <v>9.3283582089552231E-3</v>
          </cell>
          <cell r="D7">
            <v>5.0373134328358209E-2</v>
          </cell>
          <cell r="E7">
            <v>0.18283582089552239</v>
          </cell>
          <cell r="F7">
            <v>0.21828358208955223</v>
          </cell>
          <cell r="G7">
            <v>0.14738805970149255</v>
          </cell>
          <cell r="H7">
            <v>0.125</v>
          </cell>
          <cell r="I7">
            <v>0.12686567164179105</v>
          </cell>
          <cell r="J7">
            <v>0.13992537313432835</v>
          </cell>
          <cell r="L7" t="str">
            <v>05</v>
          </cell>
          <cell r="M7">
            <v>8.6614173228346455E-3</v>
          </cell>
          <cell r="N7">
            <v>0.12834645669291339</v>
          </cell>
          <cell r="O7">
            <v>0.18740157480314962</v>
          </cell>
          <cell r="P7">
            <v>0.17401574803149605</v>
          </cell>
          <cell r="Q7">
            <v>0.16141732283464566</v>
          </cell>
          <cell r="R7">
            <v>0.13464566929133859</v>
          </cell>
          <cell r="S7">
            <v>8.7401574803149612E-2</v>
          </cell>
          <cell r="T7">
            <v>8.7401574803149612E-2</v>
          </cell>
          <cell r="U7">
            <v>3.0708661417322834E-2</v>
          </cell>
        </row>
        <row r="8">
          <cell r="A8" t="str">
            <v>06</v>
          </cell>
          <cell r="B8">
            <v>0</v>
          </cell>
          <cell r="C8">
            <v>9.0090090090090089E-3</v>
          </cell>
          <cell r="D8">
            <v>6.0810810810810814E-2</v>
          </cell>
          <cell r="E8">
            <v>0.16666666666666666</v>
          </cell>
          <cell r="F8">
            <v>0.20945945945945946</v>
          </cell>
          <cell r="G8">
            <v>0.17117117117117117</v>
          </cell>
          <cell r="H8">
            <v>0.11486486486486487</v>
          </cell>
          <cell r="I8">
            <v>0.14414414414414414</v>
          </cell>
          <cell r="J8">
            <v>0.12387387387387387</v>
          </cell>
          <cell r="L8" t="str">
            <v>06</v>
          </cell>
          <cell r="M8">
            <v>5.6603773584905656E-3</v>
          </cell>
          <cell r="N8">
            <v>0.11572327044025157</v>
          </cell>
          <cell r="O8">
            <v>0.18805031446540882</v>
          </cell>
          <cell r="P8">
            <v>0.21635220125786164</v>
          </cell>
          <cell r="Q8">
            <v>0.19559748427672957</v>
          </cell>
          <cell r="R8">
            <v>0.1119496855345912</v>
          </cell>
          <cell r="S8">
            <v>7.9874213836477984E-2</v>
          </cell>
          <cell r="T8">
            <v>5.9119496855345913E-2</v>
          </cell>
          <cell r="U8">
            <v>2.7672955974842768E-2</v>
          </cell>
        </row>
        <row r="9">
          <cell r="A9" t="str">
            <v>07</v>
          </cell>
          <cell r="B9">
            <v>0</v>
          </cell>
          <cell r="C9">
            <v>0</v>
          </cell>
          <cell r="D9">
            <v>4.2016806722689074E-3</v>
          </cell>
          <cell r="E9">
            <v>2.9411764705882353E-2</v>
          </cell>
          <cell r="F9">
            <v>0.13865546218487396</v>
          </cell>
          <cell r="G9">
            <v>0.21428571428571427</v>
          </cell>
          <cell r="H9">
            <v>0.20168067226890757</v>
          </cell>
          <cell r="I9">
            <v>0.25210084033613445</v>
          </cell>
          <cell r="J9">
            <v>0.15966386554621848</v>
          </cell>
          <cell r="L9" t="str">
            <v>07</v>
          </cell>
          <cell r="M9">
            <v>0</v>
          </cell>
          <cell r="N9">
            <v>7.8899082568807344E-2</v>
          </cell>
          <cell r="O9">
            <v>0.1871559633027523</v>
          </cell>
          <cell r="P9">
            <v>0.1853211009174312</v>
          </cell>
          <cell r="Q9">
            <v>0.16513761467889909</v>
          </cell>
          <cell r="R9">
            <v>0.12844036697247707</v>
          </cell>
          <cell r="S9">
            <v>0.10642201834862386</v>
          </cell>
          <cell r="T9">
            <v>0.10825688073394496</v>
          </cell>
          <cell r="U9">
            <v>4.0366972477064222E-2</v>
          </cell>
        </row>
        <row r="10">
          <cell r="A10" t="str">
            <v>08</v>
          </cell>
          <cell r="B10">
            <v>0</v>
          </cell>
          <cell r="C10">
            <v>0</v>
          </cell>
          <cell r="D10">
            <v>0</v>
          </cell>
          <cell r="E10">
            <v>3.3898305084745763E-2</v>
          </cell>
          <cell r="F10">
            <v>0.1271186440677966</v>
          </cell>
          <cell r="G10">
            <v>0.29661016949152541</v>
          </cell>
          <cell r="H10">
            <v>0.17796610169491525</v>
          </cell>
          <cell r="I10">
            <v>0.24576271186440679</v>
          </cell>
          <cell r="J10">
            <v>0.11864406779661017</v>
          </cell>
          <cell r="L10" t="str">
            <v>08</v>
          </cell>
          <cell r="M10">
            <v>0</v>
          </cell>
          <cell r="N10">
            <v>4.3478260869565216E-2</v>
          </cell>
          <cell r="O10">
            <v>0.19323671497584541</v>
          </cell>
          <cell r="P10">
            <v>0.22222222222222221</v>
          </cell>
          <cell r="Q10">
            <v>0.23671497584541062</v>
          </cell>
          <cell r="R10">
            <v>0.12560386473429952</v>
          </cell>
          <cell r="S10">
            <v>9.6618357487922704E-2</v>
          </cell>
          <cell r="T10">
            <v>8.2125603864734303E-2</v>
          </cell>
          <cell r="U10">
            <v>0</v>
          </cell>
        </row>
        <row r="11">
          <cell r="A11" t="str">
            <v>09</v>
          </cell>
          <cell r="B11">
            <v>0</v>
          </cell>
          <cell r="C11">
            <v>0</v>
          </cell>
          <cell r="D11">
            <v>2.7322404371584699E-3</v>
          </cell>
          <cell r="E11">
            <v>3.2786885245901641E-2</v>
          </cell>
          <cell r="F11">
            <v>0.14754098360655737</v>
          </cell>
          <cell r="G11">
            <v>0.1830601092896175</v>
          </cell>
          <cell r="H11">
            <v>0.26229508196721313</v>
          </cell>
          <cell r="I11">
            <v>0.26229508196721313</v>
          </cell>
          <cell r="J11">
            <v>0.10928961748633879</v>
          </cell>
          <cell r="L11" t="str">
            <v>09</v>
          </cell>
          <cell r="M11">
            <v>1.5128593040847202E-3</v>
          </cell>
          <cell r="N11">
            <v>5.1437216338880487E-2</v>
          </cell>
          <cell r="O11">
            <v>0.14220877458396369</v>
          </cell>
          <cell r="P11">
            <v>0.2118003025718608</v>
          </cell>
          <cell r="Q11">
            <v>0.20272314674735251</v>
          </cell>
          <cell r="R11">
            <v>0.15279878971255673</v>
          </cell>
          <cell r="S11">
            <v>0.11951588502269289</v>
          </cell>
          <cell r="T11">
            <v>9.8335854765506811E-2</v>
          </cell>
          <cell r="U11">
            <v>1.9667170953101363E-2</v>
          </cell>
        </row>
        <row r="12">
          <cell r="A12" t="str">
            <v>10</v>
          </cell>
          <cell r="B12">
            <v>0</v>
          </cell>
          <cell r="C12">
            <v>0</v>
          </cell>
          <cell r="D12">
            <v>2.2988505747126436E-2</v>
          </cell>
          <cell r="E12">
            <v>4.5977011494252873E-2</v>
          </cell>
          <cell r="F12">
            <v>0.20689655172413793</v>
          </cell>
          <cell r="G12">
            <v>0.25287356321839083</v>
          </cell>
          <cell r="H12">
            <v>0.20689655172413793</v>
          </cell>
          <cell r="I12">
            <v>0.13793103448275862</v>
          </cell>
          <cell r="J12">
            <v>0.12643678160919541</v>
          </cell>
          <cell r="L12" t="str">
            <v>10</v>
          </cell>
          <cell r="M12">
            <v>0</v>
          </cell>
          <cell r="N12">
            <v>3.0303030303030304E-2</v>
          </cell>
          <cell r="O12">
            <v>0.21212121212121213</v>
          </cell>
          <cell r="P12">
            <v>0.20454545454545456</v>
          </cell>
          <cell r="Q12">
            <v>0.18939393939393939</v>
          </cell>
          <cell r="R12">
            <v>0.12121212121212122</v>
          </cell>
          <cell r="S12">
            <v>0.15909090909090909</v>
          </cell>
          <cell r="T12">
            <v>4.5454545454545456E-2</v>
          </cell>
          <cell r="U12">
            <v>3.787878787878788E-2</v>
          </cell>
        </row>
        <row r="13">
          <cell r="A13" t="str">
            <v>11</v>
          </cell>
          <cell r="B13">
            <v>0</v>
          </cell>
          <cell r="C13">
            <v>0</v>
          </cell>
          <cell r="D13">
            <v>9.852216748768473E-3</v>
          </cell>
          <cell r="E13">
            <v>7.8817733990147784E-2</v>
          </cell>
          <cell r="F13">
            <v>0.15763546798029557</v>
          </cell>
          <cell r="G13">
            <v>0.19211822660098521</v>
          </cell>
          <cell r="H13">
            <v>0.23645320197044334</v>
          </cell>
          <cell r="I13">
            <v>0.22660098522167488</v>
          </cell>
          <cell r="J13">
            <v>9.8522167487684734E-2</v>
          </cell>
          <cell r="L13" t="str">
            <v>11</v>
          </cell>
          <cell r="M13">
            <v>0</v>
          </cell>
          <cell r="N13">
            <v>5.9087509349289455E-2</v>
          </cell>
          <cell r="O13">
            <v>0.16753926701570682</v>
          </cell>
          <cell r="P13">
            <v>0.17427075542258788</v>
          </cell>
          <cell r="Q13">
            <v>0.18399401645474944</v>
          </cell>
          <cell r="R13">
            <v>0.14958863126402394</v>
          </cell>
          <cell r="S13">
            <v>0.13238593866866119</v>
          </cell>
          <cell r="T13">
            <v>9.7980553477935675E-2</v>
          </cell>
          <cell r="U13">
            <v>3.5153328347045626E-2</v>
          </cell>
        </row>
        <row r="14">
          <cell r="A14" t="str">
            <v>12</v>
          </cell>
          <cell r="B14">
            <v>0</v>
          </cell>
          <cell r="C14">
            <v>0</v>
          </cell>
          <cell r="D14">
            <v>0</v>
          </cell>
          <cell r="E14">
            <v>4.5871559633027525E-2</v>
          </cell>
          <cell r="F14">
            <v>7.3394495412844041E-2</v>
          </cell>
          <cell r="G14">
            <v>0.16513761467889909</v>
          </cell>
          <cell r="H14">
            <v>0.23853211009174313</v>
          </cell>
          <cell r="I14">
            <v>0.32110091743119268</v>
          </cell>
          <cell r="J14">
            <v>0.15596330275229359</v>
          </cell>
          <cell r="L14" t="str">
            <v>12</v>
          </cell>
          <cell r="M14">
            <v>0</v>
          </cell>
          <cell r="N14">
            <v>4.0697674418604654E-2</v>
          </cell>
          <cell r="O14">
            <v>0.13372093023255813</v>
          </cell>
          <cell r="P14">
            <v>0.15988372093023256</v>
          </cell>
          <cell r="Q14">
            <v>0.2005813953488372</v>
          </cell>
          <cell r="R14">
            <v>0.15116279069767441</v>
          </cell>
          <cell r="S14">
            <v>0.13953488372093023</v>
          </cell>
          <cell r="T14">
            <v>0.13953488372093023</v>
          </cell>
          <cell r="U14">
            <v>3.4883720930232558E-2</v>
          </cell>
        </row>
        <row r="15">
          <cell r="A15" t="str">
            <v>13</v>
          </cell>
          <cell r="B15">
            <v>0</v>
          </cell>
          <cell r="C15">
            <v>0</v>
          </cell>
          <cell r="D15">
            <v>0</v>
          </cell>
          <cell r="E15">
            <v>2.6315789473684209E-2</v>
          </cell>
          <cell r="F15">
            <v>0.10526315789473684</v>
          </cell>
          <cell r="G15">
            <v>0.21052631578947367</v>
          </cell>
          <cell r="H15">
            <v>0.18421052631578946</v>
          </cell>
          <cell r="I15">
            <v>0.23684210526315788</v>
          </cell>
          <cell r="J15">
            <v>0.23684210526315788</v>
          </cell>
          <cell r="L15" t="str">
            <v>13</v>
          </cell>
          <cell r="M15">
            <v>0</v>
          </cell>
          <cell r="N15">
            <v>2.1052631578947368E-2</v>
          </cell>
          <cell r="O15">
            <v>0.17894736842105263</v>
          </cell>
          <cell r="P15">
            <v>0.18947368421052632</v>
          </cell>
          <cell r="Q15">
            <v>0.15789473684210525</v>
          </cell>
          <cell r="R15">
            <v>9.4736842105263161E-2</v>
          </cell>
          <cell r="S15">
            <v>0.2</v>
          </cell>
          <cell r="T15">
            <v>0.14736842105263157</v>
          </cell>
          <cell r="U15">
            <v>1.0526315789473684E-2</v>
          </cell>
        </row>
        <row r="16">
          <cell r="A16" t="str">
            <v>14</v>
          </cell>
          <cell r="B16">
            <v>0</v>
          </cell>
          <cell r="C16">
            <v>0</v>
          </cell>
          <cell r="D16">
            <v>0</v>
          </cell>
          <cell r="E16">
            <v>5.6680161943319839E-2</v>
          </cell>
          <cell r="F16">
            <v>0.19028340080971659</v>
          </cell>
          <cell r="G16">
            <v>0.23076923076923078</v>
          </cell>
          <cell r="H16">
            <v>0.18623481781376519</v>
          </cell>
          <cell r="I16">
            <v>0.24696356275303644</v>
          </cell>
          <cell r="J16">
            <v>8.9068825910931168E-2</v>
          </cell>
          <cell r="L16" t="str">
            <v>14</v>
          </cell>
          <cell r="M16">
            <v>0</v>
          </cell>
          <cell r="N16">
            <v>5.7029177718832889E-2</v>
          </cell>
          <cell r="O16">
            <v>0.17241379310344829</v>
          </cell>
          <cell r="P16">
            <v>0.20291777188328913</v>
          </cell>
          <cell r="Q16">
            <v>0.17506631299734748</v>
          </cell>
          <cell r="R16">
            <v>0.13660477453580902</v>
          </cell>
          <cell r="S16">
            <v>0.11140583554376658</v>
          </cell>
          <cell r="T16">
            <v>0.10610079575596817</v>
          </cell>
          <cell r="U16">
            <v>3.8461538461538464E-2</v>
          </cell>
        </row>
        <row r="17">
          <cell r="A17" t="str">
            <v>15</v>
          </cell>
          <cell r="B17">
            <v>0</v>
          </cell>
          <cell r="C17">
            <v>0</v>
          </cell>
          <cell r="D17">
            <v>0</v>
          </cell>
          <cell r="E17">
            <v>3.5087719298245612E-2</v>
          </cell>
          <cell r="F17">
            <v>7.0175438596491224E-2</v>
          </cell>
          <cell r="G17">
            <v>0.13157894736842105</v>
          </cell>
          <cell r="H17">
            <v>0.21929824561403508</v>
          </cell>
          <cell r="I17">
            <v>0.32456140350877194</v>
          </cell>
          <cell r="J17">
            <v>0.21929824561403508</v>
          </cell>
          <cell r="L17" t="str">
            <v>15</v>
          </cell>
          <cell r="M17">
            <v>0</v>
          </cell>
          <cell r="N17">
            <v>3.6184210526315791E-2</v>
          </cell>
          <cell r="O17">
            <v>0.13157894736842105</v>
          </cell>
          <cell r="P17">
            <v>0.11842105263157894</v>
          </cell>
          <cell r="Q17">
            <v>0.14802631578947367</v>
          </cell>
          <cell r="R17">
            <v>0.16776315789473684</v>
          </cell>
          <cell r="S17">
            <v>0.15131578947368421</v>
          </cell>
          <cell r="T17">
            <v>0.17763157894736842</v>
          </cell>
          <cell r="U17">
            <v>6.9078947368421059E-2</v>
          </cell>
        </row>
        <row r="18">
          <cell r="A18" t="str">
            <v>16</v>
          </cell>
          <cell r="B18">
            <v>0</v>
          </cell>
          <cell r="C18">
            <v>0</v>
          </cell>
          <cell r="D18">
            <v>2.197802197802198E-2</v>
          </cell>
          <cell r="E18">
            <v>0.12087912087912088</v>
          </cell>
          <cell r="F18">
            <v>0.17307692307692307</v>
          </cell>
          <cell r="G18">
            <v>0.18956043956043955</v>
          </cell>
          <cell r="H18">
            <v>0.19505494505494506</v>
          </cell>
          <cell r="I18">
            <v>0.18406593406593408</v>
          </cell>
          <cell r="J18">
            <v>0.11538461538461539</v>
          </cell>
          <cell r="L18" t="str">
            <v>16</v>
          </cell>
          <cell r="M18">
            <v>8.3420229405630868E-3</v>
          </cell>
          <cell r="N18">
            <v>0.11678832116788321</v>
          </cell>
          <cell r="O18">
            <v>0.18456725755995829</v>
          </cell>
          <cell r="P18">
            <v>0.18665276329509906</v>
          </cell>
          <cell r="Q18">
            <v>0.17309697601668406</v>
          </cell>
          <cell r="R18">
            <v>0.11366006256517205</v>
          </cell>
          <cell r="S18">
            <v>0.11366006256517205</v>
          </cell>
          <cell r="T18">
            <v>7.8206465067778938E-2</v>
          </cell>
          <cell r="U18">
            <v>2.502606882168926E-2</v>
          </cell>
        </row>
        <row r="19">
          <cell r="A19" t="str">
            <v>17</v>
          </cell>
          <cell r="B19">
            <v>0</v>
          </cell>
          <cell r="C19">
            <v>0</v>
          </cell>
          <cell r="D19">
            <v>0</v>
          </cell>
          <cell r="E19">
            <v>7.2289156626506021E-2</v>
          </cell>
          <cell r="F19">
            <v>0.15060240963855423</v>
          </cell>
          <cell r="G19">
            <v>0.19277108433734941</v>
          </cell>
          <cell r="H19">
            <v>0.18674698795180722</v>
          </cell>
          <cell r="I19">
            <v>0.20481927710843373</v>
          </cell>
          <cell r="J19">
            <v>0.19277108433734941</v>
          </cell>
          <cell r="L19" t="str">
            <v>17</v>
          </cell>
          <cell r="M19">
            <v>0</v>
          </cell>
          <cell r="N19">
            <v>2.2222222222222223E-2</v>
          </cell>
          <cell r="O19">
            <v>0.18666666666666668</v>
          </cell>
          <cell r="P19">
            <v>0.26222222222222225</v>
          </cell>
          <cell r="Q19">
            <v>0.20444444444444446</v>
          </cell>
          <cell r="R19">
            <v>0.14666666666666667</v>
          </cell>
          <cell r="S19">
            <v>7.1111111111111111E-2</v>
          </cell>
          <cell r="T19">
            <v>0.08</v>
          </cell>
          <cell r="U19">
            <v>2.6666666666666668E-2</v>
          </cell>
        </row>
        <row r="20">
          <cell r="A20" t="str">
            <v>18</v>
          </cell>
          <cell r="B20">
            <v>0</v>
          </cell>
          <cell r="C20">
            <v>0</v>
          </cell>
          <cell r="D20">
            <v>1.0362694300518135E-2</v>
          </cell>
          <cell r="E20">
            <v>3.1088082901554404E-2</v>
          </cell>
          <cell r="F20">
            <v>0.10880829015544041</v>
          </cell>
          <cell r="G20">
            <v>0.20207253886010362</v>
          </cell>
          <cell r="H20">
            <v>0.22797927461139897</v>
          </cell>
          <cell r="I20">
            <v>0.24870466321243523</v>
          </cell>
          <cell r="J20">
            <v>0.17098445595854922</v>
          </cell>
          <cell r="L20" t="str">
            <v>18</v>
          </cell>
          <cell r="M20">
            <v>0</v>
          </cell>
          <cell r="N20">
            <v>6.2880324543610547E-2</v>
          </cell>
          <cell r="O20">
            <v>0.17444219066937119</v>
          </cell>
          <cell r="P20">
            <v>0.19878296146044624</v>
          </cell>
          <cell r="Q20">
            <v>0.13387423935091278</v>
          </cell>
          <cell r="R20">
            <v>0.12981744421906694</v>
          </cell>
          <cell r="S20">
            <v>0.16227180527383367</v>
          </cell>
          <cell r="T20">
            <v>0.10141987829614604</v>
          </cell>
          <cell r="U20">
            <v>3.6511156186612576E-2</v>
          </cell>
        </row>
        <row r="21">
          <cell r="A21" t="str">
            <v>19</v>
          </cell>
          <cell r="B21">
            <v>0</v>
          </cell>
          <cell r="C21">
            <v>0</v>
          </cell>
          <cell r="D21">
            <v>3.968253968253968E-3</v>
          </cell>
          <cell r="E21">
            <v>5.5555555555555552E-2</v>
          </cell>
          <cell r="F21">
            <v>0.17460317460317459</v>
          </cell>
          <cell r="G21">
            <v>0.18253968253968253</v>
          </cell>
          <cell r="H21">
            <v>0.21825396825396826</v>
          </cell>
          <cell r="I21">
            <v>0.21428571428571427</v>
          </cell>
          <cell r="J21">
            <v>0.15079365079365079</v>
          </cell>
          <cell r="L21" t="str">
            <v>19</v>
          </cell>
          <cell r="M21">
            <v>1.5552099533437014E-3</v>
          </cell>
          <cell r="N21">
            <v>8.7091757387247282E-2</v>
          </cell>
          <cell r="O21">
            <v>0.18818040435458788</v>
          </cell>
          <cell r="P21">
            <v>0.18662519440124417</v>
          </cell>
          <cell r="Q21">
            <v>0.18195956454121306</v>
          </cell>
          <cell r="R21">
            <v>0.14307931570762053</v>
          </cell>
          <cell r="S21">
            <v>8.8646967340590979E-2</v>
          </cell>
          <cell r="T21">
            <v>8.7091757387247282E-2</v>
          </cell>
          <cell r="U21">
            <v>3.5769828926905133E-2</v>
          </cell>
        </row>
        <row r="22">
          <cell r="A22" t="str">
            <v>20</v>
          </cell>
          <cell r="B22">
            <v>0</v>
          </cell>
          <cell r="C22">
            <v>0</v>
          </cell>
          <cell r="D22">
            <v>1.4285714285714285E-2</v>
          </cell>
          <cell r="E22">
            <v>4.2857142857142858E-2</v>
          </cell>
          <cell r="F22">
            <v>0.15714285714285714</v>
          </cell>
          <cell r="G22">
            <v>0.11428571428571428</v>
          </cell>
          <cell r="H22">
            <v>0.18571428571428572</v>
          </cell>
          <cell r="I22">
            <v>0.31428571428571428</v>
          </cell>
          <cell r="J22">
            <v>0.17142857142857143</v>
          </cell>
          <cell r="L22" t="str">
            <v>20</v>
          </cell>
          <cell r="M22">
            <v>0</v>
          </cell>
          <cell r="N22">
            <v>4.6153846153846156E-2</v>
          </cell>
          <cell r="O22">
            <v>0.12307692307692308</v>
          </cell>
          <cell r="P22">
            <v>0.25384615384615383</v>
          </cell>
          <cell r="Q22">
            <v>0.16923076923076924</v>
          </cell>
          <cell r="R22">
            <v>0.17692307692307693</v>
          </cell>
          <cell r="S22">
            <v>8.461538461538462E-2</v>
          </cell>
          <cell r="T22">
            <v>0.1076923076923077</v>
          </cell>
          <cell r="U22">
            <v>3.8461538461538464E-2</v>
          </cell>
        </row>
        <row r="23">
          <cell r="A23" t="str">
            <v>21</v>
          </cell>
          <cell r="B23">
            <v>0</v>
          </cell>
          <cell r="C23">
            <v>0</v>
          </cell>
          <cell r="D23">
            <v>0</v>
          </cell>
          <cell r="E23">
            <v>4.0892193308550186E-2</v>
          </cell>
          <cell r="F23">
            <v>0.16728624535315986</v>
          </cell>
          <cell r="G23">
            <v>0.22304832713754646</v>
          </cell>
          <cell r="H23">
            <v>0.27509293680297398</v>
          </cell>
          <cell r="I23">
            <v>0.18215613382899629</v>
          </cell>
          <cell r="J23">
            <v>0.11152416356877323</v>
          </cell>
          <cell r="L23" t="str">
            <v>21</v>
          </cell>
          <cell r="M23">
            <v>0</v>
          </cell>
          <cell r="N23">
            <v>4.3396226415094337E-2</v>
          </cell>
          <cell r="O23">
            <v>0.18679245283018867</v>
          </cell>
          <cell r="P23">
            <v>0.27547169811320754</v>
          </cell>
          <cell r="Q23">
            <v>0.21509433962264152</v>
          </cell>
          <cell r="R23">
            <v>0.13962264150943396</v>
          </cell>
          <cell r="S23">
            <v>8.3018867924528297E-2</v>
          </cell>
          <cell r="T23">
            <v>4.1509433962264149E-2</v>
          </cell>
          <cell r="U23">
            <v>1.509433962264151E-2</v>
          </cell>
        </row>
        <row r="24">
          <cell r="A24" t="str">
            <v>22</v>
          </cell>
          <cell r="B24">
            <v>0</v>
          </cell>
          <cell r="C24">
            <v>0</v>
          </cell>
          <cell r="D24">
            <v>2.3364485981308409E-3</v>
          </cell>
          <cell r="E24">
            <v>4.2056074766355138E-2</v>
          </cell>
          <cell r="F24">
            <v>0.15887850467289719</v>
          </cell>
          <cell r="G24">
            <v>0.23598130841121495</v>
          </cell>
          <cell r="H24">
            <v>0.20794392523364486</v>
          </cell>
          <cell r="I24">
            <v>0.22897196261682243</v>
          </cell>
          <cell r="J24">
            <v>0.12383177570093458</v>
          </cell>
          <cell r="L24" t="str">
            <v>22</v>
          </cell>
          <cell r="M24">
            <v>0</v>
          </cell>
          <cell r="N24">
            <v>5.2950075642965201E-2</v>
          </cell>
          <cell r="O24">
            <v>0.18154311649016641</v>
          </cell>
          <cell r="P24">
            <v>0.20423600605143721</v>
          </cell>
          <cell r="Q24">
            <v>0.23146747352496219</v>
          </cell>
          <cell r="R24">
            <v>0.15431164901664146</v>
          </cell>
          <cell r="S24">
            <v>8.3207261724659601E-2</v>
          </cell>
          <cell r="T24">
            <v>7.1104387291981846E-2</v>
          </cell>
          <cell r="U24">
            <v>2.118003025718608E-2</v>
          </cell>
        </row>
        <row r="25">
          <cell r="A25" t="str">
            <v>23</v>
          </cell>
          <cell r="B25">
            <v>0</v>
          </cell>
          <cell r="C25">
            <v>0</v>
          </cell>
          <cell r="D25">
            <v>0</v>
          </cell>
          <cell r="E25">
            <v>4.4776119402985072E-2</v>
          </cell>
          <cell r="F25">
            <v>0.23507462686567165</v>
          </cell>
          <cell r="G25">
            <v>0.22014925373134328</v>
          </cell>
          <cell r="H25">
            <v>0.2462686567164179</v>
          </cell>
          <cell r="I25">
            <v>0.13805970149253732</v>
          </cell>
          <cell r="J25">
            <v>0.11567164179104478</v>
          </cell>
          <cell r="L25" t="str">
            <v>23</v>
          </cell>
          <cell r="M25">
            <v>4.9180327868852463E-3</v>
          </cell>
          <cell r="N25">
            <v>0.1</v>
          </cell>
          <cell r="O25">
            <v>0.22459016393442624</v>
          </cell>
          <cell r="P25">
            <v>0.18524590163934426</v>
          </cell>
          <cell r="Q25">
            <v>0.24098360655737705</v>
          </cell>
          <cell r="R25">
            <v>0.12131147540983607</v>
          </cell>
          <cell r="S25">
            <v>7.2131147540983612E-2</v>
          </cell>
          <cell r="T25">
            <v>4.5901639344262293E-2</v>
          </cell>
          <cell r="U25">
            <v>4.9180327868852463E-3</v>
          </cell>
        </row>
        <row r="26">
          <cell r="A26" t="str">
            <v>24</v>
          </cell>
          <cell r="B26">
            <v>0</v>
          </cell>
          <cell r="C26">
            <v>0</v>
          </cell>
          <cell r="D26">
            <v>0</v>
          </cell>
          <cell r="E26">
            <v>8.1632653061224483E-2</v>
          </cell>
          <cell r="F26">
            <v>0.17346938775510204</v>
          </cell>
          <cell r="G26">
            <v>0.1326530612244898</v>
          </cell>
          <cell r="H26">
            <v>0.21428571428571427</v>
          </cell>
          <cell r="I26">
            <v>0.23469387755102042</v>
          </cell>
          <cell r="J26">
            <v>0.16326530612244897</v>
          </cell>
          <cell r="L26" t="str">
            <v>24</v>
          </cell>
          <cell r="M26">
            <v>1.2345679012345678E-2</v>
          </cell>
          <cell r="N26">
            <v>0.18518518518518517</v>
          </cell>
          <cell r="O26">
            <v>0.21604938271604937</v>
          </cell>
          <cell r="P26">
            <v>0.25308641975308643</v>
          </cell>
          <cell r="Q26">
            <v>0.1419753086419753</v>
          </cell>
          <cell r="R26">
            <v>7.407407407407407E-2</v>
          </cell>
          <cell r="S26">
            <v>6.1728395061728392E-2</v>
          </cell>
          <cell r="T26">
            <v>3.7037037037037035E-2</v>
          </cell>
          <cell r="U26">
            <v>1.8518518518518517E-2</v>
          </cell>
        </row>
        <row r="27">
          <cell r="A27" t="str">
            <v>25</v>
          </cell>
          <cell r="B27">
            <v>0</v>
          </cell>
          <cell r="C27">
            <v>1.8587360594795538E-3</v>
          </cell>
          <cell r="D27">
            <v>8.5501858736059477E-2</v>
          </cell>
          <cell r="E27">
            <v>0.17472118959107807</v>
          </cell>
          <cell r="F27">
            <v>0.17286245353159851</v>
          </cell>
          <cell r="G27">
            <v>0.16171003717472118</v>
          </cell>
          <cell r="H27">
            <v>0.15799256505576209</v>
          </cell>
          <cell r="I27">
            <v>0.16914498141263939</v>
          </cell>
          <cell r="J27">
            <v>7.6208178438661706E-2</v>
          </cell>
          <cell r="L27" t="str">
            <v>25</v>
          </cell>
          <cell r="M27">
            <v>1.9473081328751432E-2</v>
          </cell>
          <cell r="N27">
            <v>0.15463917525773196</v>
          </cell>
          <cell r="O27">
            <v>0.19587628865979381</v>
          </cell>
          <cell r="P27">
            <v>0.15693012600229095</v>
          </cell>
          <cell r="Q27">
            <v>0.17525773195876287</v>
          </cell>
          <cell r="R27">
            <v>0.13402061855670103</v>
          </cell>
          <cell r="S27">
            <v>8.3619702176403202E-2</v>
          </cell>
          <cell r="T27">
            <v>5.4982817869415807E-2</v>
          </cell>
          <cell r="U27">
            <v>2.5200458190148912E-2</v>
          </cell>
        </row>
        <row r="28">
          <cell r="A28" t="str">
            <v>26</v>
          </cell>
          <cell r="B28">
            <v>0</v>
          </cell>
          <cell r="C28">
            <v>9.433962264150943E-3</v>
          </cell>
          <cell r="D28">
            <v>9.276729559748427E-2</v>
          </cell>
          <cell r="E28">
            <v>0.18867924528301888</v>
          </cell>
          <cell r="F28">
            <v>0.19654088050314467</v>
          </cell>
          <cell r="G28">
            <v>0.16037735849056603</v>
          </cell>
          <cell r="H28">
            <v>0.16037735849056603</v>
          </cell>
          <cell r="I28">
            <v>0.12264150943396226</v>
          </cell>
          <cell r="J28">
            <v>6.9182389937106917E-2</v>
          </cell>
          <cell r="L28" t="str">
            <v>26</v>
          </cell>
          <cell r="M28">
            <v>2.317596566523605E-2</v>
          </cell>
          <cell r="N28">
            <v>0.19742489270386265</v>
          </cell>
          <cell r="O28">
            <v>0.21974248927038625</v>
          </cell>
          <cell r="P28">
            <v>0.14592274678111589</v>
          </cell>
          <cell r="Q28">
            <v>0.1536480686695279</v>
          </cell>
          <cell r="R28">
            <v>0.11931330472103004</v>
          </cell>
          <cell r="S28">
            <v>7.2961373390557943E-2</v>
          </cell>
          <cell r="T28">
            <v>4.978540772532189E-2</v>
          </cell>
          <cell r="U28">
            <v>1.8025751072961373E-2</v>
          </cell>
        </row>
        <row r="29">
          <cell r="A29" t="str">
            <v>27</v>
          </cell>
          <cell r="B29">
            <v>0</v>
          </cell>
          <cell r="C29">
            <v>4.0899795501022499E-3</v>
          </cell>
          <cell r="D29">
            <v>3.7832310838445807E-2</v>
          </cell>
          <cell r="E29">
            <v>0.16155419222903886</v>
          </cell>
          <cell r="F29">
            <v>0.2392638036809816</v>
          </cell>
          <cell r="G29">
            <v>0.21779141104294478</v>
          </cell>
          <cell r="H29">
            <v>0.16768916155419222</v>
          </cell>
          <cell r="I29">
            <v>0.11349693251533742</v>
          </cell>
          <cell r="J29">
            <v>5.8282208588957052E-2</v>
          </cell>
          <cell r="L29" t="str">
            <v>27</v>
          </cell>
          <cell r="M29">
            <v>1.3013420089467263E-2</v>
          </cell>
          <cell r="N29">
            <v>0.15900772671817812</v>
          </cell>
          <cell r="O29">
            <v>0.23952826352175682</v>
          </cell>
          <cell r="P29">
            <v>0.18340788938592925</v>
          </cell>
          <cell r="Q29">
            <v>0.15168767791785279</v>
          </cell>
          <cell r="R29">
            <v>0.1268808458723058</v>
          </cell>
          <cell r="S29">
            <v>6.6287108580723869E-2</v>
          </cell>
          <cell r="T29">
            <v>4.5140300935339571E-2</v>
          </cell>
          <cell r="U29">
            <v>1.5046766978446523E-2</v>
          </cell>
        </row>
        <row r="30">
          <cell r="A30" t="str">
            <v>28</v>
          </cell>
          <cell r="B30">
            <v>0</v>
          </cell>
          <cell r="C30">
            <v>0</v>
          </cell>
          <cell r="D30">
            <v>1.7612524461839529E-2</v>
          </cell>
          <cell r="E30">
            <v>0.15851272015655576</v>
          </cell>
          <cell r="F30">
            <v>0.27005870841487278</v>
          </cell>
          <cell r="G30">
            <v>0.22309197651663404</v>
          </cell>
          <cell r="H30">
            <v>0.16438356164383561</v>
          </cell>
          <cell r="I30">
            <v>9.393346379647749E-2</v>
          </cell>
          <cell r="J30">
            <v>7.2407045009784732E-2</v>
          </cell>
          <cell r="L30" t="str">
            <v>28</v>
          </cell>
          <cell r="M30">
            <v>5.6753688989784334E-3</v>
          </cell>
          <cell r="N30">
            <v>0.1021566401816118</v>
          </cell>
          <cell r="O30">
            <v>0.300794551645857</v>
          </cell>
          <cell r="P30">
            <v>0.21793416572077184</v>
          </cell>
          <cell r="Q30">
            <v>0.17593643586833144</v>
          </cell>
          <cell r="R30">
            <v>0.10669693530079455</v>
          </cell>
          <cell r="S30">
            <v>6.0158910329171394E-2</v>
          </cell>
          <cell r="T30">
            <v>2.383654937570942E-2</v>
          </cell>
          <cell r="U30">
            <v>6.8104426787741201E-3</v>
          </cell>
        </row>
        <row r="31">
          <cell r="A31" t="str">
            <v>29</v>
          </cell>
          <cell r="B31">
            <v>0</v>
          </cell>
          <cell r="C31">
            <v>0</v>
          </cell>
          <cell r="D31">
            <v>1.1111111111111112E-2</v>
          </cell>
          <cell r="E31">
            <v>0.17777777777777778</v>
          </cell>
          <cell r="F31">
            <v>0.14444444444444443</v>
          </cell>
          <cell r="G31">
            <v>0.22777777777777777</v>
          </cell>
          <cell r="H31">
            <v>0.20555555555555555</v>
          </cell>
          <cell r="I31">
            <v>0.16111111111111112</v>
          </cell>
          <cell r="J31">
            <v>7.2222222222222215E-2</v>
          </cell>
          <cell r="L31" t="str">
            <v>29</v>
          </cell>
          <cell r="M31">
            <v>1.2987012987012988E-2</v>
          </cell>
          <cell r="N31">
            <v>0.12987012987012986</v>
          </cell>
          <cell r="O31">
            <v>0.27705627705627706</v>
          </cell>
          <cell r="P31">
            <v>0.25541125541125542</v>
          </cell>
          <cell r="Q31">
            <v>0.1774891774891775</v>
          </cell>
          <cell r="R31">
            <v>7.792207792207792E-2</v>
          </cell>
          <cell r="S31">
            <v>3.4632034632034632E-2</v>
          </cell>
          <cell r="T31">
            <v>2.5974025974025976E-2</v>
          </cell>
          <cell r="U31">
            <v>8.658008658008658E-3</v>
          </cell>
        </row>
        <row r="32">
          <cell r="A32" t="str">
            <v>30</v>
          </cell>
          <cell r="B32">
            <v>0</v>
          </cell>
          <cell r="C32">
            <v>0</v>
          </cell>
          <cell r="D32">
            <v>2.9411764705882353E-2</v>
          </cell>
          <cell r="E32">
            <v>0.12184873949579832</v>
          </cell>
          <cell r="F32">
            <v>0.31092436974789917</v>
          </cell>
          <cell r="G32">
            <v>0.24369747899159663</v>
          </cell>
          <cell r="H32">
            <v>0.14285714285714285</v>
          </cell>
          <cell r="I32">
            <v>9.6638655462184878E-2</v>
          </cell>
          <cell r="J32">
            <v>5.4621848739495799E-2</v>
          </cell>
          <cell r="L32" t="str">
            <v>30</v>
          </cell>
          <cell r="M32">
            <v>1.0309278350515464E-2</v>
          </cell>
          <cell r="N32">
            <v>0.13917525773195877</v>
          </cell>
          <cell r="O32">
            <v>0.28092783505154639</v>
          </cell>
          <cell r="P32">
            <v>0.25257731958762886</v>
          </cell>
          <cell r="Q32">
            <v>0.18041237113402062</v>
          </cell>
          <cell r="R32">
            <v>6.9587628865979384E-2</v>
          </cell>
          <cell r="S32">
            <v>4.8969072164948453E-2</v>
          </cell>
          <cell r="T32">
            <v>1.5463917525773196E-2</v>
          </cell>
          <cell r="U32">
            <v>2.5773195876288659E-3</v>
          </cell>
        </row>
        <row r="33">
          <cell r="A33" t="str">
            <v>31</v>
          </cell>
          <cell r="B33">
            <v>0</v>
          </cell>
          <cell r="C33">
            <v>0</v>
          </cell>
          <cell r="D33">
            <v>2.6627218934911243E-2</v>
          </cell>
          <cell r="E33">
            <v>0.17455621301775148</v>
          </cell>
          <cell r="F33">
            <v>0.32840236686390534</v>
          </cell>
          <cell r="G33">
            <v>0.20414201183431951</v>
          </cell>
          <cell r="H33">
            <v>9.1715976331360943E-2</v>
          </cell>
          <cell r="I33">
            <v>0.10059171597633136</v>
          </cell>
          <cell r="J33">
            <v>7.3964497041420121E-2</v>
          </cell>
          <cell r="L33" t="str">
            <v>31</v>
          </cell>
          <cell r="M33">
            <v>4.3731778425655978E-3</v>
          </cell>
          <cell r="N33">
            <v>0.15743440233236153</v>
          </cell>
          <cell r="O33">
            <v>0.31341107871720114</v>
          </cell>
          <cell r="P33">
            <v>0.21865889212827988</v>
          </cell>
          <cell r="Q33">
            <v>0.18075801749271136</v>
          </cell>
          <cell r="R33">
            <v>6.8513119533527692E-2</v>
          </cell>
          <cell r="S33">
            <v>2.9154518950437316E-2</v>
          </cell>
          <cell r="T33">
            <v>2.1865889212827987E-2</v>
          </cell>
          <cell r="U33">
            <v>5.8309037900874635E-3</v>
          </cell>
        </row>
        <row r="34">
          <cell r="A34" t="str">
            <v>32</v>
          </cell>
          <cell r="B34">
            <v>0</v>
          </cell>
          <cell r="C34">
            <v>0</v>
          </cell>
          <cell r="D34">
            <v>1.4778325123152709E-2</v>
          </cell>
          <cell r="E34">
            <v>0.13793103448275862</v>
          </cell>
          <cell r="F34">
            <v>0.32019704433497537</v>
          </cell>
          <cell r="G34">
            <v>0.25615763546798032</v>
          </cell>
          <cell r="H34">
            <v>0.13054187192118227</v>
          </cell>
          <cell r="I34">
            <v>6.4039408866995079E-2</v>
          </cell>
          <cell r="J34">
            <v>7.6354679802955669E-2</v>
          </cell>
          <cell r="L34" t="str">
            <v>32</v>
          </cell>
          <cell r="M34">
            <v>6.7114093959731542E-3</v>
          </cell>
          <cell r="N34">
            <v>0.12639821029082773</v>
          </cell>
          <cell r="O34">
            <v>0.2348993288590604</v>
          </cell>
          <cell r="P34">
            <v>0.24272930648769575</v>
          </cell>
          <cell r="Q34">
            <v>0.20022371364653244</v>
          </cell>
          <cell r="R34">
            <v>0.11297539149888143</v>
          </cell>
          <cell r="S34">
            <v>3.5794183445190156E-2</v>
          </cell>
          <cell r="T34">
            <v>3.0201342281879196E-2</v>
          </cell>
          <cell r="U34">
            <v>1.0067114093959731E-2</v>
          </cell>
        </row>
        <row r="35">
          <cell r="A35" t="str">
            <v>33</v>
          </cell>
          <cell r="B35">
            <v>0</v>
          </cell>
          <cell r="C35">
            <v>3.1545741324921135E-3</v>
          </cell>
          <cell r="D35">
            <v>2.2082018927444796E-2</v>
          </cell>
          <cell r="E35">
            <v>0.15141955835962145</v>
          </cell>
          <cell r="F35">
            <v>0.32492113564668768</v>
          </cell>
          <cell r="G35">
            <v>0.21451104100946372</v>
          </cell>
          <cell r="H35">
            <v>0.14826498422712933</v>
          </cell>
          <cell r="I35">
            <v>7.5709779179810727E-2</v>
          </cell>
          <cell r="J35">
            <v>5.993690851735016E-2</v>
          </cell>
          <cell r="L35" t="str">
            <v>33</v>
          </cell>
          <cell r="M35">
            <v>1.1784511784511785E-2</v>
          </cell>
          <cell r="N35">
            <v>0.16666666666666666</v>
          </cell>
          <cell r="O35">
            <v>0.27441077441077444</v>
          </cell>
          <cell r="P35">
            <v>0.24747474747474749</v>
          </cell>
          <cell r="Q35">
            <v>0.15824915824915825</v>
          </cell>
          <cell r="R35">
            <v>7.575757575757576E-2</v>
          </cell>
          <cell r="S35">
            <v>3.8720538720538718E-2</v>
          </cell>
          <cell r="T35">
            <v>2.1885521885521887E-2</v>
          </cell>
          <cell r="U35">
            <v>5.0505050505050509E-3</v>
          </cell>
        </row>
        <row r="36">
          <cell r="A36" t="str">
            <v>34</v>
          </cell>
          <cell r="B36">
            <v>0</v>
          </cell>
          <cell r="C36">
            <v>0</v>
          </cell>
          <cell r="D36">
            <v>1.4285714285714285E-2</v>
          </cell>
          <cell r="E36">
            <v>0.12857142857142856</v>
          </cell>
          <cell r="F36">
            <v>0.2857142857142857</v>
          </cell>
          <cell r="G36">
            <v>0.3</v>
          </cell>
          <cell r="H36">
            <v>0.18571428571428572</v>
          </cell>
          <cell r="I36">
            <v>4.2857142857142858E-2</v>
          </cell>
          <cell r="J36">
            <v>4.2857142857142858E-2</v>
          </cell>
          <cell r="L36" t="str">
            <v>34</v>
          </cell>
          <cell r="M36">
            <v>1.6E-2</v>
          </cell>
          <cell r="N36">
            <v>0.16800000000000001</v>
          </cell>
          <cell r="O36">
            <v>0.36</v>
          </cell>
          <cell r="P36">
            <v>0.216</v>
          </cell>
          <cell r="Q36">
            <v>0.16</v>
          </cell>
          <cell r="R36">
            <v>4.8000000000000001E-2</v>
          </cell>
          <cell r="S36">
            <v>2.4E-2</v>
          </cell>
          <cell r="T36">
            <v>8.0000000000000002E-3</v>
          </cell>
          <cell r="U36">
            <v>0</v>
          </cell>
        </row>
        <row r="37">
          <cell r="A37" t="str">
            <v>35</v>
          </cell>
          <cell r="B37">
            <v>0</v>
          </cell>
          <cell r="C37">
            <v>0</v>
          </cell>
          <cell r="D37">
            <v>3.1088082901554404E-2</v>
          </cell>
          <cell r="E37">
            <v>0.13471502590673576</v>
          </cell>
          <cell r="F37">
            <v>0.20725388601036268</v>
          </cell>
          <cell r="G37">
            <v>0.19689119170984457</v>
          </cell>
          <cell r="H37">
            <v>0.16062176165803108</v>
          </cell>
          <cell r="I37">
            <v>0.17098445595854922</v>
          </cell>
          <cell r="J37">
            <v>9.8445595854922283E-2</v>
          </cell>
          <cell r="L37" t="str">
            <v>35</v>
          </cell>
          <cell r="M37">
            <v>5.6980056980056983E-3</v>
          </cell>
          <cell r="N37">
            <v>0.16524216524216523</v>
          </cell>
          <cell r="O37">
            <v>0.27350427350427353</v>
          </cell>
          <cell r="P37">
            <v>0.21652421652421652</v>
          </cell>
          <cell r="Q37">
            <v>0.150997150997151</v>
          </cell>
          <cell r="R37">
            <v>0.10256410256410256</v>
          </cell>
          <cell r="S37">
            <v>3.7037037037037035E-2</v>
          </cell>
          <cell r="T37">
            <v>3.4188034188034191E-2</v>
          </cell>
          <cell r="U37">
            <v>1.4245014245014245E-2</v>
          </cell>
        </row>
        <row r="38">
          <cell r="A38" t="str">
            <v>36</v>
          </cell>
          <cell r="B38">
            <v>0</v>
          </cell>
          <cell r="C38">
            <v>0</v>
          </cell>
          <cell r="D38">
            <v>1.6393442622950821E-2</v>
          </cell>
          <cell r="E38">
            <v>0.11475409836065574</v>
          </cell>
          <cell r="F38">
            <v>0.22131147540983606</v>
          </cell>
          <cell r="G38">
            <v>0.25409836065573771</v>
          </cell>
          <cell r="H38">
            <v>0.18032786885245902</v>
          </cell>
          <cell r="I38">
            <v>0.15573770491803279</v>
          </cell>
          <cell r="J38">
            <v>5.737704918032787E-2</v>
          </cell>
          <cell r="L38" t="str">
            <v>36</v>
          </cell>
          <cell r="M38">
            <v>7.3800738007380072E-3</v>
          </cell>
          <cell r="N38">
            <v>0.11070110701107011</v>
          </cell>
          <cell r="O38">
            <v>0.23616236162361623</v>
          </cell>
          <cell r="P38">
            <v>0.28413284132841327</v>
          </cell>
          <cell r="Q38">
            <v>0.16236162361623616</v>
          </cell>
          <cell r="R38">
            <v>9.9630996309963096E-2</v>
          </cell>
          <cell r="S38">
            <v>4.4280442804428041E-2</v>
          </cell>
          <cell r="T38">
            <v>2.5830258302583026E-2</v>
          </cell>
          <cell r="U38">
            <v>2.9520295202952029E-2</v>
          </cell>
        </row>
        <row r="39">
          <cell r="A39" t="str">
            <v>37</v>
          </cell>
          <cell r="B39">
            <v>0</v>
          </cell>
          <cell r="C39">
            <v>0</v>
          </cell>
          <cell r="D39">
            <v>1.6949152542372881E-2</v>
          </cell>
          <cell r="E39">
            <v>0.10169491525423729</v>
          </cell>
          <cell r="F39">
            <v>0.22033898305084745</v>
          </cell>
          <cell r="G39">
            <v>0.25423728813559321</v>
          </cell>
          <cell r="H39">
            <v>0.22033898305084745</v>
          </cell>
          <cell r="I39">
            <v>8.4745762711864403E-2</v>
          </cell>
          <cell r="J39">
            <v>0.10169491525423729</v>
          </cell>
          <cell r="L39" t="str">
            <v>37</v>
          </cell>
          <cell r="M39">
            <v>0</v>
          </cell>
          <cell r="N39">
            <v>0.1171875</v>
          </cell>
          <cell r="O39">
            <v>0.265625</v>
          </cell>
          <cell r="P39">
            <v>0.2421875</v>
          </cell>
          <cell r="Q39">
            <v>0.1953125</v>
          </cell>
          <cell r="R39">
            <v>0.109375</v>
          </cell>
          <cell r="S39">
            <v>3.90625E-2</v>
          </cell>
          <cell r="T39">
            <v>2.34375E-2</v>
          </cell>
          <cell r="U39">
            <v>7.8125E-3</v>
          </cell>
        </row>
        <row r="40">
          <cell r="A40" t="str">
            <v>60</v>
          </cell>
          <cell r="B40">
            <v>0</v>
          </cell>
          <cell r="C40">
            <v>0</v>
          </cell>
          <cell r="D40">
            <v>2.8683181225554105E-2</v>
          </cell>
          <cell r="E40">
            <v>0.11994784876140809</v>
          </cell>
          <cell r="F40">
            <v>0.25554106910039115</v>
          </cell>
          <cell r="G40">
            <v>0.23207301173402869</v>
          </cell>
          <cell r="H40">
            <v>0.19295958279009126</v>
          </cell>
          <cell r="I40">
            <v>0.11864406779661017</v>
          </cell>
          <cell r="J40">
            <v>5.215123859191656E-2</v>
          </cell>
          <cell r="L40" t="str">
            <v>60</v>
          </cell>
          <cell r="M40">
            <v>1.1187072715972654E-2</v>
          </cell>
          <cell r="N40">
            <v>0.17277812305779988</v>
          </cell>
          <cell r="O40">
            <v>0.2367930391547545</v>
          </cell>
          <cell r="P40">
            <v>0.21006836544437538</v>
          </cell>
          <cell r="Q40">
            <v>0.14108141702921068</v>
          </cell>
          <cell r="R40">
            <v>0.11000621504039776</v>
          </cell>
          <cell r="S40">
            <v>6.2150403977625855E-2</v>
          </cell>
          <cell r="T40">
            <v>4.5369794903666875E-2</v>
          </cell>
          <cell r="U40">
            <v>1.0565568676196395E-2</v>
          </cell>
        </row>
        <row r="41">
          <cell r="A41" t="str">
            <v>61</v>
          </cell>
          <cell r="B41">
            <v>0</v>
          </cell>
          <cell r="C41">
            <v>0</v>
          </cell>
          <cell r="D41">
            <v>2.6119402985074626E-2</v>
          </cell>
          <cell r="E41">
            <v>0.13432835820895522</v>
          </cell>
          <cell r="F41">
            <v>0.24440298507462688</v>
          </cell>
          <cell r="G41">
            <v>0.27425373134328357</v>
          </cell>
          <cell r="H41">
            <v>0.19402985074626866</v>
          </cell>
          <cell r="I41">
            <v>9.1417910447761194E-2</v>
          </cell>
          <cell r="J41">
            <v>3.5447761194029849E-2</v>
          </cell>
          <cell r="L41" t="str">
            <v>61</v>
          </cell>
          <cell r="M41">
            <v>1.5497553017944535E-2</v>
          </cell>
          <cell r="N41">
            <v>0.14192495921696574</v>
          </cell>
          <cell r="O41">
            <v>0.22512234910277323</v>
          </cell>
          <cell r="P41">
            <v>0.16639477977161501</v>
          </cell>
          <cell r="Q41">
            <v>0.19902120717781402</v>
          </cell>
          <cell r="R41">
            <v>0.13621533442088091</v>
          </cell>
          <cell r="S41">
            <v>7.3409461663947795E-2</v>
          </cell>
          <cell r="T41">
            <v>3.4257748776508973E-2</v>
          </cell>
          <cell r="U41">
            <v>8.1566068515497546E-3</v>
          </cell>
        </row>
        <row r="42">
          <cell r="A42" t="str">
            <v>62</v>
          </cell>
          <cell r="B42">
            <v>0</v>
          </cell>
          <cell r="C42">
            <v>2.5706940874035988E-3</v>
          </cell>
          <cell r="D42">
            <v>1.5424164524421594E-2</v>
          </cell>
          <cell r="E42">
            <v>0.13881748071979436</v>
          </cell>
          <cell r="F42">
            <v>0.24935732647814909</v>
          </cell>
          <cell r="G42">
            <v>0.2262210796915167</v>
          </cell>
          <cell r="H42">
            <v>0.17994858611825193</v>
          </cell>
          <cell r="I42">
            <v>0.13110539845758354</v>
          </cell>
          <cell r="J42">
            <v>5.6555269922879174E-2</v>
          </cell>
          <cell r="L42" t="str">
            <v>62</v>
          </cell>
          <cell r="M42">
            <v>8.4507042253521118E-3</v>
          </cell>
          <cell r="N42">
            <v>0.17887323943661973</v>
          </cell>
          <cell r="O42">
            <v>0.25352112676056338</v>
          </cell>
          <cell r="P42">
            <v>0.18591549295774648</v>
          </cell>
          <cell r="Q42">
            <v>0.176056338028169</v>
          </cell>
          <cell r="R42">
            <v>9.295774647887324E-2</v>
          </cell>
          <cell r="S42">
            <v>5.6338028169014086E-2</v>
          </cell>
          <cell r="T42">
            <v>4.2253521126760563E-2</v>
          </cell>
          <cell r="U42">
            <v>5.6338028169014088E-3</v>
          </cell>
        </row>
        <row r="43">
          <cell r="A43" t="str">
            <v>63</v>
          </cell>
          <cell r="B43">
            <v>0</v>
          </cell>
          <cell r="C43">
            <v>0</v>
          </cell>
          <cell r="D43">
            <v>1.7793594306049824E-2</v>
          </cell>
          <cell r="E43">
            <v>0.14234875444839859</v>
          </cell>
          <cell r="F43">
            <v>0.27580071174377224</v>
          </cell>
          <cell r="G43">
            <v>0.2597864768683274</v>
          </cell>
          <cell r="H43">
            <v>0.16903914590747332</v>
          </cell>
          <cell r="I43">
            <v>9.2526690391459068E-2</v>
          </cell>
          <cell r="J43">
            <v>4.2704626334519574E-2</v>
          </cell>
          <cell r="L43" t="str">
            <v>63</v>
          </cell>
          <cell r="M43">
            <v>1.0291595197255575E-2</v>
          </cell>
          <cell r="N43">
            <v>0.12692967409948541</v>
          </cell>
          <cell r="O43">
            <v>0.2504288164665523</v>
          </cell>
          <cell r="P43">
            <v>0.20154373927958832</v>
          </cell>
          <cell r="Q43">
            <v>0.1732418524871355</v>
          </cell>
          <cell r="R43">
            <v>0.13293310463121785</v>
          </cell>
          <cell r="S43">
            <v>6.1749571183533448E-2</v>
          </cell>
          <cell r="T43">
            <v>3.1732418524871353E-2</v>
          </cell>
          <cell r="U43">
            <v>1.1149228130360206E-2</v>
          </cell>
        </row>
        <row r="44">
          <cell r="A44" t="str">
            <v>64</v>
          </cell>
          <cell r="B44">
            <v>0</v>
          </cell>
          <cell r="C44">
            <v>0</v>
          </cell>
          <cell r="D44">
            <v>3.3444816053511705E-3</v>
          </cell>
          <cell r="E44">
            <v>8.0267558528428096E-2</v>
          </cell>
          <cell r="F44">
            <v>0.18394648829431437</v>
          </cell>
          <cell r="G44">
            <v>0.28093645484949831</v>
          </cell>
          <cell r="H44">
            <v>0.22408026755852842</v>
          </cell>
          <cell r="I44">
            <v>0.14046822742474915</v>
          </cell>
          <cell r="J44">
            <v>8.6956521739130432E-2</v>
          </cell>
          <cell r="L44" t="str">
            <v>64</v>
          </cell>
          <cell r="M44">
            <v>3.7641154328732747E-3</v>
          </cell>
          <cell r="N44">
            <v>5.6461731493099125E-2</v>
          </cell>
          <cell r="O44">
            <v>0.24090338770388958</v>
          </cell>
          <cell r="P44">
            <v>0.24843161856963614</v>
          </cell>
          <cell r="Q44">
            <v>0.16813048933500627</v>
          </cell>
          <cell r="R44">
            <v>0.12547051442910917</v>
          </cell>
          <cell r="S44">
            <v>7.9046424090338768E-2</v>
          </cell>
          <cell r="T44">
            <v>5.520702634880803E-2</v>
          </cell>
          <cell r="U44">
            <v>2.258469259723965E-2</v>
          </cell>
        </row>
        <row r="45">
          <cell r="A45" t="str">
            <v>65</v>
          </cell>
          <cell r="B45">
            <v>0</v>
          </cell>
          <cell r="C45">
            <v>0</v>
          </cell>
          <cell r="D45">
            <v>3.787878787878788E-3</v>
          </cell>
          <cell r="E45">
            <v>8.7121212121212127E-2</v>
          </cell>
          <cell r="F45">
            <v>0.24242424242424243</v>
          </cell>
          <cell r="G45">
            <v>0.29166666666666669</v>
          </cell>
          <cell r="H45">
            <v>0.18181818181818182</v>
          </cell>
          <cell r="I45">
            <v>0.12121212121212122</v>
          </cell>
          <cell r="J45">
            <v>7.1969696969696975E-2</v>
          </cell>
          <cell r="L45" t="str">
            <v>65</v>
          </cell>
          <cell r="M45">
            <v>0</v>
          </cell>
          <cell r="N45">
            <v>0.05</v>
          </cell>
          <cell r="O45">
            <v>0.23648648648648649</v>
          </cell>
          <cell r="P45">
            <v>0.25405405405405407</v>
          </cell>
          <cell r="Q45">
            <v>0.22432432432432434</v>
          </cell>
          <cell r="R45">
            <v>0.12432432432432433</v>
          </cell>
          <cell r="S45">
            <v>5.9459459459459463E-2</v>
          </cell>
          <cell r="T45">
            <v>4.0540540540540543E-2</v>
          </cell>
          <cell r="U45">
            <v>1.0810810810810811E-2</v>
          </cell>
        </row>
        <row r="46">
          <cell r="A46" t="str">
            <v>66</v>
          </cell>
          <cell r="B46">
            <v>0</v>
          </cell>
          <cell r="C46">
            <v>0</v>
          </cell>
          <cell r="D46">
            <v>1.9047619047619049E-2</v>
          </cell>
          <cell r="E46">
            <v>7.1428571428571425E-2</v>
          </cell>
          <cell r="F46">
            <v>0.20952380952380953</v>
          </cell>
          <cell r="G46">
            <v>0.35714285714285715</v>
          </cell>
          <cell r="H46">
            <v>0.19047619047619047</v>
          </cell>
          <cell r="I46">
            <v>8.0952380952380956E-2</v>
          </cell>
          <cell r="J46">
            <v>7.1428571428571425E-2</v>
          </cell>
          <cell r="L46" t="str">
            <v>66</v>
          </cell>
          <cell r="M46">
            <v>1.8518518518518519E-3</v>
          </cell>
          <cell r="N46">
            <v>4.0740740740740744E-2</v>
          </cell>
          <cell r="O46">
            <v>0.23518518518518519</v>
          </cell>
          <cell r="P46">
            <v>0.23333333333333334</v>
          </cell>
          <cell r="Q46">
            <v>0.25740740740740742</v>
          </cell>
          <cell r="R46">
            <v>0.12037037037037036</v>
          </cell>
          <cell r="S46">
            <v>5.9259259259259262E-2</v>
          </cell>
          <cell r="T46">
            <v>3.3333333333333333E-2</v>
          </cell>
          <cell r="U46">
            <v>1.8518518518518517E-2</v>
          </cell>
        </row>
        <row r="47">
          <cell r="A47" t="str">
            <v>67</v>
          </cell>
          <cell r="B47">
            <v>0</v>
          </cell>
          <cell r="C47">
            <v>0</v>
          </cell>
          <cell r="D47">
            <v>2.6881720430107527E-2</v>
          </cell>
          <cell r="E47">
            <v>0.13440860215053763</v>
          </cell>
          <cell r="F47">
            <v>0.29569892473118281</v>
          </cell>
          <cell r="G47">
            <v>0.23655913978494625</v>
          </cell>
          <cell r="H47">
            <v>0.18817204301075269</v>
          </cell>
          <cell r="I47">
            <v>8.0645161290322578E-2</v>
          </cell>
          <cell r="J47">
            <v>3.7634408602150539E-2</v>
          </cell>
          <cell r="L47" t="str">
            <v>67</v>
          </cell>
          <cell r="M47">
            <v>5.7803468208092483E-3</v>
          </cell>
          <cell r="N47">
            <v>0.12138728323699421</v>
          </cell>
          <cell r="O47">
            <v>0.26974951830443161</v>
          </cell>
          <cell r="P47">
            <v>0.21772639691714837</v>
          </cell>
          <cell r="Q47">
            <v>0.21001926782273603</v>
          </cell>
          <cell r="R47">
            <v>8.6705202312138727E-2</v>
          </cell>
          <cell r="S47">
            <v>4.6242774566473986E-2</v>
          </cell>
          <cell r="T47">
            <v>3.2755298651252408E-2</v>
          </cell>
          <cell r="U47">
            <v>9.6339113680154135E-3</v>
          </cell>
        </row>
        <row r="48">
          <cell r="A48" t="str">
            <v>68</v>
          </cell>
          <cell r="B48">
            <v>0</v>
          </cell>
          <cell r="C48">
            <v>0</v>
          </cell>
          <cell r="D48">
            <v>1.3605442176870748E-2</v>
          </cell>
          <cell r="E48">
            <v>0.12925170068027211</v>
          </cell>
          <cell r="F48">
            <v>0.26530612244897961</v>
          </cell>
          <cell r="G48">
            <v>0.25170068027210885</v>
          </cell>
          <cell r="H48">
            <v>0.18367346938775511</v>
          </cell>
          <cell r="I48">
            <v>0.10204081632653061</v>
          </cell>
          <cell r="J48">
            <v>5.4421768707482991E-2</v>
          </cell>
          <cell r="L48" t="str">
            <v>68</v>
          </cell>
          <cell r="M48">
            <v>8.4507042253521118E-3</v>
          </cell>
          <cell r="N48">
            <v>9.014084507042254E-2</v>
          </cell>
          <cell r="O48">
            <v>0.21408450704225351</v>
          </cell>
          <cell r="P48">
            <v>0.24788732394366197</v>
          </cell>
          <cell r="Q48">
            <v>0.19154929577464788</v>
          </cell>
          <cell r="R48">
            <v>0.13521126760563379</v>
          </cell>
          <cell r="S48">
            <v>3.9436619718309862E-2</v>
          </cell>
          <cell r="T48">
            <v>5.9154929577464786E-2</v>
          </cell>
          <cell r="U48">
            <v>1.4084507042253521E-2</v>
          </cell>
        </row>
        <row r="49">
          <cell r="A49" t="str">
            <v>69</v>
          </cell>
          <cell r="B49">
            <v>0</v>
          </cell>
          <cell r="C49">
            <v>0</v>
          </cell>
          <cell r="D49">
            <v>3.4482758620689655E-2</v>
          </cell>
          <cell r="E49">
            <v>9.4827586206896547E-2</v>
          </cell>
          <cell r="F49">
            <v>0.22413793103448276</v>
          </cell>
          <cell r="G49">
            <v>0.25862068965517243</v>
          </cell>
          <cell r="H49">
            <v>0.18965517241379309</v>
          </cell>
          <cell r="I49">
            <v>9.4827586206896547E-2</v>
          </cell>
          <cell r="J49">
            <v>0.10344827586206896</v>
          </cell>
          <cell r="L49" t="str">
            <v>69</v>
          </cell>
          <cell r="M49">
            <v>3.4965034965034965E-3</v>
          </cell>
          <cell r="N49">
            <v>3.1468531468531472E-2</v>
          </cell>
          <cell r="O49">
            <v>0.23426573426573427</v>
          </cell>
          <cell r="P49">
            <v>0.27972027972027974</v>
          </cell>
          <cell r="Q49">
            <v>0.21328671328671328</v>
          </cell>
          <cell r="R49">
            <v>0.11888111888111888</v>
          </cell>
          <cell r="S49">
            <v>6.9930069930069935E-2</v>
          </cell>
          <cell r="T49">
            <v>3.1468531468531472E-2</v>
          </cell>
          <cell r="U49">
            <v>1.7482517482517484E-2</v>
          </cell>
        </row>
        <row r="50">
          <cell r="A50" t="str">
            <v>70</v>
          </cell>
          <cell r="B50">
            <v>0</v>
          </cell>
          <cell r="C50">
            <v>0</v>
          </cell>
          <cell r="D50">
            <v>0</v>
          </cell>
          <cell r="E50">
            <v>4.6511627906976744E-2</v>
          </cell>
          <cell r="F50">
            <v>4.0697674418604654E-2</v>
          </cell>
          <cell r="G50">
            <v>0.19186046511627908</v>
          </cell>
          <cell r="H50">
            <v>0.27906976744186046</v>
          </cell>
          <cell r="I50">
            <v>0.2441860465116279</v>
          </cell>
          <cell r="J50">
            <v>0.19767441860465115</v>
          </cell>
          <cell r="L50" t="str">
            <v>70</v>
          </cell>
          <cell r="M50">
            <v>0</v>
          </cell>
          <cell r="N50">
            <v>5.737704918032787E-2</v>
          </cell>
          <cell r="O50">
            <v>0.12295081967213115</v>
          </cell>
          <cell r="P50">
            <v>0.14344262295081966</v>
          </cell>
          <cell r="Q50">
            <v>0.14344262295081966</v>
          </cell>
          <cell r="R50">
            <v>0.20081967213114754</v>
          </cell>
          <cell r="S50">
            <v>0.18032786885245902</v>
          </cell>
          <cell r="T50">
            <v>0.11475409836065574</v>
          </cell>
          <cell r="U50">
            <v>3.6885245901639344E-2</v>
          </cell>
        </row>
        <row r="51">
          <cell r="A51" t="str">
            <v>71</v>
          </cell>
          <cell r="B51">
            <v>0</v>
          </cell>
          <cell r="C51">
            <v>0</v>
          </cell>
          <cell r="D51">
            <v>1.1627906976744186E-2</v>
          </cell>
          <cell r="E51">
            <v>4.6511627906976744E-2</v>
          </cell>
          <cell r="F51">
            <v>0.18023255813953487</v>
          </cell>
          <cell r="G51">
            <v>0.12790697674418605</v>
          </cell>
          <cell r="H51">
            <v>0.2441860465116279</v>
          </cell>
          <cell r="I51">
            <v>0.22674418604651161</v>
          </cell>
          <cell r="J51">
            <v>0.16279069767441862</v>
          </cell>
          <cell r="L51" t="str">
            <v>71</v>
          </cell>
          <cell r="M51">
            <v>4.7543581616481777E-3</v>
          </cell>
          <cell r="N51">
            <v>8.2408874801901746E-2</v>
          </cell>
          <cell r="O51">
            <v>0.15847860538827258</v>
          </cell>
          <cell r="P51">
            <v>0.2091917591125198</v>
          </cell>
          <cell r="Q51">
            <v>0.16323296354992076</v>
          </cell>
          <cell r="R51">
            <v>0.14263074484944532</v>
          </cell>
          <cell r="S51">
            <v>0.11410459587955626</v>
          </cell>
          <cell r="T51">
            <v>0.10301109350237718</v>
          </cell>
          <cell r="U51">
            <v>2.2187004754358162E-2</v>
          </cell>
        </row>
        <row r="52">
          <cell r="A52" t="str">
            <v>72</v>
          </cell>
          <cell r="B52">
            <v>0</v>
          </cell>
          <cell r="C52">
            <v>0</v>
          </cell>
          <cell r="D52">
            <v>0</v>
          </cell>
          <cell r="E52">
            <v>0</v>
          </cell>
          <cell r="F52">
            <v>0.20833333333333334</v>
          </cell>
          <cell r="G52">
            <v>0.20833333333333334</v>
          </cell>
          <cell r="H52">
            <v>0.125</v>
          </cell>
          <cell r="I52">
            <v>0.20833333333333334</v>
          </cell>
          <cell r="J52">
            <v>0.25</v>
          </cell>
          <cell r="L52" t="str">
            <v>72</v>
          </cell>
          <cell r="M52">
            <v>0</v>
          </cell>
          <cell r="N52">
            <v>6.25E-2</v>
          </cell>
          <cell r="O52">
            <v>0.125</v>
          </cell>
          <cell r="P52">
            <v>0.203125</v>
          </cell>
          <cell r="Q52">
            <v>0.265625</v>
          </cell>
          <cell r="R52">
            <v>0.171875</v>
          </cell>
          <cell r="S52">
            <v>7.8125E-2</v>
          </cell>
          <cell r="T52">
            <v>6.25E-2</v>
          </cell>
          <cell r="U52">
            <v>3.125E-2</v>
          </cell>
        </row>
        <row r="53">
          <cell r="A53" t="str">
            <v>73</v>
          </cell>
          <cell r="B53">
            <v>0</v>
          </cell>
          <cell r="C53">
            <v>0</v>
          </cell>
          <cell r="D53">
            <v>0</v>
          </cell>
          <cell r="E53">
            <v>3.7037037037037035E-2</v>
          </cell>
          <cell r="F53">
            <v>0.1111111111111111</v>
          </cell>
          <cell r="G53">
            <v>0.1111111111111111</v>
          </cell>
          <cell r="H53">
            <v>0.22222222222222221</v>
          </cell>
          <cell r="I53">
            <v>0.37037037037037035</v>
          </cell>
          <cell r="J53">
            <v>0.14814814814814814</v>
          </cell>
          <cell r="L53" t="str">
            <v>73</v>
          </cell>
          <cell r="M53">
            <v>0</v>
          </cell>
          <cell r="N53">
            <v>3.4482758620689655E-2</v>
          </cell>
          <cell r="O53">
            <v>0.2413793103448276</v>
          </cell>
          <cell r="P53">
            <v>0.10344827586206896</v>
          </cell>
          <cell r="Q53">
            <v>0.20689655172413793</v>
          </cell>
          <cell r="R53">
            <v>0.17241379310344829</v>
          </cell>
          <cell r="S53">
            <v>0.13793103448275862</v>
          </cell>
          <cell r="T53">
            <v>6.8965517241379309E-2</v>
          </cell>
          <cell r="U53">
            <v>3.4482758620689655E-2</v>
          </cell>
        </row>
        <row r="54">
          <cell r="A54" t="str">
            <v>74</v>
          </cell>
          <cell r="B54">
            <v>0</v>
          </cell>
          <cell r="C54">
            <v>0</v>
          </cell>
          <cell r="D54">
            <v>6.024096385542169E-3</v>
          </cell>
          <cell r="E54">
            <v>0.13855421686746988</v>
          </cell>
          <cell r="F54">
            <v>0.2289156626506024</v>
          </cell>
          <cell r="G54">
            <v>0.25301204819277107</v>
          </cell>
          <cell r="H54">
            <v>0.15060240963855423</v>
          </cell>
          <cell r="I54">
            <v>0.10843373493975904</v>
          </cell>
          <cell r="J54">
            <v>0.1144578313253012</v>
          </cell>
          <cell r="L54" t="str">
            <v>74</v>
          </cell>
          <cell r="M54">
            <v>6.2794348508634227E-3</v>
          </cell>
          <cell r="N54">
            <v>0.13186813186813187</v>
          </cell>
          <cell r="O54">
            <v>0.21821036106750394</v>
          </cell>
          <cell r="P54">
            <v>0.18524332810047095</v>
          </cell>
          <cell r="Q54">
            <v>0.18210361067503925</v>
          </cell>
          <cell r="R54">
            <v>0.15384615384615385</v>
          </cell>
          <cell r="S54">
            <v>7.8492935635792779E-2</v>
          </cell>
          <cell r="T54">
            <v>3.7676609105180531E-2</v>
          </cell>
          <cell r="U54">
            <v>6.2794348508634227E-3</v>
          </cell>
        </row>
        <row r="55">
          <cell r="A55" t="str">
            <v>76</v>
          </cell>
          <cell r="B55">
            <v>0</v>
          </cell>
          <cell r="C55">
            <v>0</v>
          </cell>
          <cell r="D55">
            <v>0</v>
          </cell>
          <cell r="E55">
            <v>5.8823529411764705E-2</v>
          </cell>
          <cell r="F55">
            <v>0.17647058823529413</v>
          </cell>
          <cell r="G55">
            <v>0</v>
          </cell>
          <cell r="H55">
            <v>0.35294117647058826</v>
          </cell>
          <cell r="I55">
            <v>0.23529411764705882</v>
          </cell>
          <cell r="J55">
            <v>0.17647058823529413</v>
          </cell>
          <cell r="L55" t="str">
            <v>76</v>
          </cell>
          <cell r="M55">
            <v>0</v>
          </cell>
          <cell r="N55">
            <v>0</v>
          </cell>
          <cell r="O55">
            <v>7.6923076923076927E-2</v>
          </cell>
          <cell r="P55">
            <v>0.23076923076923078</v>
          </cell>
          <cell r="Q55">
            <v>7.6923076923076927E-2</v>
          </cell>
          <cell r="R55">
            <v>0.46153846153846156</v>
          </cell>
          <cell r="S55">
            <v>0.15384615384615385</v>
          </cell>
          <cell r="T55">
            <v>0</v>
          </cell>
          <cell r="U55">
            <v>0</v>
          </cell>
        </row>
        <row r="56">
          <cell r="A56" t="str">
            <v>77</v>
          </cell>
          <cell r="B56">
            <v>0</v>
          </cell>
          <cell r="C56">
            <v>0</v>
          </cell>
          <cell r="D56">
            <v>0</v>
          </cell>
          <cell r="E56">
            <v>0</v>
          </cell>
          <cell r="F56">
            <v>0.1875</v>
          </cell>
          <cell r="G56">
            <v>0.1875</v>
          </cell>
          <cell r="H56">
            <v>0.3125</v>
          </cell>
          <cell r="I56">
            <v>0.125</v>
          </cell>
          <cell r="J56">
            <v>0.1875</v>
          </cell>
          <cell r="L56" t="str">
            <v>77</v>
          </cell>
          <cell r="M56">
            <v>0</v>
          </cell>
          <cell r="N56">
            <v>0</v>
          </cell>
          <cell r="O56">
            <v>0.2857142857142857</v>
          </cell>
          <cell r="P56">
            <v>0.2857142857142857</v>
          </cell>
          <cell r="Q56">
            <v>0.14285714285714285</v>
          </cell>
          <cell r="R56">
            <v>0.14285714285714285</v>
          </cell>
          <cell r="S56">
            <v>0.14285714285714285</v>
          </cell>
          <cell r="T56">
            <v>0</v>
          </cell>
          <cell r="U56">
            <v>0</v>
          </cell>
        </row>
        <row r="57">
          <cell r="A57" t="str">
            <v>85</v>
          </cell>
          <cell r="B57">
            <v>0</v>
          </cell>
          <cell r="C57">
            <v>0</v>
          </cell>
          <cell r="D57">
            <v>7.2992700729927005E-3</v>
          </cell>
          <cell r="E57">
            <v>0.10218978102189781</v>
          </cell>
          <cell r="F57">
            <v>0.20437956204379562</v>
          </cell>
          <cell r="G57">
            <v>0.16058394160583941</v>
          </cell>
          <cell r="H57">
            <v>0.19708029197080293</v>
          </cell>
          <cell r="I57">
            <v>0.21167883211678831</v>
          </cell>
          <cell r="J57">
            <v>0.11678832116788321</v>
          </cell>
          <cell r="L57" t="str">
            <v>85</v>
          </cell>
          <cell r="M57">
            <v>1.3550135501355014E-2</v>
          </cell>
          <cell r="N57">
            <v>0.10298102981029811</v>
          </cell>
          <cell r="O57">
            <v>0.23306233062330622</v>
          </cell>
          <cell r="P57">
            <v>0.19783197831978319</v>
          </cell>
          <cell r="Q57">
            <v>0.13008130081300814</v>
          </cell>
          <cell r="R57">
            <v>9.2140921409214094E-2</v>
          </cell>
          <cell r="S57">
            <v>7.5880758807588072E-2</v>
          </cell>
          <cell r="T57">
            <v>0.11382113821138211</v>
          </cell>
          <cell r="U57">
            <v>4.065040650406504E-2</v>
          </cell>
        </row>
        <row r="58">
          <cell r="A58" t="str">
            <v>86</v>
          </cell>
          <cell r="B58">
            <v>0</v>
          </cell>
          <cell r="C58">
            <v>0</v>
          </cell>
          <cell r="D58">
            <v>3.2258064516129031E-2</v>
          </cell>
          <cell r="E58">
            <v>0.11290322580645161</v>
          </cell>
          <cell r="F58">
            <v>0.15725806451612903</v>
          </cell>
          <cell r="G58">
            <v>0.20967741935483872</v>
          </cell>
          <cell r="H58">
            <v>0.18548387096774194</v>
          </cell>
          <cell r="I58">
            <v>0.15725806451612903</v>
          </cell>
          <cell r="J58">
            <v>0.14516129032258066</v>
          </cell>
          <cell r="L58" t="str">
            <v>86</v>
          </cell>
          <cell r="M58">
            <v>0</v>
          </cell>
          <cell r="N58">
            <v>9.5238095238095233E-2</v>
          </cell>
          <cell r="O58">
            <v>0.25396825396825395</v>
          </cell>
          <cell r="P58">
            <v>0.24036281179138322</v>
          </cell>
          <cell r="Q58">
            <v>0.15873015873015872</v>
          </cell>
          <cell r="R58">
            <v>0.10657596371882086</v>
          </cell>
          <cell r="S58">
            <v>5.6689342403628121E-2</v>
          </cell>
          <cell r="T58">
            <v>6.1224489795918366E-2</v>
          </cell>
          <cell r="U58">
            <v>2.7210884353741496E-2</v>
          </cell>
        </row>
        <row r="59">
          <cell r="A59" t="str">
            <v>87</v>
          </cell>
          <cell r="B59">
            <v>0</v>
          </cell>
          <cell r="C59">
            <v>0</v>
          </cell>
          <cell r="D59">
            <v>5.1282051282051282E-3</v>
          </cell>
          <cell r="E59">
            <v>5.6410256410256411E-2</v>
          </cell>
          <cell r="F59">
            <v>0.2153846153846154</v>
          </cell>
          <cell r="G59">
            <v>0.24615384615384617</v>
          </cell>
          <cell r="H59">
            <v>0.18974358974358974</v>
          </cell>
          <cell r="I59">
            <v>0.15897435897435896</v>
          </cell>
          <cell r="J59">
            <v>0.12820512820512819</v>
          </cell>
          <cell r="L59" t="str">
            <v>87</v>
          </cell>
          <cell r="M59">
            <v>0</v>
          </cell>
          <cell r="N59">
            <v>7.5520833333333329E-2</v>
          </cell>
          <cell r="O59">
            <v>0.22395833333333334</v>
          </cell>
          <cell r="P59">
            <v>0.21614583333333334</v>
          </cell>
          <cell r="Q59">
            <v>0.1484375</v>
          </cell>
          <cell r="R59">
            <v>0.12239583333333333</v>
          </cell>
          <cell r="S59">
            <v>8.59375E-2</v>
          </cell>
          <cell r="T59">
            <v>8.8541666666666671E-2</v>
          </cell>
          <cell r="U59">
            <v>3.90625E-2</v>
          </cell>
        </row>
      </sheetData>
      <sheetData sheetId="11">
        <row r="1">
          <cell r="A1" t="str">
            <v>PR</v>
          </cell>
        </row>
        <row r="2">
          <cell r="B2" t="str">
            <v>Moins de 30 ans</v>
          </cell>
          <cell r="D2" t="str">
            <v>30-34 ans</v>
          </cell>
          <cell r="F2" t="str">
            <v>35-39 ans</v>
          </cell>
          <cell r="H2" t="str">
            <v>40-44 ans</v>
          </cell>
          <cell r="J2" t="str">
            <v>45-49 ans</v>
          </cell>
          <cell r="L2" t="str">
            <v>50-54 ans</v>
          </cell>
          <cell r="N2" t="str">
            <v>55-59 ans</v>
          </cell>
          <cell r="P2" t="str">
            <v>60-64 ans</v>
          </cell>
          <cell r="R2" t="str">
            <v>65 ans et plus</v>
          </cell>
          <cell r="V2" t="str">
            <v>Moins de 30 ans</v>
          </cell>
          <cell r="X2" t="str">
            <v>30-34 ans</v>
          </cell>
          <cell r="Z2" t="str">
            <v>35-39 ans</v>
          </cell>
          <cell r="AB2" t="str">
            <v>40-44 ans</v>
          </cell>
          <cell r="AD2" t="str">
            <v>45-49 ans</v>
          </cell>
          <cell r="AF2" t="str">
            <v>50-54 ans</v>
          </cell>
          <cell r="AH2" t="str">
            <v>55-59 ans</v>
          </cell>
          <cell r="AJ2" t="str">
            <v>60-64 ans</v>
          </cell>
          <cell r="AL2" t="str">
            <v>65 ans et plus</v>
          </cell>
        </row>
        <row r="3">
          <cell r="A3" t="str">
            <v>Étiquettes de lignes</v>
          </cell>
          <cell r="B3" t="str">
            <v>F</v>
          </cell>
          <cell r="C3" t="str">
            <v>H</v>
          </cell>
          <cell r="D3" t="str">
            <v>F</v>
          </cell>
          <cell r="E3" t="str">
            <v>H</v>
          </cell>
          <cell r="F3" t="str">
            <v>F</v>
          </cell>
          <cell r="G3" t="str">
            <v>H</v>
          </cell>
          <cell r="H3" t="str">
            <v>F</v>
          </cell>
          <cell r="I3" t="str">
            <v>H</v>
          </cell>
          <cell r="J3" t="str">
            <v>F</v>
          </cell>
          <cell r="K3" t="str">
            <v>H</v>
          </cell>
          <cell r="L3" t="str">
            <v>F</v>
          </cell>
          <cell r="M3" t="str">
            <v>H</v>
          </cell>
          <cell r="N3" t="str">
            <v>F</v>
          </cell>
          <cell r="O3" t="str">
            <v>H</v>
          </cell>
          <cell r="P3" t="str">
            <v>F</v>
          </cell>
          <cell r="Q3" t="str">
            <v>H</v>
          </cell>
          <cell r="R3" t="str">
            <v>F</v>
          </cell>
          <cell r="S3" t="str">
            <v>H</v>
          </cell>
          <cell r="U3" t="str">
            <v>Étiquettes de lignes</v>
          </cell>
          <cell r="V3" t="str">
            <v>F</v>
          </cell>
          <cell r="W3" t="str">
            <v>H</v>
          </cell>
          <cell r="X3" t="str">
            <v>F</v>
          </cell>
          <cell r="Y3" t="str">
            <v>H</v>
          </cell>
          <cell r="Z3" t="str">
            <v>F</v>
          </cell>
          <cell r="AA3" t="str">
            <v>H</v>
          </cell>
          <cell r="AB3" t="str">
            <v>F</v>
          </cell>
          <cell r="AC3" t="str">
            <v>H</v>
          </cell>
          <cell r="AD3" t="str">
            <v>F</v>
          </cell>
          <cell r="AE3" t="str">
            <v>H</v>
          </cell>
          <cell r="AF3" t="str">
            <v>F</v>
          </cell>
          <cell r="AG3" t="str">
            <v>H</v>
          </cell>
          <cell r="AH3" t="str">
            <v>F</v>
          </cell>
          <cell r="AI3" t="str">
            <v>H</v>
          </cell>
          <cell r="AJ3" t="str">
            <v>F</v>
          </cell>
          <cell r="AK3" t="str">
            <v>H</v>
          </cell>
          <cell r="AL3" t="str">
            <v>F</v>
          </cell>
          <cell r="AM3" t="str">
            <v>H</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cell r="Q4">
            <v>17</v>
          </cell>
          <cell r="R4">
            <v>18</v>
          </cell>
          <cell r="S4">
            <v>19</v>
          </cell>
          <cell r="U4" t="str">
            <v>01</v>
          </cell>
          <cell r="V4">
            <v>4</v>
          </cell>
          <cell r="W4">
            <v>3</v>
          </cell>
          <cell r="X4">
            <v>66</v>
          </cell>
          <cell r="Y4">
            <v>74</v>
          </cell>
          <cell r="Z4">
            <v>109</v>
          </cell>
          <cell r="AA4">
            <v>105</v>
          </cell>
          <cell r="AB4">
            <v>162</v>
          </cell>
          <cell r="AC4">
            <v>108</v>
          </cell>
          <cell r="AD4">
            <v>118</v>
          </cell>
          <cell r="AE4">
            <v>106</v>
          </cell>
          <cell r="AF4">
            <v>82</v>
          </cell>
          <cell r="AG4">
            <v>48</v>
          </cell>
          <cell r="AH4">
            <v>41</v>
          </cell>
          <cell r="AI4">
            <v>44</v>
          </cell>
          <cell r="AJ4">
            <v>52</v>
          </cell>
          <cell r="AK4">
            <v>57</v>
          </cell>
          <cell r="AL4">
            <v>18</v>
          </cell>
          <cell r="AM4">
            <v>21</v>
          </cell>
        </row>
        <row r="5">
          <cell r="A5" t="str">
            <v>01</v>
          </cell>
          <cell r="B5">
            <v>1</v>
          </cell>
          <cell r="D5">
            <v>7</v>
          </cell>
          <cell r="E5">
            <v>13</v>
          </cell>
          <cell r="F5">
            <v>29</v>
          </cell>
          <cell r="G5">
            <v>46</v>
          </cell>
          <cell r="H5">
            <v>48</v>
          </cell>
          <cell r="I5">
            <v>59</v>
          </cell>
          <cell r="J5">
            <v>37</v>
          </cell>
          <cell r="K5">
            <v>74</v>
          </cell>
          <cell r="L5">
            <v>33</v>
          </cell>
          <cell r="M5">
            <v>55</v>
          </cell>
          <cell r="N5">
            <v>28</v>
          </cell>
          <cell r="O5">
            <v>40</v>
          </cell>
          <cell r="P5">
            <v>22</v>
          </cell>
          <cell r="Q5">
            <v>52</v>
          </cell>
          <cell r="R5">
            <v>16</v>
          </cell>
          <cell r="S5">
            <v>43</v>
          </cell>
          <cell r="U5" t="str">
            <v>02</v>
          </cell>
          <cell r="W5">
            <v>2</v>
          </cell>
          <cell r="X5">
            <v>46</v>
          </cell>
          <cell r="Y5">
            <v>63</v>
          </cell>
          <cell r="Z5">
            <v>62</v>
          </cell>
          <cell r="AA5">
            <v>62</v>
          </cell>
          <cell r="AB5">
            <v>89</v>
          </cell>
          <cell r="AC5">
            <v>83</v>
          </cell>
          <cell r="AD5">
            <v>77</v>
          </cell>
          <cell r="AE5">
            <v>96</v>
          </cell>
          <cell r="AF5">
            <v>47</v>
          </cell>
          <cell r="AG5">
            <v>36</v>
          </cell>
          <cell r="AH5">
            <v>27</v>
          </cell>
          <cell r="AI5">
            <v>42</v>
          </cell>
          <cell r="AJ5">
            <v>20</v>
          </cell>
          <cell r="AK5">
            <v>43</v>
          </cell>
          <cell r="AL5">
            <v>4</v>
          </cell>
          <cell r="AM5">
            <v>19</v>
          </cell>
        </row>
        <row r="6">
          <cell r="A6" t="str">
            <v>02</v>
          </cell>
          <cell r="D6">
            <v>6</v>
          </cell>
          <cell r="E6">
            <v>9</v>
          </cell>
          <cell r="F6">
            <v>19</v>
          </cell>
          <cell r="G6">
            <v>42</v>
          </cell>
          <cell r="H6">
            <v>36</v>
          </cell>
          <cell r="I6">
            <v>47</v>
          </cell>
          <cell r="J6">
            <v>23</v>
          </cell>
          <cell r="K6">
            <v>71</v>
          </cell>
          <cell r="L6">
            <v>14</v>
          </cell>
          <cell r="M6">
            <v>44</v>
          </cell>
          <cell r="N6">
            <v>9</v>
          </cell>
          <cell r="O6">
            <v>36</v>
          </cell>
          <cell r="P6">
            <v>14</v>
          </cell>
          <cell r="Q6">
            <v>58</v>
          </cell>
          <cell r="R6">
            <v>12</v>
          </cell>
          <cell r="S6">
            <v>65</v>
          </cell>
          <cell r="U6" t="str">
            <v>03</v>
          </cell>
          <cell r="W6">
            <v>2</v>
          </cell>
          <cell r="X6">
            <v>5</v>
          </cell>
          <cell r="Y6">
            <v>8</v>
          </cell>
          <cell r="Z6">
            <v>15</v>
          </cell>
          <cell r="AA6">
            <v>13</v>
          </cell>
          <cell r="AB6">
            <v>24</v>
          </cell>
          <cell r="AC6">
            <v>27</v>
          </cell>
          <cell r="AD6">
            <v>12</v>
          </cell>
          <cell r="AE6">
            <v>16</v>
          </cell>
          <cell r="AF6">
            <v>8</v>
          </cell>
          <cell r="AG6">
            <v>12</v>
          </cell>
          <cell r="AH6">
            <v>3</v>
          </cell>
          <cell r="AI6">
            <v>4</v>
          </cell>
          <cell r="AJ6">
            <v>2</v>
          </cell>
          <cell r="AK6">
            <v>4</v>
          </cell>
          <cell r="AL6">
            <v>2</v>
          </cell>
          <cell r="AM6">
            <v>5</v>
          </cell>
        </row>
        <row r="7">
          <cell r="A7" t="str">
            <v>03</v>
          </cell>
          <cell r="D7">
            <v>1</v>
          </cell>
          <cell r="E7">
            <v>1</v>
          </cell>
          <cell r="F7">
            <v>1</v>
          </cell>
          <cell r="G7">
            <v>9</v>
          </cell>
          <cell r="H7">
            <v>6</v>
          </cell>
          <cell r="I7">
            <v>20</v>
          </cell>
          <cell r="J7">
            <v>3</v>
          </cell>
          <cell r="K7">
            <v>15</v>
          </cell>
          <cell r="L7">
            <v>3</v>
          </cell>
          <cell r="M7">
            <v>10</v>
          </cell>
          <cell r="N7">
            <v>2</v>
          </cell>
          <cell r="O7">
            <v>9</v>
          </cell>
          <cell r="P7">
            <v>1</v>
          </cell>
          <cell r="Q7">
            <v>10</v>
          </cell>
          <cell r="R7">
            <v>1</v>
          </cell>
          <cell r="S7">
            <v>17</v>
          </cell>
          <cell r="U7" t="str">
            <v>04</v>
          </cell>
          <cell r="W7">
            <v>1</v>
          </cell>
          <cell r="X7">
            <v>12</v>
          </cell>
          <cell r="Y7">
            <v>4</v>
          </cell>
          <cell r="Z7">
            <v>23</v>
          </cell>
          <cell r="AA7">
            <v>34</v>
          </cell>
          <cell r="AB7">
            <v>22</v>
          </cell>
          <cell r="AC7">
            <v>32</v>
          </cell>
          <cell r="AD7">
            <v>18</v>
          </cell>
          <cell r="AE7">
            <v>20</v>
          </cell>
          <cell r="AF7">
            <v>8</v>
          </cell>
          <cell r="AG7">
            <v>26</v>
          </cell>
          <cell r="AH7">
            <v>2</v>
          </cell>
          <cell r="AI7">
            <v>10</v>
          </cell>
          <cell r="AJ7">
            <v>3</v>
          </cell>
          <cell r="AK7">
            <v>7</v>
          </cell>
          <cell r="AL7">
            <v>4</v>
          </cell>
          <cell r="AM7">
            <v>6</v>
          </cell>
        </row>
        <row r="8">
          <cell r="A8" t="str">
            <v>04</v>
          </cell>
          <cell r="D8">
            <v>2</v>
          </cell>
          <cell r="F8">
            <v>3</v>
          </cell>
          <cell r="G8">
            <v>1</v>
          </cell>
          <cell r="H8">
            <v>6</v>
          </cell>
          <cell r="I8">
            <v>13</v>
          </cell>
          <cell r="J8">
            <v>5</v>
          </cell>
          <cell r="K8">
            <v>24</v>
          </cell>
          <cell r="L8">
            <v>2</v>
          </cell>
          <cell r="M8">
            <v>17</v>
          </cell>
          <cell r="N8">
            <v>2</v>
          </cell>
          <cell r="O8">
            <v>21</v>
          </cell>
          <cell r="P8">
            <v>3</v>
          </cell>
          <cell r="Q8">
            <v>15</v>
          </cell>
          <cell r="S8">
            <v>17</v>
          </cell>
          <cell r="U8" t="str">
            <v>05</v>
          </cell>
          <cell r="V8">
            <v>4</v>
          </cell>
          <cell r="W8">
            <v>7</v>
          </cell>
          <cell r="X8">
            <v>87</v>
          </cell>
          <cell r="Y8">
            <v>76</v>
          </cell>
          <cell r="Z8">
            <v>95</v>
          </cell>
          <cell r="AA8">
            <v>143</v>
          </cell>
          <cell r="AB8">
            <v>112</v>
          </cell>
          <cell r="AC8">
            <v>109</v>
          </cell>
          <cell r="AD8">
            <v>96</v>
          </cell>
          <cell r="AE8">
            <v>109</v>
          </cell>
          <cell r="AF8">
            <v>62</v>
          </cell>
          <cell r="AG8">
            <v>109</v>
          </cell>
          <cell r="AH8">
            <v>36</v>
          </cell>
          <cell r="AI8">
            <v>75</v>
          </cell>
          <cell r="AJ8">
            <v>30</v>
          </cell>
          <cell r="AK8">
            <v>81</v>
          </cell>
          <cell r="AL8">
            <v>5</v>
          </cell>
          <cell r="AM8">
            <v>34</v>
          </cell>
        </row>
        <row r="9">
          <cell r="A9" t="str">
            <v>05</v>
          </cell>
          <cell r="D9">
            <v>1</v>
          </cell>
          <cell r="E9">
            <v>4</v>
          </cell>
          <cell r="F9">
            <v>10</v>
          </cell>
          <cell r="G9">
            <v>17</v>
          </cell>
          <cell r="H9">
            <v>27</v>
          </cell>
          <cell r="I9">
            <v>71</v>
          </cell>
          <cell r="J9">
            <v>34</v>
          </cell>
          <cell r="K9">
            <v>83</v>
          </cell>
          <cell r="L9">
            <v>16</v>
          </cell>
          <cell r="M9">
            <v>63</v>
          </cell>
          <cell r="N9">
            <v>6</v>
          </cell>
          <cell r="O9">
            <v>61</v>
          </cell>
          <cell r="P9">
            <v>5</v>
          </cell>
          <cell r="Q9">
            <v>63</v>
          </cell>
          <cell r="R9">
            <v>7</v>
          </cell>
          <cell r="S9">
            <v>68</v>
          </cell>
          <cell r="U9" t="str">
            <v>06</v>
          </cell>
          <cell r="V9">
            <v>6</v>
          </cell>
          <cell r="W9">
            <v>3</v>
          </cell>
          <cell r="X9">
            <v>112</v>
          </cell>
          <cell r="Y9">
            <v>72</v>
          </cell>
          <cell r="Z9">
            <v>179</v>
          </cell>
          <cell r="AA9">
            <v>120</v>
          </cell>
          <cell r="AB9">
            <v>195</v>
          </cell>
          <cell r="AC9">
            <v>149</v>
          </cell>
          <cell r="AD9">
            <v>154</v>
          </cell>
          <cell r="AE9">
            <v>157</v>
          </cell>
          <cell r="AF9">
            <v>93</v>
          </cell>
          <cell r="AG9">
            <v>85</v>
          </cell>
          <cell r="AH9">
            <v>45</v>
          </cell>
          <cell r="AI9">
            <v>82</v>
          </cell>
          <cell r="AJ9">
            <v>30</v>
          </cell>
          <cell r="AK9">
            <v>64</v>
          </cell>
          <cell r="AL9">
            <v>4</v>
          </cell>
          <cell r="AM9">
            <v>40</v>
          </cell>
        </row>
        <row r="10">
          <cell r="A10" t="str">
            <v>06</v>
          </cell>
          <cell r="D10">
            <v>1</v>
          </cell>
          <cell r="E10">
            <v>3</v>
          </cell>
          <cell r="F10">
            <v>13</v>
          </cell>
          <cell r="G10">
            <v>14</v>
          </cell>
          <cell r="H10">
            <v>26</v>
          </cell>
          <cell r="I10">
            <v>48</v>
          </cell>
          <cell r="J10">
            <v>27</v>
          </cell>
          <cell r="K10">
            <v>66</v>
          </cell>
          <cell r="L10">
            <v>22</v>
          </cell>
          <cell r="M10">
            <v>54</v>
          </cell>
          <cell r="N10">
            <v>11</v>
          </cell>
          <cell r="O10">
            <v>40</v>
          </cell>
          <cell r="P10">
            <v>9</v>
          </cell>
          <cell r="Q10">
            <v>55</v>
          </cell>
          <cell r="R10">
            <v>7</v>
          </cell>
          <cell r="S10">
            <v>48</v>
          </cell>
          <cell r="U10" t="str">
            <v>07</v>
          </cell>
          <cell r="X10">
            <v>35</v>
          </cell>
          <cell r="Y10">
            <v>8</v>
          </cell>
          <cell r="Z10">
            <v>70</v>
          </cell>
          <cell r="AA10">
            <v>32</v>
          </cell>
          <cell r="AB10">
            <v>72</v>
          </cell>
          <cell r="AC10">
            <v>29</v>
          </cell>
          <cell r="AD10">
            <v>60</v>
          </cell>
          <cell r="AE10">
            <v>30</v>
          </cell>
          <cell r="AF10">
            <v>48</v>
          </cell>
          <cell r="AG10">
            <v>22</v>
          </cell>
          <cell r="AH10">
            <v>39</v>
          </cell>
          <cell r="AI10">
            <v>19</v>
          </cell>
          <cell r="AJ10">
            <v>38</v>
          </cell>
          <cell r="AK10">
            <v>21</v>
          </cell>
          <cell r="AL10">
            <v>11</v>
          </cell>
          <cell r="AM10">
            <v>11</v>
          </cell>
        </row>
        <row r="11">
          <cell r="A11" t="str">
            <v>07</v>
          </cell>
          <cell r="G11">
            <v>1</v>
          </cell>
          <cell r="H11">
            <v>3</v>
          </cell>
          <cell r="I11">
            <v>4</v>
          </cell>
          <cell r="J11">
            <v>18</v>
          </cell>
          <cell r="K11">
            <v>15</v>
          </cell>
          <cell r="L11">
            <v>33</v>
          </cell>
          <cell r="M11">
            <v>18</v>
          </cell>
          <cell r="N11">
            <v>26</v>
          </cell>
          <cell r="O11">
            <v>22</v>
          </cell>
          <cell r="P11">
            <v>22</v>
          </cell>
          <cell r="Q11">
            <v>38</v>
          </cell>
          <cell r="R11">
            <v>10</v>
          </cell>
          <cell r="S11">
            <v>28</v>
          </cell>
          <cell r="U11" t="str">
            <v>08</v>
          </cell>
          <cell r="X11">
            <v>1</v>
          </cell>
          <cell r="Y11">
            <v>8</v>
          </cell>
          <cell r="Z11">
            <v>28</v>
          </cell>
          <cell r="AA11">
            <v>12</v>
          </cell>
          <cell r="AB11">
            <v>27</v>
          </cell>
          <cell r="AC11">
            <v>19</v>
          </cell>
          <cell r="AD11">
            <v>38</v>
          </cell>
          <cell r="AE11">
            <v>11</v>
          </cell>
          <cell r="AF11">
            <v>15</v>
          </cell>
          <cell r="AG11">
            <v>11</v>
          </cell>
          <cell r="AH11">
            <v>10</v>
          </cell>
          <cell r="AI11">
            <v>10</v>
          </cell>
          <cell r="AJ11">
            <v>13</v>
          </cell>
          <cell r="AK11">
            <v>4</v>
          </cell>
        </row>
        <row r="12">
          <cell r="A12" t="str">
            <v>08</v>
          </cell>
          <cell r="H12">
            <v>1</v>
          </cell>
          <cell r="I12">
            <v>3</v>
          </cell>
          <cell r="J12">
            <v>8</v>
          </cell>
          <cell r="K12">
            <v>7</v>
          </cell>
          <cell r="L12">
            <v>16</v>
          </cell>
          <cell r="M12">
            <v>19</v>
          </cell>
          <cell r="N12">
            <v>10</v>
          </cell>
          <cell r="O12">
            <v>11</v>
          </cell>
          <cell r="P12">
            <v>12</v>
          </cell>
          <cell r="Q12">
            <v>17</v>
          </cell>
          <cell r="R12">
            <v>4</v>
          </cell>
          <cell r="S12">
            <v>10</v>
          </cell>
          <cell r="U12" t="str">
            <v>09</v>
          </cell>
          <cell r="V12">
            <v>1</v>
          </cell>
          <cell r="X12">
            <v>27</v>
          </cell>
          <cell r="Y12">
            <v>7</v>
          </cell>
          <cell r="Z12">
            <v>63</v>
          </cell>
          <cell r="AA12">
            <v>31</v>
          </cell>
          <cell r="AB12">
            <v>89</v>
          </cell>
          <cell r="AC12">
            <v>51</v>
          </cell>
          <cell r="AD12">
            <v>89</v>
          </cell>
          <cell r="AE12">
            <v>45</v>
          </cell>
          <cell r="AF12">
            <v>67</v>
          </cell>
          <cell r="AG12">
            <v>34</v>
          </cell>
          <cell r="AH12">
            <v>41</v>
          </cell>
          <cell r="AI12">
            <v>38</v>
          </cell>
          <cell r="AJ12">
            <v>45</v>
          </cell>
          <cell r="AK12">
            <v>20</v>
          </cell>
          <cell r="AL12">
            <v>5</v>
          </cell>
          <cell r="AM12">
            <v>8</v>
          </cell>
        </row>
        <row r="13">
          <cell r="A13" t="str">
            <v>09</v>
          </cell>
          <cell r="F13">
            <v>1</v>
          </cell>
          <cell r="H13">
            <v>5</v>
          </cell>
          <cell r="I13">
            <v>7</v>
          </cell>
          <cell r="J13">
            <v>32</v>
          </cell>
          <cell r="K13">
            <v>22</v>
          </cell>
          <cell r="L13">
            <v>33</v>
          </cell>
          <cell r="M13">
            <v>34</v>
          </cell>
          <cell r="N13">
            <v>39</v>
          </cell>
          <cell r="O13">
            <v>57</v>
          </cell>
          <cell r="P13">
            <v>46</v>
          </cell>
          <cell r="Q13">
            <v>50</v>
          </cell>
          <cell r="R13">
            <v>7</v>
          </cell>
          <cell r="S13">
            <v>33</v>
          </cell>
          <cell r="U13" t="str">
            <v>10</v>
          </cell>
          <cell r="X13">
            <v>2</v>
          </cell>
          <cell r="Y13">
            <v>2</v>
          </cell>
          <cell r="Z13">
            <v>24</v>
          </cell>
          <cell r="AA13">
            <v>4</v>
          </cell>
          <cell r="AB13">
            <v>21</v>
          </cell>
          <cell r="AC13">
            <v>6</v>
          </cell>
          <cell r="AD13">
            <v>17</v>
          </cell>
          <cell r="AE13">
            <v>8</v>
          </cell>
          <cell r="AF13">
            <v>11</v>
          </cell>
          <cell r="AG13">
            <v>5</v>
          </cell>
          <cell r="AH13">
            <v>12</v>
          </cell>
          <cell r="AI13">
            <v>9</v>
          </cell>
          <cell r="AJ13">
            <v>3</v>
          </cell>
          <cell r="AK13">
            <v>3</v>
          </cell>
          <cell r="AM13">
            <v>5</v>
          </cell>
        </row>
        <row r="14">
          <cell r="A14" t="str">
            <v>10</v>
          </cell>
          <cell r="G14">
            <v>2</v>
          </cell>
          <cell r="H14">
            <v>2</v>
          </cell>
          <cell r="I14">
            <v>2</v>
          </cell>
          <cell r="J14">
            <v>8</v>
          </cell>
          <cell r="K14">
            <v>10</v>
          </cell>
          <cell r="L14">
            <v>14</v>
          </cell>
          <cell r="M14">
            <v>8</v>
          </cell>
          <cell r="N14">
            <v>5</v>
          </cell>
          <cell r="O14">
            <v>13</v>
          </cell>
          <cell r="P14">
            <v>4</v>
          </cell>
          <cell r="Q14">
            <v>8</v>
          </cell>
          <cell r="R14">
            <v>5</v>
          </cell>
          <cell r="S14">
            <v>6</v>
          </cell>
          <cell r="U14" t="str">
            <v>11</v>
          </cell>
          <cell r="X14">
            <v>60</v>
          </cell>
          <cell r="Y14">
            <v>19</v>
          </cell>
          <cell r="Z14">
            <v>163</v>
          </cell>
          <cell r="AA14">
            <v>61</v>
          </cell>
          <cell r="AB14">
            <v>165</v>
          </cell>
          <cell r="AC14">
            <v>68</v>
          </cell>
          <cell r="AD14">
            <v>159</v>
          </cell>
          <cell r="AE14">
            <v>87</v>
          </cell>
          <cell r="AF14">
            <v>122</v>
          </cell>
          <cell r="AG14">
            <v>78</v>
          </cell>
          <cell r="AH14">
            <v>112</v>
          </cell>
          <cell r="AI14">
            <v>65</v>
          </cell>
          <cell r="AJ14">
            <v>70</v>
          </cell>
          <cell r="AK14">
            <v>61</v>
          </cell>
          <cell r="AL14">
            <v>22</v>
          </cell>
          <cell r="AM14">
            <v>25</v>
          </cell>
        </row>
        <row r="15">
          <cell r="A15" t="str">
            <v>11</v>
          </cell>
          <cell r="F15">
            <v>1</v>
          </cell>
          <cell r="G15">
            <v>3</v>
          </cell>
          <cell r="H15">
            <v>23</v>
          </cell>
          <cell r="I15">
            <v>9</v>
          </cell>
          <cell r="J15">
            <v>39</v>
          </cell>
          <cell r="K15">
            <v>25</v>
          </cell>
          <cell r="L15">
            <v>43</v>
          </cell>
          <cell r="M15">
            <v>35</v>
          </cell>
          <cell r="N15">
            <v>45</v>
          </cell>
          <cell r="O15">
            <v>51</v>
          </cell>
          <cell r="P15">
            <v>44</v>
          </cell>
          <cell r="Q15">
            <v>48</v>
          </cell>
          <cell r="R15">
            <v>17</v>
          </cell>
          <cell r="S15">
            <v>23</v>
          </cell>
          <cell r="U15" t="str">
            <v>12</v>
          </cell>
          <cell r="X15">
            <v>12</v>
          </cell>
          <cell r="Y15">
            <v>2</v>
          </cell>
          <cell r="Z15">
            <v>33</v>
          </cell>
          <cell r="AA15">
            <v>13</v>
          </cell>
          <cell r="AB15">
            <v>37</v>
          </cell>
          <cell r="AC15">
            <v>18</v>
          </cell>
          <cell r="AD15">
            <v>55</v>
          </cell>
          <cell r="AE15">
            <v>14</v>
          </cell>
          <cell r="AF15">
            <v>31</v>
          </cell>
          <cell r="AG15">
            <v>21</v>
          </cell>
          <cell r="AH15">
            <v>26</v>
          </cell>
          <cell r="AI15">
            <v>22</v>
          </cell>
          <cell r="AJ15">
            <v>27</v>
          </cell>
          <cell r="AK15">
            <v>21</v>
          </cell>
          <cell r="AL15">
            <v>2</v>
          </cell>
          <cell r="AM15">
            <v>10</v>
          </cell>
        </row>
        <row r="16">
          <cell r="A16" t="str">
            <v>12</v>
          </cell>
          <cell r="H16">
            <v>2</v>
          </cell>
          <cell r="I16">
            <v>3</v>
          </cell>
          <cell r="J16">
            <v>5</v>
          </cell>
          <cell r="K16">
            <v>3</v>
          </cell>
          <cell r="L16">
            <v>5</v>
          </cell>
          <cell r="M16">
            <v>13</v>
          </cell>
          <cell r="N16">
            <v>16</v>
          </cell>
          <cell r="O16">
            <v>10</v>
          </cell>
          <cell r="P16">
            <v>13</v>
          </cell>
          <cell r="Q16">
            <v>22</v>
          </cell>
          <cell r="R16">
            <v>4</v>
          </cell>
          <cell r="S16">
            <v>13</v>
          </cell>
          <cell r="U16" t="str">
            <v>13</v>
          </cell>
          <cell r="X16">
            <v>2</v>
          </cell>
          <cell r="Z16">
            <v>13</v>
          </cell>
          <cell r="AA16">
            <v>4</v>
          </cell>
          <cell r="AB16">
            <v>10</v>
          </cell>
          <cell r="AC16">
            <v>8</v>
          </cell>
          <cell r="AD16">
            <v>10</v>
          </cell>
          <cell r="AE16">
            <v>5</v>
          </cell>
          <cell r="AF16">
            <v>7</v>
          </cell>
          <cell r="AG16">
            <v>2</v>
          </cell>
          <cell r="AH16">
            <v>8</v>
          </cell>
          <cell r="AI16">
            <v>11</v>
          </cell>
          <cell r="AJ16">
            <v>11</v>
          </cell>
          <cell r="AK16">
            <v>3</v>
          </cell>
          <cell r="AM16">
            <v>1</v>
          </cell>
        </row>
        <row r="17">
          <cell r="A17" t="str">
            <v>13</v>
          </cell>
          <cell r="H17">
            <v>1</v>
          </cell>
          <cell r="J17">
            <v>1</v>
          </cell>
          <cell r="K17">
            <v>3</v>
          </cell>
          <cell r="L17">
            <v>4</v>
          </cell>
          <cell r="M17">
            <v>4</v>
          </cell>
          <cell r="N17">
            <v>2</v>
          </cell>
          <cell r="O17">
            <v>5</v>
          </cell>
          <cell r="P17">
            <v>6</v>
          </cell>
          <cell r="Q17">
            <v>3</v>
          </cell>
          <cell r="R17">
            <v>5</v>
          </cell>
          <cell r="S17">
            <v>4</v>
          </cell>
          <cell r="U17" t="str">
            <v>14</v>
          </cell>
          <cell r="X17">
            <v>31</v>
          </cell>
          <cell r="Y17">
            <v>12</v>
          </cell>
          <cell r="Z17">
            <v>93</v>
          </cell>
          <cell r="AA17">
            <v>37</v>
          </cell>
          <cell r="AB17">
            <v>111</v>
          </cell>
          <cell r="AC17">
            <v>42</v>
          </cell>
          <cell r="AD17">
            <v>86</v>
          </cell>
          <cell r="AE17">
            <v>46</v>
          </cell>
          <cell r="AF17">
            <v>76</v>
          </cell>
          <cell r="AG17">
            <v>27</v>
          </cell>
          <cell r="AH17">
            <v>54</v>
          </cell>
          <cell r="AI17">
            <v>30</v>
          </cell>
          <cell r="AJ17">
            <v>47</v>
          </cell>
          <cell r="AK17">
            <v>33</v>
          </cell>
          <cell r="AL17">
            <v>18</v>
          </cell>
          <cell r="AM17">
            <v>11</v>
          </cell>
        </row>
        <row r="18">
          <cell r="A18" t="str">
            <v>14</v>
          </cell>
          <cell r="H18">
            <v>9</v>
          </cell>
          <cell r="I18">
            <v>5</v>
          </cell>
          <cell r="J18">
            <v>24</v>
          </cell>
          <cell r="K18">
            <v>23</v>
          </cell>
          <cell r="L18">
            <v>33</v>
          </cell>
          <cell r="M18">
            <v>24</v>
          </cell>
          <cell r="N18">
            <v>24</v>
          </cell>
          <cell r="O18">
            <v>22</v>
          </cell>
          <cell r="P18">
            <v>29</v>
          </cell>
          <cell r="Q18">
            <v>32</v>
          </cell>
          <cell r="R18">
            <v>13</v>
          </cell>
          <cell r="S18">
            <v>9</v>
          </cell>
          <cell r="U18" t="str">
            <v>15</v>
          </cell>
          <cell r="X18">
            <v>6</v>
          </cell>
          <cell r="Y18">
            <v>5</v>
          </cell>
          <cell r="Z18">
            <v>22</v>
          </cell>
          <cell r="AA18">
            <v>18</v>
          </cell>
          <cell r="AB18">
            <v>18</v>
          </cell>
          <cell r="AC18">
            <v>18</v>
          </cell>
          <cell r="AD18">
            <v>29</v>
          </cell>
          <cell r="AE18">
            <v>16</v>
          </cell>
          <cell r="AF18">
            <v>22</v>
          </cell>
          <cell r="AG18">
            <v>29</v>
          </cell>
          <cell r="AH18">
            <v>31</v>
          </cell>
          <cell r="AI18">
            <v>15</v>
          </cell>
          <cell r="AJ18">
            <v>26</v>
          </cell>
          <cell r="AK18">
            <v>28</v>
          </cell>
          <cell r="AL18">
            <v>8</v>
          </cell>
          <cell r="AM18">
            <v>13</v>
          </cell>
        </row>
        <row r="19">
          <cell r="A19" t="str">
            <v>15</v>
          </cell>
          <cell r="H19">
            <v>1</v>
          </cell>
          <cell r="I19">
            <v>3</v>
          </cell>
          <cell r="J19">
            <v>2</v>
          </cell>
          <cell r="K19">
            <v>6</v>
          </cell>
          <cell r="L19">
            <v>1</v>
          </cell>
          <cell r="M19">
            <v>14</v>
          </cell>
          <cell r="N19">
            <v>13</v>
          </cell>
          <cell r="O19">
            <v>12</v>
          </cell>
          <cell r="P19">
            <v>13</v>
          </cell>
          <cell r="Q19">
            <v>24</v>
          </cell>
          <cell r="R19">
            <v>3</v>
          </cell>
          <cell r="S19">
            <v>22</v>
          </cell>
          <cell r="U19" t="str">
            <v>16</v>
          </cell>
          <cell r="V19">
            <v>5</v>
          </cell>
          <cell r="W19">
            <v>3</v>
          </cell>
          <cell r="X19">
            <v>82</v>
          </cell>
          <cell r="Y19">
            <v>30</v>
          </cell>
          <cell r="Z19">
            <v>115</v>
          </cell>
          <cell r="AA19">
            <v>62</v>
          </cell>
          <cell r="AB19">
            <v>118</v>
          </cell>
          <cell r="AC19">
            <v>61</v>
          </cell>
          <cell r="AD19">
            <v>109</v>
          </cell>
          <cell r="AE19">
            <v>57</v>
          </cell>
          <cell r="AF19">
            <v>70</v>
          </cell>
          <cell r="AG19">
            <v>39</v>
          </cell>
          <cell r="AH19">
            <v>49</v>
          </cell>
          <cell r="AI19">
            <v>60</v>
          </cell>
          <cell r="AJ19">
            <v>42</v>
          </cell>
          <cell r="AK19">
            <v>33</v>
          </cell>
          <cell r="AL19">
            <v>12</v>
          </cell>
          <cell r="AM19">
            <v>12</v>
          </cell>
        </row>
        <row r="20">
          <cell r="A20" t="str">
            <v>16</v>
          </cell>
          <cell r="F20">
            <v>4</v>
          </cell>
          <cell r="G20">
            <v>4</v>
          </cell>
          <cell r="H20">
            <v>22</v>
          </cell>
          <cell r="I20">
            <v>22</v>
          </cell>
          <cell r="J20">
            <v>28</v>
          </cell>
          <cell r="K20">
            <v>35</v>
          </cell>
          <cell r="L20">
            <v>34</v>
          </cell>
          <cell r="M20">
            <v>35</v>
          </cell>
          <cell r="N20">
            <v>29</v>
          </cell>
          <cell r="O20">
            <v>42</v>
          </cell>
          <cell r="P20">
            <v>18</v>
          </cell>
          <cell r="Q20">
            <v>49</v>
          </cell>
          <cell r="R20">
            <v>12</v>
          </cell>
          <cell r="S20">
            <v>30</v>
          </cell>
          <cell r="U20" t="str">
            <v>17</v>
          </cell>
          <cell r="X20">
            <v>4</v>
          </cell>
          <cell r="Y20">
            <v>1</v>
          </cell>
          <cell r="Z20">
            <v>16</v>
          </cell>
          <cell r="AA20">
            <v>26</v>
          </cell>
          <cell r="AB20">
            <v>21</v>
          </cell>
          <cell r="AC20">
            <v>38</v>
          </cell>
          <cell r="AD20">
            <v>15</v>
          </cell>
          <cell r="AE20">
            <v>32</v>
          </cell>
          <cell r="AF20">
            <v>5</v>
          </cell>
          <cell r="AG20">
            <v>28</v>
          </cell>
          <cell r="AH20">
            <v>7</v>
          </cell>
          <cell r="AI20">
            <v>9</v>
          </cell>
          <cell r="AJ20">
            <v>6</v>
          </cell>
          <cell r="AK20">
            <v>12</v>
          </cell>
          <cell r="AM20">
            <v>6</v>
          </cell>
        </row>
        <row r="21">
          <cell r="A21" t="str">
            <v>17</v>
          </cell>
          <cell r="H21">
            <v>5</v>
          </cell>
          <cell r="I21">
            <v>7</v>
          </cell>
          <cell r="J21">
            <v>4</v>
          </cell>
          <cell r="K21">
            <v>21</v>
          </cell>
          <cell r="L21">
            <v>7</v>
          </cell>
          <cell r="M21">
            <v>25</v>
          </cell>
          <cell r="N21">
            <v>3</v>
          </cell>
          <cell r="O21">
            <v>28</v>
          </cell>
          <cell r="P21">
            <v>6</v>
          </cell>
          <cell r="Q21">
            <v>28</v>
          </cell>
          <cell r="R21">
            <v>7</v>
          </cell>
          <cell r="S21">
            <v>25</v>
          </cell>
          <cell r="U21" t="str">
            <v>18</v>
          </cell>
          <cell r="X21">
            <v>21</v>
          </cell>
          <cell r="Y21">
            <v>10</v>
          </cell>
          <cell r="Z21">
            <v>54</v>
          </cell>
          <cell r="AA21">
            <v>32</v>
          </cell>
          <cell r="AB21">
            <v>49</v>
          </cell>
          <cell r="AC21">
            <v>49</v>
          </cell>
          <cell r="AD21">
            <v>28</v>
          </cell>
          <cell r="AE21">
            <v>38</v>
          </cell>
          <cell r="AF21">
            <v>30</v>
          </cell>
          <cell r="AG21">
            <v>34</v>
          </cell>
          <cell r="AH21">
            <v>28</v>
          </cell>
          <cell r="AI21">
            <v>52</v>
          </cell>
          <cell r="AJ21">
            <v>19</v>
          </cell>
          <cell r="AK21">
            <v>31</v>
          </cell>
          <cell r="AL21">
            <v>8</v>
          </cell>
          <cell r="AM21">
            <v>10</v>
          </cell>
        </row>
        <row r="22">
          <cell r="A22" t="str">
            <v>18</v>
          </cell>
          <cell r="F22">
            <v>1</v>
          </cell>
          <cell r="G22">
            <v>1</v>
          </cell>
          <cell r="H22">
            <v>1</v>
          </cell>
          <cell r="I22">
            <v>5</v>
          </cell>
          <cell r="J22">
            <v>7</v>
          </cell>
          <cell r="K22">
            <v>14</v>
          </cell>
          <cell r="L22">
            <v>16</v>
          </cell>
          <cell r="M22">
            <v>23</v>
          </cell>
          <cell r="N22">
            <v>12</v>
          </cell>
          <cell r="O22">
            <v>32</v>
          </cell>
          <cell r="P22">
            <v>14</v>
          </cell>
          <cell r="Q22">
            <v>34</v>
          </cell>
          <cell r="R22">
            <v>9</v>
          </cell>
          <cell r="S22">
            <v>24</v>
          </cell>
          <cell r="U22" t="str">
            <v>19</v>
          </cell>
          <cell r="V22">
            <v>1</v>
          </cell>
          <cell r="X22">
            <v>31</v>
          </cell>
          <cell r="Y22">
            <v>25</v>
          </cell>
          <cell r="Z22">
            <v>65</v>
          </cell>
          <cell r="AA22">
            <v>56</v>
          </cell>
          <cell r="AB22">
            <v>79</v>
          </cell>
          <cell r="AC22">
            <v>41</v>
          </cell>
          <cell r="AD22">
            <v>67</v>
          </cell>
          <cell r="AE22">
            <v>50</v>
          </cell>
          <cell r="AF22">
            <v>45</v>
          </cell>
          <cell r="AG22">
            <v>47</v>
          </cell>
          <cell r="AH22">
            <v>26</v>
          </cell>
          <cell r="AI22">
            <v>31</v>
          </cell>
          <cell r="AJ22">
            <v>22</v>
          </cell>
          <cell r="AK22">
            <v>34</v>
          </cell>
          <cell r="AL22">
            <v>6</v>
          </cell>
          <cell r="AM22">
            <v>17</v>
          </cell>
        </row>
        <row r="23">
          <cell r="A23" t="str">
            <v>19</v>
          </cell>
          <cell r="F23">
            <v>1</v>
          </cell>
          <cell r="H23">
            <v>4</v>
          </cell>
          <cell r="I23">
            <v>10</v>
          </cell>
          <cell r="J23">
            <v>14</v>
          </cell>
          <cell r="K23">
            <v>30</v>
          </cell>
          <cell r="L23">
            <v>17</v>
          </cell>
          <cell r="M23">
            <v>29</v>
          </cell>
          <cell r="N23">
            <v>16</v>
          </cell>
          <cell r="O23">
            <v>39</v>
          </cell>
          <cell r="P23">
            <v>18</v>
          </cell>
          <cell r="Q23">
            <v>36</v>
          </cell>
          <cell r="R23">
            <v>10</v>
          </cell>
          <cell r="S23">
            <v>28</v>
          </cell>
          <cell r="U23" t="str">
            <v>20</v>
          </cell>
          <cell r="X23">
            <v>4</v>
          </cell>
          <cell r="Y23">
            <v>2</v>
          </cell>
          <cell r="Z23">
            <v>9</v>
          </cell>
          <cell r="AA23">
            <v>7</v>
          </cell>
          <cell r="AB23">
            <v>24</v>
          </cell>
          <cell r="AC23">
            <v>9</v>
          </cell>
          <cell r="AD23">
            <v>17</v>
          </cell>
          <cell r="AE23">
            <v>5</v>
          </cell>
          <cell r="AF23">
            <v>11</v>
          </cell>
          <cell r="AG23">
            <v>12</v>
          </cell>
          <cell r="AH23">
            <v>3</v>
          </cell>
          <cell r="AI23">
            <v>8</v>
          </cell>
          <cell r="AJ23">
            <v>7</v>
          </cell>
          <cell r="AK23">
            <v>7</v>
          </cell>
          <cell r="AM23">
            <v>5</v>
          </cell>
        </row>
        <row r="24">
          <cell r="A24" t="str">
            <v>20</v>
          </cell>
          <cell r="G24">
            <v>1</v>
          </cell>
          <cell r="H24">
            <v>1</v>
          </cell>
          <cell r="I24">
            <v>2</v>
          </cell>
          <cell r="J24">
            <v>4</v>
          </cell>
          <cell r="K24">
            <v>7</v>
          </cell>
          <cell r="M24">
            <v>8</v>
          </cell>
          <cell r="N24">
            <v>5</v>
          </cell>
          <cell r="O24">
            <v>8</v>
          </cell>
          <cell r="P24">
            <v>4</v>
          </cell>
          <cell r="Q24">
            <v>18</v>
          </cell>
          <cell r="R24">
            <v>1</v>
          </cell>
          <cell r="S24">
            <v>11</v>
          </cell>
          <cell r="U24" t="str">
            <v>21</v>
          </cell>
          <cell r="X24">
            <v>13</v>
          </cell>
          <cell r="Y24">
            <v>10</v>
          </cell>
          <cell r="Z24">
            <v>58</v>
          </cell>
          <cell r="AA24">
            <v>41</v>
          </cell>
          <cell r="AB24">
            <v>62</v>
          </cell>
          <cell r="AC24">
            <v>84</v>
          </cell>
          <cell r="AD24">
            <v>57</v>
          </cell>
          <cell r="AE24">
            <v>57</v>
          </cell>
          <cell r="AF24">
            <v>41</v>
          </cell>
          <cell r="AG24">
            <v>33</v>
          </cell>
          <cell r="AH24">
            <v>26</v>
          </cell>
          <cell r="AI24">
            <v>18</v>
          </cell>
          <cell r="AJ24">
            <v>12</v>
          </cell>
          <cell r="AK24">
            <v>10</v>
          </cell>
          <cell r="AL24">
            <v>5</v>
          </cell>
          <cell r="AM24">
            <v>3</v>
          </cell>
        </row>
        <row r="25">
          <cell r="A25" t="str">
            <v>21</v>
          </cell>
          <cell r="H25">
            <v>4</v>
          </cell>
          <cell r="I25">
            <v>7</v>
          </cell>
          <cell r="J25">
            <v>17</v>
          </cell>
          <cell r="K25">
            <v>28</v>
          </cell>
          <cell r="L25">
            <v>21</v>
          </cell>
          <cell r="M25">
            <v>39</v>
          </cell>
          <cell r="N25">
            <v>23</v>
          </cell>
          <cell r="O25">
            <v>51</v>
          </cell>
          <cell r="P25">
            <v>14</v>
          </cell>
          <cell r="Q25">
            <v>35</v>
          </cell>
          <cell r="R25">
            <v>12</v>
          </cell>
          <cell r="S25">
            <v>18</v>
          </cell>
          <cell r="U25" t="str">
            <v>22</v>
          </cell>
          <cell r="X25">
            <v>19</v>
          </cell>
          <cell r="Y25">
            <v>16</v>
          </cell>
          <cell r="Z25">
            <v>60</v>
          </cell>
          <cell r="AA25">
            <v>60</v>
          </cell>
          <cell r="AB25">
            <v>68</v>
          </cell>
          <cell r="AC25">
            <v>67</v>
          </cell>
          <cell r="AD25">
            <v>70</v>
          </cell>
          <cell r="AE25">
            <v>83</v>
          </cell>
          <cell r="AF25">
            <v>52</v>
          </cell>
          <cell r="AG25">
            <v>50</v>
          </cell>
          <cell r="AH25">
            <v>21</v>
          </cell>
          <cell r="AI25">
            <v>34</v>
          </cell>
          <cell r="AJ25">
            <v>21</v>
          </cell>
          <cell r="AK25">
            <v>26</v>
          </cell>
          <cell r="AL25">
            <v>6</v>
          </cell>
          <cell r="AM25">
            <v>8</v>
          </cell>
        </row>
        <row r="26">
          <cell r="A26" t="str">
            <v>22</v>
          </cell>
          <cell r="G26">
            <v>1</v>
          </cell>
          <cell r="H26">
            <v>3</v>
          </cell>
          <cell r="I26">
            <v>15</v>
          </cell>
          <cell r="J26">
            <v>14</v>
          </cell>
          <cell r="K26">
            <v>54</v>
          </cell>
          <cell r="L26">
            <v>32</v>
          </cell>
          <cell r="M26">
            <v>69</v>
          </cell>
          <cell r="N26">
            <v>15</v>
          </cell>
          <cell r="O26">
            <v>74</v>
          </cell>
          <cell r="P26">
            <v>30</v>
          </cell>
          <cell r="Q26">
            <v>68</v>
          </cell>
          <cell r="R26">
            <v>13</v>
          </cell>
          <cell r="S26">
            <v>40</v>
          </cell>
          <cell r="U26" t="str">
            <v>23</v>
          </cell>
          <cell r="W26">
            <v>3</v>
          </cell>
          <cell r="X26">
            <v>33</v>
          </cell>
          <cell r="Y26">
            <v>28</v>
          </cell>
          <cell r="Z26">
            <v>53</v>
          </cell>
          <cell r="AA26">
            <v>84</v>
          </cell>
          <cell r="AB26">
            <v>56</v>
          </cell>
          <cell r="AC26">
            <v>57</v>
          </cell>
          <cell r="AD26">
            <v>65</v>
          </cell>
          <cell r="AE26">
            <v>82</v>
          </cell>
          <cell r="AF26">
            <v>32</v>
          </cell>
          <cell r="AG26">
            <v>42</v>
          </cell>
          <cell r="AH26">
            <v>17</v>
          </cell>
          <cell r="AI26">
            <v>27</v>
          </cell>
          <cell r="AJ26">
            <v>6</v>
          </cell>
          <cell r="AK26">
            <v>22</v>
          </cell>
          <cell r="AM26">
            <v>3</v>
          </cell>
        </row>
        <row r="27">
          <cell r="A27" t="str">
            <v>23</v>
          </cell>
          <cell r="H27">
            <v>6</v>
          </cell>
          <cell r="I27">
            <v>6</v>
          </cell>
          <cell r="J27">
            <v>11</v>
          </cell>
          <cell r="K27">
            <v>52</v>
          </cell>
          <cell r="L27">
            <v>19</v>
          </cell>
          <cell r="M27">
            <v>40</v>
          </cell>
          <cell r="N27">
            <v>12</v>
          </cell>
          <cell r="O27">
            <v>54</v>
          </cell>
          <cell r="P27">
            <v>8</v>
          </cell>
          <cell r="Q27">
            <v>29</v>
          </cell>
          <cell r="R27">
            <v>3</v>
          </cell>
          <cell r="S27">
            <v>28</v>
          </cell>
          <cell r="U27" t="str">
            <v>24</v>
          </cell>
          <cell r="V27">
            <v>1</v>
          </cell>
          <cell r="W27">
            <v>1</v>
          </cell>
          <cell r="X27">
            <v>17</v>
          </cell>
          <cell r="Y27">
            <v>13</v>
          </cell>
          <cell r="Z27">
            <v>18</v>
          </cell>
          <cell r="AA27">
            <v>17</v>
          </cell>
          <cell r="AB27">
            <v>18</v>
          </cell>
          <cell r="AC27">
            <v>23</v>
          </cell>
          <cell r="AD27">
            <v>11</v>
          </cell>
          <cell r="AE27">
            <v>12</v>
          </cell>
          <cell r="AF27">
            <v>4</v>
          </cell>
          <cell r="AG27">
            <v>8</v>
          </cell>
          <cell r="AH27">
            <v>3</v>
          </cell>
          <cell r="AI27">
            <v>7</v>
          </cell>
          <cell r="AJ27">
            <v>1</v>
          </cell>
          <cell r="AK27">
            <v>5</v>
          </cell>
          <cell r="AL27">
            <v>1</v>
          </cell>
          <cell r="AM27">
            <v>2</v>
          </cell>
        </row>
        <row r="28">
          <cell r="A28" t="str">
            <v>24</v>
          </cell>
          <cell r="H28">
            <v>1</v>
          </cell>
          <cell r="I28">
            <v>7</v>
          </cell>
          <cell r="J28">
            <v>4</v>
          </cell>
          <cell r="K28">
            <v>13</v>
          </cell>
          <cell r="L28">
            <v>6</v>
          </cell>
          <cell r="M28">
            <v>7</v>
          </cell>
          <cell r="N28">
            <v>8</v>
          </cell>
          <cell r="O28">
            <v>13</v>
          </cell>
          <cell r="P28">
            <v>3</v>
          </cell>
          <cell r="Q28">
            <v>20</v>
          </cell>
          <cell r="R28">
            <v>2</v>
          </cell>
          <cell r="S28">
            <v>14</v>
          </cell>
          <cell r="U28" t="str">
            <v>25</v>
          </cell>
          <cell r="V28">
            <v>2</v>
          </cell>
          <cell r="W28">
            <v>15</v>
          </cell>
          <cell r="X28">
            <v>24</v>
          </cell>
          <cell r="Y28">
            <v>111</v>
          </cell>
          <cell r="Z28">
            <v>32</v>
          </cell>
          <cell r="AA28">
            <v>139</v>
          </cell>
          <cell r="AB28">
            <v>23</v>
          </cell>
          <cell r="AC28">
            <v>114</v>
          </cell>
          <cell r="AD28">
            <v>36</v>
          </cell>
          <cell r="AE28">
            <v>117</v>
          </cell>
          <cell r="AF28">
            <v>23</v>
          </cell>
          <cell r="AG28">
            <v>94</v>
          </cell>
          <cell r="AH28">
            <v>12</v>
          </cell>
          <cell r="AI28">
            <v>61</v>
          </cell>
          <cell r="AJ28">
            <v>4</v>
          </cell>
          <cell r="AK28">
            <v>44</v>
          </cell>
          <cell r="AL28">
            <v>3</v>
          </cell>
          <cell r="AM28">
            <v>19</v>
          </cell>
        </row>
        <row r="29">
          <cell r="A29" t="str">
            <v>25</v>
          </cell>
          <cell r="E29">
            <v>1</v>
          </cell>
          <cell r="F29">
            <v>4</v>
          </cell>
          <cell r="G29">
            <v>42</v>
          </cell>
          <cell r="H29">
            <v>8</v>
          </cell>
          <cell r="I29">
            <v>86</v>
          </cell>
          <cell r="J29">
            <v>10</v>
          </cell>
          <cell r="K29">
            <v>83</v>
          </cell>
          <cell r="L29">
            <v>6</v>
          </cell>
          <cell r="M29">
            <v>81</v>
          </cell>
          <cell r="N29">
            <v>3</v>
          </cell>
          <cell r="O29">
            <v>82</v>
          </cell>
          <cell r="P29">
            <v>2</v>
          </cell>
          <cell r="Q29">
            <v>89</v>
          </cell>
          <cell r="R29">
            <v>3</v>
          </cell>
          <cell r="S29">
            <v>38</v>
          </cell>
          <cell r="U29" t="str">
            <v>26</v>
          </cell>
          <cell r="V29">
            <v>6</v>
          </cell>
          <cell r="W29">
            <v>21</v>
          </cell>
          <cell r="X29">
            <v>68</v>
          </cell>
          <cell r="Y29">
            <v>162</v>
          </cell>
          <cell r="Z29">
            <v>94</v>
          </cell>
          <cell r="AA29">
            <v>162</v>
          </cell>
          <cell r="AB29">
            <v>62</v>
          </cell>
          <cell r="AC29">
            <v>108</v>
          </cell>
          <cell r="AD29">
            <v>61</v>
          </cell>
          <cell r="AE29">
            <v>119</v>
          </cell>
          <cell r="AF29">
            <v>47</v>
          </cell>
          <cell r="AG29">
            <v>92</v>
          </cell>
          <cell r="AH29">
            <v>30</v>
          </cell>
          <cell r="AI29">
            <v>55</v>
          </cell>
          <cell r="AJ29">
            <v>17</v>
          </cell>
          <cell r="AK29">
            <v>41</v>
          </cell>
          <cell r="AL29">
            <v>3</v>
          </cell>
          <cell r="AM29">
            <v>18</v>
          </cell>
        </row>
        <row r="30">
          <cell r="A30" t="str">
            <v>26</v>
          </cell>
          <cell r="D30">
            <v>1</v>
          </cell>
          <cell r="E30">
            <v>5</v>
          </cell>
          <cell r="F30">
            <v>12</v>
          </cell>
          <cell r="G30">
            <v>47</v>
          </cell>
          <cell r="H30">
            <v>18</v>
          </cell>
          <cell r="I30">
            <v>102</v>
          </cell>
          <cell r="J30">
            <v>19</v>
          </cell>
          <cell r="K30">
            <v>106</v>
          </cell>
          <cell r="L30">
            <v>16</v>
          </cell>
          <cell r="M30">
            <v>86</v>
          </cell>
          <cell r="N30">
            <v>12</v>
          </cell>
          <cell r="O30">
            <v>90</v>
          </cell>
          <cell r="P30">
            <v>14</v>
          </cell>
          <cell r="Q30">
            <v>64</v>
          </cell>
          <cell r="R30">
            <v>4</v>
          </cell>
          <cell r="S30">
            <v>40</v>
          </cell>
          <cell r="U30" t="str">
            <v>27</v>
          </cell>
          <cell r="V30">
            <v>5</v>
          </cell>
          <cell r="W30">
            <v>27</v>
          </cell>
          <cell r="X30">
            <v>79</v>
          </cell>
          <cell r="Y30">
            <v>312</v>
          </cell>
          <cell r="Z30">
            <v>143</v>
          </cell>
          <cell r="AA30">
            <v>446</v>
          </cell>
          <cell r="AB30">
            <v>107</v>
          </cell>
          <cell r="AC30">
            <v>344</v>
          </cell>
          <cell r="AD30">
            <v>116</v>
          </cell>
          <cell r="AE30">
            <v>257</v>
          </cell>
          <cell r="AF30">
            <v>108</v>
          </cell>
          <cell r="AG30">
            <v>204</v>
          </cell>
          <cell r="AH30">
            <v>40</v>
          </cell>
          <cell r="AI30">
            <v>123</v>
          </cell>
          <cell r="AJ30">
            <v>27</v>
          </cell>
          <cell r="AK30">
            <v>84</v>
          </cell>
          <cell r="AL30">
            <v>3</v>
          </cell>
          <cell r="AM30">
            <v>34</v>
          </cell>
        </row>
        <row r="31">
          <cell r="A31" t="str">
            <v>27</v>
          </cell>
          <cell r="E31">
            <v>4</v>
          </cell>
          <cell r="F31">
            <v>4</v>
          </cell>
          <cell r="G31">
            <v>33</v>
          </cell>
          <cell r="H31">
            <v>17</v>
          </cell>
          <cell r="I31">
            <v>141</v>
          </cell>
          <cell r="J31">
            <v>32</v>
          </cell>
          <cell r="K31">
            <v>202</v>
          </cell>
          <cell r="L31">
            <v>60</v>
          </cell>
          <cell r="M31">
            <v>153</v>
          </cell>
          <cell r="N31">
            <v>41</v>
          </cell>
          <cell r="O31">
            <v>123</v>
          </cell>
          <cell r="P31">
            <v>18</v>
          </cell>
          <cell r="Q31">
            <v>93</v>
          </cell>
          <cell r="R31">
            <v>11</v>
          </cell>
          <cell r="S31">
            <v>46</v>
          </cell>
          <cell r="U31" t="str">
            <v>28</v>
          </cell>
          <cell r="V31">
            <v>1</v>
          </cell>
          <cell r="W31">
            <v>4</v>
          </cell>
          <cell r="X31">
            <v>27</v>
          </cell>
          <cell r="Y31">
            <v>63</v>
          </cell>
          <cell r="Z31">
            <v>68</v>
          </cell>
          <cell r="AA31">
            <v>197</v>
          </cell>
          <cell r="AB31">
            <v>61</v>
          </cell>
          <cell r="AC31">
            <v>131</v>
          </cell>
          <cell r="AD31">
            <v>71</v>
          </cell>
          <cell r="AE31">
            <v>84</v>
          </cell>
          <cell r="AF31">
            <v>23</v>
          </cell>
          <cell r="AG31">
            <v>71</v>
          </cell>
          <cell r="AH31">
            <v>19</v>
          </cell>
          <cell r="AI31">
            <v>34</v>
          </cell>
          <cell r="AJ31">
            <v>3</v>
          </cell>
          <cell r="AK31">
            <v>18</v>
          </cell>
          <cell r="AL31">
            <v>2</v>
          </cell>
          <cell r="AM31">
            <v>4</v>
          </cell>
        </row>
        <row r="32">
          <cell r="A32" t="str">
            <v>28</v>
          </cell>
          <cell r="F32">
            <v>1</v>
          </cell>
          <cell r="G32">
            <v>8</v>
          </cell>
          <cell r="H32">
            <v>14</v>
          </cell>
          <cell r="I32">
            <v>67</v>
          </cell>
          <cell r="J32">
            <v>18</v>
          </cell>
          <cell r="K32">
            <v>120</v>
          </cell>
          <cell r="L32">
            <v>17</v>
          </cell>
          <cell r="M32">
            <v>97</v>
          </cell>
          <cell r="N32">
            <v>11</v>
          </cell>
          <cell r="O32">
            <v>73</v>
          </cell>
          <cell r="P32">
            <v>5</v>
          </cell>
          <cell r="Q32">
            <v>43</v>
          </cell>
          <cell r="R32">
            <v>4</v>
          </cell>
          <cell r="S32">
            <v>33</v>
          </cell>
          <cell r="U32" t="str">
            <v>29</v>
          </cell>
          <cell r="V32">
            <v>2</v>
          </cell>
          <cell r="W32">
            <v>1</v>
          </cell>
          <cell r="X32">
            <v>9</v>
          </cell>
          <cell r="Y32">
            <v>21</v>
          </cell>
          <cell r="Z32">
            <v>13</v>
          </cell>
          <cell r="AA32">
            <v>51</v>
          </cell>
          <cell r="AB32">
            <v>16</v>
          </cell>
          <cell r="AC32">
            <v>43</v>
          </cell>
          <cell r="AD32">
            <v>13</v>
          </cell>
          <cell r="AE32">
            <v>28</v>
          </cell>
          <cell r="AF32">
            <v>3</v>
          </cell>
          <cell r="AG32">
            <v>15</v>
          </cell>
          <cell r="AH32">
            <v>1</v>
          </cell>
          <cell r="AI32">
            <v>7</v>
          </cell>
          <cell r="AJ32">
            <v>2</v>
          </cell>
          <cell r="AK32">
            <v>4</v>
          </cell>
          <cell r="AL32">
            <v>1</v>
          </cell>
          <cell r="AM32">
            <v>1</v>
          </cell>
        </row>
        <row r="33">
          <cell r="A33" t="str">
            <v>29</v>
          </cell>
          <cell r="G33">
            <v>2</v>
          </cell>
          <cell r="H33">
            <v>4</v>
          </cell>
          <cell r="I33">
            <v>28</v>
          </cell>
          <cell r="J33">
            <v>4</v>
          </cell>
          <cell r="K33">
            <v>22</v>
          </cell>
          <cell r="L33">
            <v>2</v>
          </cell>
          <cell r="M33">
            <v>39</v>
          </cell>
          <cell r="N33">
            <v>4</v>
          </cell>
          <cell r="O33">
            <v>33</v>
          </cell>
          <cell r="P33">
            <v>2</v>
          </cell>
          <cell r="Q33">
            <v>27</v>
          </cell>
          <cell r="S33">
            <v>13</v>
          </cell>
          <cell r="U33" t="str">
            <v>30</v>
          </cell>
          <cell r="W33">
            <v>4</v>
          </cell>
          <cell r="X33">
            <v>13</v>
          </cell>
          <cell r="Y33">
            <v>41</v>
          </cell>
          <cell r="Z33">
            <v>14</v>
          </cell>
          <cell r="AA33">
            <v>95</v>
          </cell>
          <cell r="AB33">
            <v>23</v>
          </cell>
          <cell r="AC33">
            <v>75</v>
          </cell>
          <cell r="AD33">
            <v>18</v>
          </cell>
          <cell r="AE33">
            <v>52</v>
          </cell>
          <cell r="AF33">
            <v>6</v>
          </cell>
          <cell r="AG33">
            <v>21</v>
          </cell>
          <cell r="AH33">
            <v>2</v>
          </cell>
          <cell r="AI33">
            <v>17</v>
          </cell>
          <cell r="AJ33">
            <v>3</v>
          </cell>
          <cell r="AK33">
            <v>3</v>
          </cell>
          <cell r="AL33">
            <v>1</v>
          </cell>
        </row>
        <row r="34">
          <cell r="A34" t="str">
            <v>30</v>
          </cell>
          <cell r="G34">
            <v>7</v>
          </cell>
          <cell r="H34">
            <v>7</v>
          </cell>
          <cell r="I34">
            <v>22</v>
          </cell>
          <cell r="J34">
            <v>8</v>
          </cell>
          <cell r="K34">
            <v>66</v>
          </cell>
          <cell r="L34">
            <v>9</v>
          </cell>
          <cell r="M34">
            <v>49</v>
          </cell>
          <cell r="N34">
            <v>4</v>
          </cell>
          <cell r="O34">
            <v>30</v>
          </cell>
          <cell r="P34">
            <v>3</v>
          </cell>
          <cell r="Q34">
            <v>20</v>
          </cell>
          <cell r="R34">
            <v>2</v>
          </cell>
          <cell r="S34">
            <v>11</v>
          </cell>
          <cell r="U34" t="str">
            <v>31</v>
          </cell>
          <cell r="W34">
            <v>3</v>
          </cell>
          <cell r="X34">
            <v>42</v>
          </cell>
          <cell r="Y34">
            <v>66</v>
          </cell>
          <cell r="Z34">
            <v>86</v>
          </cell>
          <cell r="AA34">
            <v>129</v>
          </cell>
          <cell r="AB34">
            <v>69</v>
          </cell>
          <cell r="AC34">
            <v>81</v>
          </cell>
          <cell r="AD34">
            <v>68</v>
          </cell>
          <cell r="AE34">
            <v>56</v>
          </cell>
          <cell r="AF34">
            <v>18</v>
          </cell>
          <cell r="AG34">
            <v>29</v>
          </cell>
          <cell r="AH34">
            <v>6</v>
          </cell>
          <cell r="AI34">
            <v>14</v>
          </cell>
          <cell r="AJ34">
            <v>3</v>
          </cell>
          <cell r="AK34">
            <v>12</v>
          </cell>
          <cell r="AM34">
            <v>4</v>
          </cell>
        </row>
        <row r="35">
          <cell r="A35" t="str">
            <v>31</v>
          </cell>
          <cell r="G35">
            <v>9</v>
          </cell>
          <cell r="H35">
            <v>18</v>
          </cell>
          <cell r="I35">
            <v>41</v>
          </cell>
          <cell r="J35">
            <v>31</v>
          </cell>
          <cell r="K35">
            <v>80</v>
          </cell>
          <cell r="L35">
            <v>9</v>
          </cell>
          <cell r="M35">
            <v>60</v>
          </cell>
          <cell r="N35">
            <v>4</v>
          </cell>
          <cell r="O35">
            <v>27</v>
          </cell>
          <cell r="P35">
            <v>5</v>
          </cell>
          <cell r="Q35">
            <v>29</v>
          </cell>
          <cell r="R35">
            <v>5</v>
          </cell>
          <cell r="S35">
            <v>20</v>
          </cell>
          <cell r="U35" t="str">
            <v>32</v>
          </cell>
          <cell r="V35">
            <v>4</v>
          </cell>
          <cell r="W35">
            <v>2</v>
          </cell>
          <cell r="X35">
            <v>39</v>
          </cell>
          <cell r="Y35">
            <v>74</v>
          </cell>
          <cell r="Z35">
            <v>79</v>
          </cell>
          <cell r="AA35">
            <v>131</v>
          </cell>
          <cell r="AB35">
            <v>103</v>
          </cell>
          <cell r="AC35">
            <v>114</v>
          </cell>
          <cell r="AD35">
            <v>100</v>
          </cell>
          <cell r="AE35">
            <v>79</v>
          </cell>
          <cell r="AF35">
            <v>51</v>
          </cell>
          <cell r="AG35">
            <v>50</v>
          </cell>
          <cell r="AH35">
            <v>16</v>
          </cell>
          <cell r="AI35">
            <v>16</v>
          </cell>
          <cell r="AJ35">
            <v>4</v>
          </cell>
          <cell r="AK35">
            <v>23</v>
          </cell>
          <cell r="AL35">
            <v>1</v>
          </cell>
          <cell r="AM35">
            <v>8</v>
          </cell>
        </row>
        <row r="36">
          <cell r="A36" t="str">
            <v>32</v>
          </cell>
          <cell r="F36">
            <v>2</v>
          </cell>
          <cell r="G36">
            <v>4</v>
          </cell>
          <cell r="H36">
            <v>9</v>
          </cell>
          <cell r="I36">
            <v>47</v>
          </cell>
          <cell r="J36">
            <v>32</v>
          </cell>
          <cell r="K36">
            <v>98</v>
          </cell>
          <cell r="L36">
            <v>35</v>
          </cell>
          <cell r="M36">
            <v>69</v>
          </cell>
          <cell r="N36">
            <v>14</v>
          </cell>
          <cell r="O36">
            <v>39</v>
          </cell>
          <cell r="P36">
            <v>6</v>
          </cell>
          <cell r="Q36">
            <v>20</v>
          </cell>
          <cell r="R36">
            <v>2</v>
          </cell>
          <cell r="S36">
            <v>29</v>
          </cell>
          <cell r="U36" t="str">
            <v>33</v>
          </cell>
          <cell r="V36">
            <v>2</v>
          </cell>
          <cell r="W36">
            <v>5</v>
          </cell>
          <cell r="X36">
            <v>42</v>
          </cell>
          <cell r="Y36">
            <v>57</v>
          </cell>
          <cell r="Z36">
            <v>69</v>
          </cell>
          <cell r="AA36">
            <v>94</v>
          </cell>
          <cell r="AB36">
            <v>60</v>
          </cell>
          <cell r="AC36">
            <v>87</v>
          </cell>
          <cell r="AD36">
            <v>54</v>
          </cell>
          <cell r="AE36">
            <v>40</v>
          </cell>
          <cell r="AF36">
            <v>27</v>
          </cell>
          <cell r="AG36">
            <v>18</v>
          </cell>
          <cell r="AH36">
            <v>7</v>
          </cell>
          <cell r="AI36">
            <v>16</v>
          </cell>
          <cell r="AJ36">
            <v>3</v>
          </cell>
          <cell r="AK36">
            <v>10</v>
          </cell>
          <cell r="AL36">
            <v>1</v>
          </cell>
          <cell r="AM36">
            <v>2</v>
          </cell>
        </row>
        <row r="37">
          <cell r="A37" t="str">
            <v>33</v>
          </cell>
          <cell r="E37">
            <v>1</v>
          </cell>
          <cell r="G37">
            <v>7</v>
          </cell>
          <cell r="H37">
            <v>15</v>
          </cell>
          <cell r="I37">
            <v>33</v>
          </cell>
          <cell r="J37">
            <v>34</v>
          </cell>
          <cell r="K37">
            <v>69</v>
          </cell>
          <cell r="L37">
            <v>8</v>
          </cell>
          <cell r="M37">
            <v>60</v>
          </cell>
          <cell r="N37">
            <v>8</v>
          </cell>
          <cell r="O37">
            <v>39</v>
          </cell>
          <cell r="P37">
            <v>4</v>
          </cell>
          <cell r="Q37">
            <v>20</v>
          </cell>
          <cell r="R37">
            <v>2</v>
          </cell>
          <cell r="S37">
            <v>17</v>
          </cell>
          <cell r="U37" t="str">
            <v>34</v>
          </cell>
          <cell r="V37">
            <v>1</v>
          </cell>
          <cell r="W37">
            <v>1</v>
          </cell>
          <cell r="X37">
            <v>1</v>
          </cell>
          <cell r="Y37">
            <v>20</v>
          </cell>
          <cell r="Z37">
            <v>10</v>
          </cell>
          <cell r="AA37">
            <v>35</v>
          </cell>
          <cell r="AB37">
            <v>6</v>
          </cell>
          <cell r="AC37">
            <v>21</v>
          </cell>
          <cell r="AD37">
            <v>6</v>
          </cell>
          <cell r="AE37">
            <v>14</v>
          </cell>
          <cell r="AF37">
            <v>2</v>
          </cell>
          <cell r="AG37">
            <v>4</v>
          </cell>
          <cell r="AI37">
            <v>3</v>
          </cell>
          <cell r="AJ37">
            <v>1</v>
          </cell>
        </row>
        <row r="38">
          <cell r="A38" t="str">
            <v>34</v>
          </cell>
          <cell r="G38">
            <v>1</v>
          </cell>
          <cell r="I38">
            <v>9</v>
          </cell>
          <cell r="J38">
            <v>5</v>
          </cell>
          <cell r="K38">
            <v>15</v>
          </cell>
          <cell r="L38">
            <v>5</v>
          </cell>
          <cell r="M38">
            <v>16</v>
          </cell>
          <cell r="N38">
            <v>3</v>
          </cell>
          <cell r="O38">
            <v>10</v>
          </cell>
          <cell r="Q38">
            <v>3</v>
          </cell>
          <cell r="S38">
            <v>3</v>
          </cell>
          <cell r="U38" t="str">
            <v>35</v>
          </cell>
          <cell r="W38">
            <v>2</v>
          </cell>
          <cell r="X38">
            <v>16</v>
          </cell>
          <cell r="Y38">
            <v>42</v>
          </cell>
          <cell r="Z38">
            <v>38</v>
          </cell>
          <cell r="AA38">
            <v>58</v>
          </cell>
          <cell r="AB38">
            <v>28</v>
          </cell>
          <cell r="AC38">
            <v>48</v>
          </cell>
          <cell r="AD38">
            <v>22</v>
          </cell>
          <cell r="AE38">
            <v>31</v>
          </cell>
          <cell r="AF38">
            <v>18</v>
          </cell>
          <cell r="AG38">
            <v>18</v>
          </cell>
          <cell r="AH38">
            <v>3</v>
          </cell>
          <cell r="AI38">
            <v>10</v>
          </cell>
          <cell r="AJ38">
            <v>3</v>
          </cell>
          <cell r="AK38">
            <v>9</v>
          </cell>
          <cell r="AL38">
            <v>2</v>
          </cell>
          <cell r="AM38">
            <v>3</v>
          </cell>
        </row>
        <row r="39">
          <cell r="A39" t="str">
            <v>35</v>
          </cell>
          <cell r="F39">
            <v>1</v>
          </cell>
          <cell r="G39">
            <v>5</v>
          </cell>
          <cell r="H39">
            <v>9</v>
          </cell>
          <cell r="I39">
            <v>17</v>
          </cell>
          <cell r="J39">
            <v>6</v>
          </cell>
          <cell r="K39">
            <v>34</v>
          </cell>
          <cell r="L39">
            <v>5</v>
          </cell>
          <cell r="M39">
            <v>33</v>
          </cell>
          <cell r="N39">
            <v>1</v>
          </cell>
          <cell r="O39">
            <v>30</v>
          </cell>
          <cell r="P39">
            <v>1</v>
          </cell>
          <cell r="Q39">
            <v>32</v>
          </cell>
          <cell r="S39">
            <v>19</v>
          </cell>
          <cell r="U39" t="str">
            <v>36</v>
          </cell>
          <cell r="V39">
            <v>1</v>
          </cell>
          <cell r="W39">
            <v>1</v>
          </cell>
          <cell r="X39">
            <v>11</v>
          </cell>
          <cell r="Y39">
            <v>19</v>
          </cell>
          <cell r="Z39">
            <v>26</v>
          </cell>
          <cell r="AA39">
            <v>38</v>
          </cell>
          <cell r="AB39">
            <v>30</v>
          </cell>
          <cell r="AC39">
            <v>47</v>
          </cell>
          <cell r="AD39">
            <v>17</v>
          </cell>
          <cell r="AE39">
            <v>27</v>
          </cell>
          <cell r="AF39">
            <v>10</v>
          </cell>
          <cell r="AG39">
            <v>17</v>
          </cell>
          <cell r="AH39">
            <v>5</v>
          </cell>
          <cell r="AI39">
            <v>7</v>
          </cell>
          <cell r="AK39">
            <v>7</v>
          </cell>
          <cell r="AL39">
            <v>1</v>
          </cell>
          <cell r="AM39">
            <v>7</v>
          </cell>
        </row>
        <row r="40">
          <cell r="A40" t="str">
            <v>36</v>
          </cell>
          <cell r="G40">
            <v>2</v>
          </cell>
          <cell r="H40">
            <v>4</v>
          </cell>
          <cell r="I40">
            <v>10</v>
          </cell>
          <cell r="J40">
            <v>5</v>
          </cell>
          <cell r="K40">
            <v>22</v>
          </cell>
          <cell r="L40">
            <v>3</v>
          </cell>
          <cell r="M40">
            <v>28</v>
          </cell>
          <cell r="O40">
            <v>22</v>
          </cell>
          <cell r="P40">
            <v>1</v>
          </cell>
          <cell r="Q40">
            <v>18</v>
          </cell>
          <cell r="R40">
            <v>1</v>
          </cell>
          <cell r="S40">
            <v>6</v>
          </cell>
          <cell r="U40" t="str">
            <v>37</v>
          </cell>
          <cell r="X40">
            <v>5</v>
          </cell>
          <cell r="Y40">
            <v>10</v>
          </cell>
          <cell r="Z40">
            <v>11</v>
          </cell>
          <cell r="AA40">
            <v>23</v>
          </cell>
          <cell r="AB40">
            <v>10</v>
          </cell>
          <cell r="AC40">
            <v>21</v>
          </cell>
          <cell r="AD40">
            <v>9</v>
          </cell>
          <cell r="AE40">
            <v>16</v>
          </cell>
          <cell r="AF40">
            <v>5</v>
          </cell>
          <cell r="AG40">
            <v>9</v>
          </cell>
          <cell r="AH40">
            <v>2</v>
          </cell>
          <cell r="AI40">
            <v>3</v>
          </cell>
          <cell r="AJ40">
            <v>2</v>
          </cell>
          <cell r="AK40">
            <v>1</v>
          </cell>
          <cell r="AM40">
            <v>1</v>
          </cell>
        </row>
        <row r="41">
          <cell r="A41" t="str">
            <v>37</v>
          </cell>
          <cell r="G41">
            <v>1</v>
          </cell>
          <cell r="H41">
            <v>2</v>
          </cell>
          <cell r="I41">
            <v>4</v>
          </cell>
          <cell r="J41">
            <v>3</v>
          </cell>
          <cell r="K41">
            <v>10</v>
          </cell>
          <cell r="L41">
            <v>2</v>
          </cell>
          <cell r="M41">
            <v>13</v>
          </cell>
          <cell r="N41">
            <v>3</v>
          </cell>
          <cell r="O41">
            <v>10</v>
          </cell>
          <cell r="P41">
            <v>1</v>
          </cell>
          <cell r="Q41">
            <v>4</v>
          </cell>
          <cell r="R41">
            <v>1</v>
          </cell>
          <cell r="S41">
            <v>5</v>
          </cell>
          <cell r="U41" t="str">
            <v>60</v>
          </cell>
          <cell r="V41">
            <v>6</v>
          </cell>
          <cell r="W41">
            <v>12</v>
          </cell>
          <cell r="X41">
            <v>60</v>
          </cell>
          <cell r="Y41">
            <v>218</v>
          </cell>
          <cell r="Z41">
            <v>67</v>
          </cell>
          <cell r="AA41">
            <v>314</v>
          </cell>
          <cell r="AB41">
            <v>73</v>
          </cell>
          <cell r="AC41">
            <v>265</v>
          </cell>
          <cell r="AD41">
            <v>59</v>
          </cell>
          <cell r="AE41">
            <v>168</v>
          </cell>
          <cell r="AF41">
            <v>35</v>
          </cell>
          <cell r="AG41">
            <v>142</v>
          </cell>
          <cell r="AH41">
            <v>16</v>
          </cell>
          <cell r="AI41">
            <v>84</v>
          </cell>
          <cell r="AJ41">
            <v>2</v>
          </cell>
          <cell r="AK41">
            <v>71</v>
          </cell>
          <cell r="AM41">
            <v>17</v>
          </cell>
        </row>
        <row r="42">
          <cell r="A42" t="str">
            <v>60</v>
          </cell>
          <cell r="G42">
            <v>22</v>
          </cell>
          <cell r="H42">
            <v>9</v>
          </cell>
          <cell r="I42">
            <v>83</v>
          </cell>
          <cell r="J42">
            <v>24</v>
          </cell>
          <cell r="K42">
            <v>172</v>
          </cell>
          <cell r="L42">
            <v>14</v>
          </cell>
          <cell r="M42">
            <v>164</v>
          </cell>
          <cell r="N42">
            <v>14</v>
          </cell>
          <cell r="O42">
            <v>134</v>
          </cell>
          <cell r="P42">
            <v>4</v>
          </cell>
          <cell r="Q42">
            <v>87</v>
          </cell>
          <cell r="R42">
            <v>2</v>
          </cell>
          <cell r="S42">
            <v>38</v>
          </cell>
          <cell r="U42" t="str">
            <v>61</v>
          </cell>
          <cell r="V42">
            <v>4</v>
          </cell>
          <cell r="W42">
            <v>15</v>
          </cell>
          <cell r="X42">
            <v>37</v>
          </cell>
          <cell r="Y42">
            <v>137</v>
          </cell>
          <cell r="Z42">
            <v>61</v>
          </cell>
          <cell r="AA42">
            <v>215</v>
          </cell>
          <cell r="AB42">
            <v>42</v>
          </cell>
          <cell r="AC42">
            <v>162</v>
          </cell>
          <cell r="AD42">
            <v>51</v>
          </cell>
          <cell r="AE42">
            <v>193</v>
          </cell>
          <cell r="AF42">
            <v>33</v>
          </cell>
          <cell r="AG42">
            <v>134</v>
          </cell>
          <cell r="AH42">
            <v>13</v>
          </cell>
          <cell r="AI42">
            <v>77</v>
          </cell>
          <cell r="AJ42">
            <v>8</v>
          </cell>
          <cell r="AK42">
            <v>34</v>
          </cell>
          <cell r="AM42">
            <v>10</v>
          </cell>
        </row>
        <row r="43">
          <cell r="A43" t="str">
            <v>61</v>
          </cell>
          <cell r="F43">
            <v>1</v>
          </cell>
          <cell r="G43">
            <v>13</v>
          </cell>
          <cell r="H43">
            <v>9</v>
          </cell>
          <cell r="I43">
            <v>63</v>
          </cell>
          <cell r="J43">
            <v>14</v>
          </cell>
          <cell r="K43">
            <v>117</v>
          </cell>
          <cell r="L43">
            <v>14</v>
          </cell>
          <cell r="M43">
            <v>133</v>
          </cell>
          <cell r="N43">
            <v>14</v>
          </cell>
          <cell r="O43">
            <v>90</v>
          </cell>
          <cell r="P43">
            <v>3</v>
          </cell>
          <cell r="Q43">
            <v>46</v>
          </cell>
          <cell r="R43">
            <v>1</v>
          </cell>
          <cell r="S43">
            <v>18</v>
          </cell>
          <cell r="U43" t="str">
            <v>62</v>
          </cell>
          <cell r="V43">
            <v>2</v>
          </cell>
          <cell r="W43">
            <v>4</v>
          </cell>
          <cell r="X43">
            <v>38</v>
          </cell>
          <cell r="Y43">
            <v>89</v>
          </cell>
          <cell r="Z43">
            <v>60</v>
          </cell>
          <cell r="AA43">
            <v>120</v>
          </cell>
          <cell r="AB43">
            <v>50</v>
          </cell>
          <cell r="AC43">
            <v>82</v>
          </cell>
          <cell r="AD43">
            <v>41</v>
          </cell>
          <cell r="AE43">
            <v>84</v>
          </cell>
          <cell r="AF43">
            <v>27</v>
          </cell>
          <cell r="AG43">
            <v>39</v>
          </cell>
          <cell r="AH43">
            <v>9</v>
          </cell>
          <cell r="AI43">
            <v>31</v>
          </cell>
          <cell r="AJ43">
            <v>7</v>
          </cell>
          <cell r="AK43">
            <v>23</v>
          </cell>
          <cell r="AM43">
            <v>4</v>
          </cell>
        </row>
        <row r="44">
          <cell r="A44" t="str">
            <v>62</v>
          </cell>
          <cell r="E44">
            <v>1</v>
          </cell>
          <cell r="F44">
            <v>1</v>
          </cell>
          <cell r="G44">
            <v>5</v>
          </cell>
          <cell r="H44">
            <v>15</v>
          </cell>
          <cell r="I44">
            <v>39</v>
          </cell>
          <cell r="J44">
            <v>25</v>
          </cell>
          <cell r="K44">
            <v>72</v>
          </cell>
          <cell r="L44">
            <v>23</v>
          </cell>
          <cell r="M44">
            <v>65</v>
          </cell>
          <cell r="N44">
            <v>13</v>
          </cell>
          <cell r="O44">
            <v>57</v>
          </cell>
          <cell r="P44">
            <v>6</v>
          </cell>
          <cell r="Q44">
            <v>45</v>
          </cell>
          <cell r="R44">
            <v>2</v>
          </cell>
          <cell r="S44">
            <v>20</v>
          </cell>
          <cell r="U44" t="str">
            <v>63</v>
          </cell>
          <cell r="V44">
            <v>3</v>
          </cell>
          <cell r="W44">
            <v>9</v>
          </cell>
          <cell r="X44">
            <v>32</v>
          </cell>
          <cell r="Y44">
            <v>116</v>
          </cell>
          <cell r="Z44">
            <v>49</v>
          </cell>
          <cell r="AA44">
            <v>243</v>
          </cell>
          <cell r="AB44">
            <v>52</v>
          </cell>
          <cell r="AC44">
            <v>183</v>
          </cell>
          <cell r="AD44">
            <v>39</v>
          </cell>
          <cell r="AE44">
            <v>163</v>
          </cell>
          <cell r="AF44">
            <v>28</v>
          </cell>
          <cell r="AG44">
            <v>127</v>
          </cell>
          <cell r="AH44">
            <v>11</v>
          </cell>
          <cell r="AI44">
            <v>61</v>
          </cell>
          <cell r="AJ44">
            <v>4</v>
          </cell>
          <cell r="AK44">
            <v>33</v>
          </cell>
          <cell r="AL44">
            <v>3</v>
          </cell>
          <cell r="AM44">
            <v>10</v>
          </cell>
        </row>
        <row r="45">
          <cell r="A45" t="str">
            <v>63</v>
          </cell>
          <cell r="F45">
            <v>2</v>
          </cell>
          <cell r="G45">
            <v>8</v>
          </cell>
          <cell r="H45">
            <v>13</v>
          </cell>
          <cell r="I45">
            <v>67</v>
          </cell>
          <cell r="J45">
            <v>15</v>
          </cell>
          <cell r="K45">
            <v>140</v>
          </cell>
          <cell r="L45">
            <v>19</v>
          </cell>
          <cell r="M45">
            <v>127</v>
          </cell>
          <cell r="N45">
            <v>12</v>
          </cell>
          <cell r="O45">
            <v>83</v>
          </cell>
          <cell r="P45">
            <v>2</v>
          </cell>
          <cell r="Q45">
            <v>50</v>
          </cell>
          <cell r="R45">
            <v>1</v>
          </cell>
          <cell r="S45">
            <v>23</v>
          </cell>
          <cell r="U45" t="str">
            <v>64</v>
          </cell>
          <cell r="V45">
            <v>1</v>
          </cell>
          <cell r="W45">
            <v>2</v>
          </cell>
          <cell r="X45">
            <v>27</v>
          </cell>
          <cell r="Y45">
            <v>18</v>
          </cell>
          <cell r="Z45">
            <v>110</v>
          </cell>
          <cell r="AA45">
            <v>82</v>
          </cell>
          <cell r="AB45">
            <v>102</v>
          </cell>
          <cell r="AC45">
            <v>96</v>
          </cell>
          <cell r="AD45">
            <v>74</v>
          </cell>
          <cell r="AE45">
            <v>60</v>
          </cell>
          <cell r="AF45">
            <v>62</v>
          </cell>
          <cell r="AG45">
            <v>38</v>
          </cell>
          <cell r="AH45">
            <v>28</v>
          </cell>
          <cell r="AI45">
            <v>35</v>
          </cell>
          <cell r="AJ45">
            <v>18</v>
          </cell>
          <cell r="AK45">
            <v>26</v>
          </cell>
          <cell r="AL45">
            <v>9</v>
          </cell>
          <cell r="AM45">
            <v>9</v>
          </cell>
        </row>
        <row r="46">
          <cell r="A46" t="str">
            <v>64</v>
          </cell>
          <cell r="G46">
            <v>1</v>
          </cell>
          <cell r="H46">
            <v>5</v>
          </cell>
          <cell r="I46">
            <v>19</v>
          </cell>
          <cell r="J46">
            <v>13</v>
          </cell>
          <cell r="K46">
            <v>42</v>
          </cell>
          <cell r="L46">
            <v>27</v>
          </cell>
          <cell r="M46">
            <v>57</v>
          </cell>
          <cell r="N46">
            <v>14</v>
          </cell>
          <cell r="O46">
            <v>53</v>
          </cell>
          <cell r="P46">
            <v>11</v>
          </cell>
          <cell r="Q46">
            <v>31</v>
          </cell>
          <cell r="R46">
            <v>4</v>
          </cell>
          <cell r="S46">
            <v>22</v>
          </cell>
          <cell r="U46" t="str">
            <v>65</v>
          </cell>
          <cell r="X46">
            <v>28</v>
          </cell>
          <cell r="Y46">
            <v>9</v>
          </cell>
          <cell r="Z46">
            <v>104</v>
          </cell>
          <cell r="AA46">
            <v>71</v>
          </cell>
          <cell r="AB46">
            <v>108</v>
          </cell>
          <cell r="AC46">
            <v>80</v>
          </cell>
          <cell r="AD46">
            <v>107</v>
          </cell>
          <cell r="AE46">
            <v>59</v>
          </cell>
          <cell r="AF46">
            <v>52</v>
          </cell>
          <cell r="AG46">
            <v>40</v>
          </cell>
          <cell r="AH46">
            <v>21</v>
          </cell>
          <cell r="AI46">
            <v>23</v>
          </cell>
          <cell r="AJ46">
            <v>18</v>
          </cell>
          <cell r="AK46">
            <v>12</v>
          </cell>
          <cell r="AL46">
            <v>7</v>
          </cell>
          <cell r="AM46">
            <v>1</v>
          </cell>
        </row>
        <row r="47">
          <cell r="A47" t="str">
            <v>65</v>
          </cell>
          <cell r="F47">
            <v>1</v>
          </cell>
          <cell r="H47">
            <v>8</v>
          </cell>
          <cell r="I47">
            <v>15</v>
          </cell>
          <cell r="J47">
            <v>27</v>
          </cell>
          <cell r="K47">
            <v>37</v>
          </cell>
          <cell r="L47">
            <v>26</v>
          </cell>
          <cell r="M47">
            <v>51</v>
          </cell>
          <cell r="N47">
            <v>13</v>
          </cell>
          <cell r="O47">
            <v>35</v>
          </cell>
          <cell r="P47">
            <v>8</v>
          </cell>
          <cell r="Q47">
            <v>24</v>
          </cell>
          <cell r="R47">
            <v>4</v>
          </cell>
          <cell r="S47">
            <v>15</v>
          </cell>
          <cell r="U47" t="str">
            <v>66</v>
          </cell>
          <cell r="V47">
            <v>1</v>
          </cell>
          <cell r="X47">
            <v>7</v>
          </cell>
          <cell r="Y47">
            <v>15</v>
          </cell>
          <cell r="Z47">
            <v>58</v>
          </cell>
          <cell r="AA47">
            <v>69</v>
          </cell>
          <cell r="AB47">
            <v>77</v>
          </cell>
          <cell r="AC47">
            <v>49</v>
          </cell>
          <cell r="AD47">
            <v>79</v>
          </cell>
          <cell r="AE47">
            <v>60</v>
          </cell>
          <cell r="AF47">
            <v>34</v>
          </cell>
          <cell r="AG47">
            <v>31</v>
          </cell>
          <cell r="AH47">
            <v>20</v>
          </cell>
          <cell r="AI47">
            <v>12</v>
          </cell>
          <cell r="AJ47">
            <v>9</v>
          </cell>
          <cell r="AK47">
            <v>9</v>
          </cell>
          <cell r="AL47">
            <v>5</v>
          </cell>
          <cell r="AM47">
            <v>5</v>
          </cell>
        </row>
        <row r="48">
          <cell r="A48" t="str">
            <v>66</v>
          </cell>
          <cell r="G48">
            <v>4</v>
          </cell>
          <cell r="H48">
            <v>2</v>
          </cell>
          <cell r="I48">
            <v>13</v>
          </cell>
          <cell r="J48">
            <v>12</v>
          </cell>
          <cell r="K48">
            <v>32</v>
          </cell>
          <cell r="L48">
            <v>23</v>
          </cell>
          <cell r="M48">
            <v>52</v>
          </cell>
          <cell r="N48">
            <v>12</v>
          </cell>
          <cell r="O48">
            <v>28</v>
          </cell>
          <cell r="P48">
            <v>2</v>
          </cell>
          <cell r="Q48">
            <v>15</v>
          </cell>
          <cell r="R48">
            <v>1</v>
          </cell>
          <cell r="S48">
            <v>14</v>
          </cell>
          <cell r="U48" t="str">
            <v>67</v>
          </cell>
          <cell r="V48">
            <v>1</v>
          </cell>
          <cell r="W48">
            <v>2</v>
          </cell>
          <cell r="X48">
            <v>31</v>
          </cell>
          <cell r="Y48">
            <v>32</v>
          </cell>
          <cell r="Z48">
            <v>65</v>
          </cell>
          <cell r="AA48">
            <v>75</v>
          </cell>
          <cell r="AB48">
            <v>64</v>
          </cell>
          <cell r="AC48">
            <v>49</v>
          </cell>
          <cell r="AD48">
            <v>49</v>
          </cell>
          <cell r="AE48">
            <v>60</v>
          </cell>
          <cell r="AF48">
            <v>23</v>
          </cell>
          <cell r="AG48">
            <v>22</v>
          </cell>
          <cell r="AH48">
            <v>7</v>
          </cell>
          <cell r="AI48">
            <v>17</v>
          </cell>
          <cell r="AJ48">
            <v>4</v>
          </cell>
          <cell r="AK48">
            <v>13</v>
          </cell>
          <cell r="AM48">
            <v>5</v>
          </cell>
        </row>
        <row r="49">
          <cell r="A49" t="str">
            <v>67</v>
          </cell>
          <cell r="F49">
            <v>3</v>
          </cell>
          <cell r="G49">
            <v>2</v>
          </cell>
          <cell r="H49">
            <v>5</v>
          </cell>
          <cell r="I49">
            <v>20</v>
          </cell>
          <cell r="J49">
            <v>20</v>
          </cell>
          <cell r="K49">
            <v>35</v>
          </cell>
          <cell r="L49">
            <v>12</v>
          </cell>
          <cell r="M49">
            <v>32</v>
          </cell>
          <cell r="N49">
            <v>6</v>
          </cell>
          <cell r="O49">
            <v>29</v>
          </cell>
          <cell r="P49">
            <v>6</v>
          </cell>
          <cell r="Q49">
            <v>9</v>
          </cell>
          <cell r="R49">
            <v>1</v>
          </cell>
          <cell r="S49">
            <v>6</v>
          </cell>
          <cell r="U49" t="str">
            <v>68</v>
          </cell>
          <cell r="V49">
            <v>3</v>
          </cell>
          <cell r="X49">
            <v>18</v>
          </cell>
          <cell r="Y49">
            <v>14</v>
          </cell>
          <cell r="Z49">
            <v>40</v>
          </cell>
          <cell r="AA49">
            <v>36</v>
          </cell>
          <cell r="AB49">
            <v>46</v>
          </cell>
          <cell r="AC49">
            <v>42</v>
          </cell>
          <cell r="AD49">
            <v>31</v>
          </cell>
          <cell r="AE49">
            <v>37</v>
          </cell>
          <cell r="AF49">
            <v>26</v>
          </cell>
          <cell r="AG49">
            <v>22</v>
          </cell>
          <cell r="AH49">
            <v>9</v>
          </cell>
          <cell r="AI49">
            <v>5</v>
          </cell>
          <cell r="AJ49">
            <v>6</v>
          </cell>
          <cell r="AK49">
            <v>15</v>
          </cell>
          <cell r="AL49">
            <v>3</v>
          </cell>
          <cell r="AM49">
            <v>2</v>
          </cell>
        </row>
        <row r="50">
          <cell r="A50" t="str">
            <v>68</v>
          </cell>
          <cell r="G50">
            <v>2</v>
          </cell>
          <cell r="H50">
            <v>6</v>
          </cell>
          <cell r="I50">
            <v>13</v>
          </cell>
          <cell r="J50">
            <v>9</v>
          </cell>
          <cell r="K50">
            <v>30</v>
          </cell>
          <cell r="L50">
            <v>6</v>
          </cell>
          <cell r="M50">
            <v>31</v>
          </cell>
          <cell r="N50">
            <v>7</v>
          </cell>
          <cell r="O50">
            <v>20</v>
          </cell>
          <cell r="P50">
            <v>4</v>
          </cell>
          <cell r="Q50">
            <v>11</v>
          </cell>
          <cell r="S50">
            <v>8</v>
          </cell>
          <cell r="U50" t="str">
            <v>69</v>
          </cell>
          <cell r="W50">
            <v>1</v>
          </cell>
          <cell r="X50">
            <v>6</v>
          </cell>
          <cell r="Y50">
            <v>3</v>
          </cell>
          <cell r="Z50">
            <v>36</v>
          </cell>
          <cell r="AA50">
            <v>31</v>
          </cell>
          <cell r="AB50">
            <v>42</v>
          </cell>
          <cell r="AC50">
            <v>38</v>
          </cell>
          <cell r="AD50">
            <v>31</v>
          </cell>
          <cell r="AE50">
            <v>30</v>
          </cell>
          <cell r="AF50">
            <v>15</v>
          </cell>
          <cell r="AG50">
            <v>19</v>
          </cell>
          <cell r="AH50">
            <v>8</v>
          </cell>
          <cell r="AI50">
            <v>12</v>
          </cell>
          <cell r="AJ50">
            <v>3</v>
          </cell>
          <cell r="AK50">
            <v>6</v>
          </cell>
          <cell r="AL50">
            <v>3</v>
          </cell>
          <cell r="AM50">
            <v>2</v>
          </cell>
        </row>
        <row r="51">
          <cell r="A51" t="str">
            <v>69</v>
          </cell>
          <cell r="F51">
            <v>1</v>
          </cell>
          <cell r="G51">
            <v>3</v>
          </cell>
          <cell r="H51">
            <v>5</v>
          </cell>
          <cell r="I51">
            <v>6</v>
          </cell>
          <cell r="J51">
            <v>10</v>
          </cell>
          <cell r="K51">
            <v>16</v>
          </cell>
          <cell r="L51">
            <v>9</v>
          </cell>
          <cell r="M51">
            <v>21</v>
          </cell>
          <cell r="N51">
            <v>3</v>
          </cell>
          <cell r="O51">
            <v>19</v>
          </cell>
          <cell r="P51">
            <v>2</v>
          </cell>
          <cell r="Q51">
            <v>9</v>
          </cell>
          <cell r="R51">
            <v>2</v>
          </cell>
          <cell r="S51">
            <v>10</v>
          </cell>
          <cell r="U51" t="str">
            <v>70</v>
          </cell>
          <cell r="X51">
            <v>23</v>
          </cell>
          <cell r="Y51">
            <v>5</v>
          </cell>
          <cell r="Z51">
            <v>29</v>
          </cell>
          <cell r="AA51">
            <v>31</v>
          </cell>
          <cell r="AB51">
            <v>45</v>
          </cell>
          <cell r="AC51">
            <v>25</v>
          </cell>
          <cell r="AD51">
            <v>34</v>
          </cell>
          <cell r="AE51">
            <v>37</v>
          </cell>
          <cell r="AF51">
            <v>53</v>
          </cell>
          <cell r="AG51">
            <v>45</v>
          </cell>
          <cell r="AH51">
            <v>46</v>
          </cell>
          <cell r="AI51">
            <v>42</v>
          </cell>
          <cell r="AJ51">
            <v>30</v>
          </cell>
          <cell r="AK51">
            <v>26</v>
          </cell>
          <cell r="AL51">
            <v>9</v>
          </cell>
          <cell r="AM51">
            <v>9</v>
          </cell>
        </row>
        <row r="52">
          <cell r="A52" t="str">
            <v>70</v>
          </cell>
          <cell r="H52">
            <v>5</v>
          </cell>
          <cell r="I52">
            <v>3</v>
          </cell>
          <cell r="J52">
            <v>5</v>
          </cell>
          <cell r="K52">
            <v>2</v>
          </cell>
          <cell r="L52">
            <v>11</v>
          </cell>
          <cell r="M52">
            <v>22</v>
          </cell>
          <cell r="N52">
            <v>16</v>
          </cell>
          <cell r="O52">
            <v>32</v>
          </cell>
          <cell r="P52">
            <v>14</v>
          </cell>
          <cell r="Q52">
            <v>28</v>
          </cell>
          <cell r="R52">
            <v>7</v>
          </cell>
          <cell r="S52">
            <v>27</v>
          </cell>
          <cell r="U52" t="str">
            <v>71</v>
          </cell>
          <cell r="V52">
            <v>2</v>
          </cell>
          <cell r="W52">
            <v>1</v>
          </cell>
          <cell r="X52">
            <v>37</v>
          </cell>
          <cell r="Y52">
            <v>15</v>
          </cell>
          <cell r="Z52">
            <v>64</v>
          </cell>
          <cell r="AA52">
            <v>36</v>
          </cell>
          <cell r="AB52">
            <v>81</v>
          </cell>
          <cell r="AC52">
            <v>51</v>
          </cell>
          <cell r="AD52">
            <v>57</v>
          </cell>
          <cell r="AE52">
            <v>46</v>
          </cell>
          <cell r="AF52">
            <v>47</v>
          </cell>
          <cell r="AG52">
            <v>43</v>
          </cell>
          <cell r="AH52">
            <v>29</v>
          </cell>
          <cell r="AI52">
            <v>43</v>
          </cell>
          <cell r="AJ52">
            <v>31</v>
          </cell>
          <cell r="AK52">
            <v>34</v>
          </cell>
          <cell r="AL52">
            <v>4</v>
          </cell>
          <cell r="AM52">
            <v>10</v>
          </cell>
        </row>
        <row r="53">
          <cell r="A53" t="str">
            <v>71</v>
          </cell>
          <cell r="F53">
            <v>1</v>
          </cell>
          <cell r="G53">
            <v>1</v>
          </cell>
          <cell r="H53">
            <v>2</v>
          </cell>
          <cell r="I53">
            <v>6</v>
          </cell>
          <cell r="J53">
            <v>14</v>
          </cell>
          <cell r="K53">
            <v>17</v>
          </cell>
          <cell r="L53">
            <v>7</v>
          </cell>
          <cell r="M53">
            <v>15</v>
          </cell>
          <cell r="N53">
            <v>19</v>
          </cell>
          <cell r="O53">
            <v>23</v>
          </cell>
          <cell r="P53">
            <v>10</v>
          </cell>
          <cell r="Q53">
            <v>29</v>
          </cell>
          <cell r="R53">
            <v>5</v>
          </cell>
          <cell r="S53">
            <v>23</v>
          </cell>
          <cell r="U53" t="str">
            <v>72</v>
          </cell>
          <cell r="X53">
            <v>2</v>
          </cell>
          <cell r="Y53">
            <v>2</v>
          </cell>
          <cell r="Z53">
            <v>2</v>
          </cell>
          <cell r="AA53">
            <v>6</v>
          </cell>
          <cell r="AB53">
            <v>7</v>
          </cell>
          <cell r="AC53">
            <v>6</v>
          </cell>
          <cell r="AD53">
            <v>6</v>
          </cell>
          <cell r="AE53">
            <v>11</v>
          </cell>
          <cell r="AF53">
            <v>6</v>
          </cell>
          <cell r="AG53">
            <v>5</v>
          </cell>
          <cell r="AH53">
            <v>1</v>
          </cell>
          <cell r="AI53">
            <v>4</v>
          </cell>
          <cell r="AJ53">
            <v>1</v>
          </cell>
          <cell r="AK53">
            <v>3</v>
          </cell>
          <cell r="AL53">
            <v>2</v>
          </cell>
        </row>
        <row r="54">
          <cell r="A54" t="str">
            <v>72</v>
          </cell>
          <cell r="J54">
            <v>3</v>
          </cell>
          <cell r="K54">
            <v>2</v>
          </cell>
          <cell r="M54">
            <v>5</v>
          </cell>
          <cell r="O54">
            <v>3</v>
          </cell>
          <cell r="P54">
            <v>1</v>
          </cell>
          <cell r="Q54">
            <v>4</v>
          </cell>
          <cell r="R54">
            <v>2</v>
          </cell>
          <cell r="S54">
            <v>4</v>
          </cell>
          <cell r="U54" t="str">
            <v>73</v>
          </cell>
          <cell r="Y54">
            <v>1</v>
          </cell>
          <cell r="Z54">
            <v>6</v>
          </cell>
          <cell r="AA54">
            <v>1</v>
          </cell>
          <cell r="AB54">
            <v>1</v>
          </cell>
          <cell r="AC54">
            <v>2</v>
          </cell>
          <cell r="AD54">
            <v>2</v>
          </cell>
          <cell r="AE54">
            <v>4</v>
          </cell>
          <cell r="AF54">
            <v>3</v>
          </cell>
          <cell r="AG54">
            <v>2</v>
          </cell>
          <cell r="AH54">
            <v>2</v>
          </cell>
          <cell r="AI54">
            <v>2</v>
          </cell>
          <cell r="AK54">
            <v>2</v>
          </cell>
          <cell r="AM54">
            <v>1</v>
          </cell>
        </row>
        <row r="55">
          <cell r="A55" t="str">
            <v>73</v>
          </cell>
          <cell r="I55">
            <v>1</v>
          </cell>
          <cell r="K55">
            <v>3</v>
          </cell>
          <cell r="L55">
            <v>1</v>
          </cell>
          <cell r="M55">
            <v>2</v>
          </cell>
          <cell r="N55">
            <v>1</v>
          </cell>
          <cell r="O55">
            <v>5</v>
          </cell>
          <cell r="P55">
            <v>4</v>
          </cell>
          <cell r="Q55">
            <v>6</v>
          </cell>
          <cell r="R55">
            <v>1</v>
          </cell>
          <cell r="S55">
            <v>3</v>
          </cell>
          <cell r="U55" t="str">
            <v>74</v>
          </cell>
          <cell r="V55">
            <v>1</v>
          </cell>
          <cell r="W55">
            <v>3</v>
          </cell>
          <cell r="X55">
            <v>27</v>
          </cell>
          <cell r="Y55">
            <v>57</v>
          </cell>
          <cell r="Z55">
            <v>45</v>
          </cell>
          <cell r="AA55">
            <v>94</v>
          </cell>
          <cell r="AB55">
            <v>54</v>
          </cell>
          <cell r="AC55">
            <v>64</v>
          </cell>
          <cell r="AD55">
            <v>43</v>
          </cell>
          <cell r="AE55">
            <v>73</v>
          </cell>
          <cell r="AF55">
            <v>33</v>
          </cell>
          <cell r="AG55">
            <v>65</v>
          </cell>
          <cell r="AH55">
            <v>14</v>
          </cell>
          <cell r="AI55">
            <v>36</v>
          </cell>
          <cell r="AJ55">
            <v>5</v>
          </cell>
          <cell r="AK55">
            <v>19</v>
          </cell>
          <cell r="AM55">
            <v>4</v>
          </cell>
        </row>
        <row r="56">
          <cell r="A56" t="str">
            <v>74</v>
          </cell>
          <cell r="G56">
            <v>1</v>
          </cell>
          <cell r="H56">
            <v>6</v>
          </cell>
          <cell r="I56">
            <v>17</v>
          </cell>
          <cell r="J56">
            <v>11</v>
          </cell>
          <cell r="K56">
            <v>27</v>
          </cell>
          <cell r="L56">
            <v>10</v>
          </cell>
          <cell r="M56">
            <v>32</v>
          </cell>
          <cell r="N56">
            <v>2</v>
          </cell>
          <cell r="O56">
            <v>23</v>
          </cell>
          <cell r="P56">
            <v>5</v>
          </cell>
          <cell r="Q56">
            <v>13</v>
          </cell>
          <cell r="R56">
            <v>1</v>
          </cell>
          <cell r="S56">
            <v>18</v>
          </cell>
          <cell r="U56" t="str">
            <v>76</v>
          </cell>
          <cell r="AA56">
            <v>1</v>
          </cell>
          <cell r="AB56">
            <v>3</v>
          </cell>
          <cell r="AE56">
            <v>1</v>
          </cell>
          <cell r="AF56">
            <v>1</v>
          </cell>
          <cell r="AG56">
            <v>5</v>
          </cell>
          <cell r="AH56">
            <v>1</v>
          </cell>
          <cell r="AI56">
            <v>1</v>
          </cell>
        </row>
        <row r="57">
          <cell r="A57" t="str">
            <v>76</v>
          </cell>
          <cell r="I57">
            <v>1</v>
          </cell>
          <cell r="K57">
            <v>3</v>
          </cell>
          <cell r="N57">
            <v>2</v>
          </cell>
          <cell r="O57">
            <v>4</v>
          </cell>
          <cell r="P57">
            <v>1</v>
          </cell>
          <cell r="Q57">
            <v>3</v>
          </cell>
          <cell r="R57">
            <v>1</v>
          </cell>
          <cell r="S57">
            <v>2</v>
          </cell>
          <cell r="U57" t="str">
            <v>77</v>
          </cell>
          <cell r="Z57">
            <v>1</v>
          </cell>
          <cell r="AA57">
            <v>1</v>
          </cell>
          <cell r="AC57">
            <v>2</v>
          </cell>
          <cell r="AD57">
            <v>1</v>
          </cell>
          <cell r="AG57">
            <v>1</v>
          </cell>
          <cell r="AH57">
            <v>1</v>
          </cell>
        </row>
        <row r="58">
          <cell r="A58" t="str">
            <v>77</v>
          </cell>
          <cell r="K58">
            <v>3</v>
          </cell>
          <cell r="L58">
            <v>1</v>
          </cell>
          <cell r="M58">
            <v>2</v>
          </cell>
          <cell r="N58">
            <v>1</v>
          </cell>
          <cell r="O58">
            <v>4</v>
          </cell>
          <cell r="P58">
            <v>2</v>
          </cell>
          <cell r="S58">
            <v>3</v>
          </cell>
          <cell r="U58" t="str">
            <v>85</v>
          </cell>
          <cell r="V58">
            <v>3</v>
          </cell>
          <cell r="W58">
            <v>2</v>
          </cell>
          <cell r="X58">
            <v>22</v>
          </cell>
          <cell r="Y58">
            <v>16</v>
          </cell>
          <cell r="Z58">
            <v>55</v>
          </cell>
          <cell r="AA58">
            <v>31</v>
          </cell>
          <cell r="AB58">
            <v>37</v>
          </cell>
          <cell r="AC58">
            <v>36</v>
          </cell>
          <cell r="AD58">
            <v>25</v>
          </cell>
          <cell r="AE58">
            <v>23</v>
          </cell>
          <cell r="AF58">
            <v>21</v>
          </cell>
          <cell r="AG58">
            <v>13</v>
          </cell>
          <cell r="AH58">
            <v>16</v>
          </cell>
          <cell r="AI58">
            <v>12</v>
          </cell>
          <cell r="AJ58">
            <v>28</v>
          </cell>
          <cell r="AK58">
            <v>14</v>
          </cell>
          <cell r="AL58">
            <v>9</v>
          </cell>
          <cell r="AM58">
            <v>6</v>
          </cell>
        </row>
        <row r="59">
          <cell r="A59" t="str">
            <v>85</v>
          </cell>
          <cell r="G59">
            <v>1</v>
          </cell>
          <cell r="H59">
            <v>4</v>
          </cell>
          <cell r="I59">
            <v>10</v>
          </cell>
          <cell r="J59">
            <v>13</v>
          </cell>
          <cell r="K59">
            <v>15</v>
          </cell>
          <cell r="L59">
            <v>7</v>
          </cell>
          <cell r="M59">
            <v>15</v>
          </cell>
          <cell r="N59">
            <v>7</v>
          </cell>
          <cell r="O59">
            <v>20</v>
          </cell>
          <cell r="P59">
            <v>9</v>
          </cell>
          <cell r="Q59">
            <v>20</v>
          </cell>
          <cell r="R59">
            <v>2</v>
          </cell>
          <cell r="S59">
            <v>14</v>
          </cell>
          <cell r="U59" t="str">
            <v>86</v>
          </cell>
          <cell r="X59">
            <v>27</v>
          </cell>
          <cell r="Y59">
            <v>15</v>
          </cell>
          <cell r="Z59">
            <v>59</v>
          </cell>
          <cell r="AA59">
            <v>53</v>
          </cell>
          <cell r="AB59">
            <v>71</v>
          </cell>
          <cell r="AC59">
            <v>35</v>
          </cell>
          <cell r="AD59">
            <v>42</v>
          </cell>
          <cell r="AE59">
            <v>28</v>
          </cell>
          <cell r="AF59">
            <v>25</v>
          </cell>
          <cell r="AG59">
            <v>22</v>
          </cell>
          <cell r="AH59">
            <v>18</v>
          </cell>
          <cell r="AI59">
            <v>7</v>
          </cell>
          <cell r="AJ59">
            <v>12</v>
          </cell>
          <cell r="AK59">
            <v>15</v>
          </cell>
          <cell r="AL59">
            <v>5</v>
          </cell>
          <cell r="AM59">
            <v>7</v>
          </cell>
        </row>
        <row r="60">
          <cell r="A60" t="str">
            <v>86</v>
          </cell>
          <cell r="F60">
            <v>2</v>
          </cell>
          <cell r="G60">
            <v>6</v>
          </cell>
          <cell r="H60">
            <v>12</v>
          </cell>
          <cell r="I60">
            <v>16</v>
          </cell>
          <cell r="J60">
            <v>18</v>
          </cell>
          <cell r="K60">
            <v>21</v>
          </cell>
          <cell r="L60">
            <v>20</v>
          </cell>
          <cell r="M60">
            <v>32</v>
          </cell>
          <cell r="N60">
            <v>17</v>
          </cell>
          <cell r="O60">
            <v>29</v>
          </cell>
          <cell r="P60">
            <v>12</v>
          </cell>
          <cell r="Q60">
            <v>27</v>
          </cell>
          <cell r="R60">
            <v>6</v>
          </cell>
          <cell r="S60">
            <v>30</v>
          </cell>
          <cell r="U60" t="str">
            <v>87</v>
          </cell>
          <cell r="X60">
            <v>14</v>
          </cell>
          <cell r="Y60">
            <v>15</v>
          </cell>
          <cell r="Z60">
            <v>49</v>
          </cell>
          <cell r="AA60">
            <v>37</v>
          </cell>
          <cell r="AB60">
            <v>51</v>
          </cell>
          <cell r="AC60">
            <v>32</v>
          </cell>
          <cell r="AD60">
            <v>37</v>
          </cell>
          <cell r="AE60">
            <v>20</v>
          </cell>
          <cell r="AF60">
            <v>29</v>
          </cell>
          <cell r="AG60">
            <v>18</v>
          </cell>
          <cell r="AH60">
            <v>22</v>
          </cell>
          <cell r="AI60">
            <v>11</v>
          </cell>
          <cell r="AJ60">
            <v>22</v>
          </cell>
          <cell r="AK60">
            <v>12</v>
          </cell>
          <cell r="AL60">
            <v>8</v>
          </cell>
          <cell r="AM60">
            <v>7</v>
          </cell>
        </row>
        <row r="61">
          <cell r="A61" t="str">
            <v>87</v>
          </cell>
          <cell r="G61">
            <v>1</v>
          </cell>
          <cell r="H61">
            <v>5</v>
          </cell>
          <cell r="I61">
            <v>6</v>
          </cell>
          <cell r="J61">
            <v>22</v>
          </cell>
          <cell r="K61">
            <v>20</v>
          </cell>
          <cell r="L61">
            <v>22</v>
          </cell>
          <cell r="M61">
            <v>26</v>
          </cell>
          <cell r="N61">
            <v>10</v>
          </cell>
          <cell r="O61">
            <v>27</v>
          </cell>
          <cell r="P61">
            <v>6</v>
          </cell>
          <cell r="Q61">
            <v>25</v>
          </cell>
          <cell r="R61">
            <v>6</v>
          </cell>
          <cell r="S61">
            <v>19</v>
          </cell>
        </row>
      </sheetData>
      <sheetData sheetId="12">
        <row r="1">
          <cell r="I1" t="str">
            <v>CNU2</v>
          </cell>
          <cell r="J1" t="str">
            <v>age_REC_Median</v>
          </cell>
          <cell r="K1" t="str">
            <v>age_REC_Mean</v>
          </cell>
        </row>
        <row r="2">
          <cell r="C2" t="str">
            <v>01</v>
          </cell>
          <cell r="D2">
            <v>47</v>
          </cell>
          <cell r="E2">
            <v>49</v>
          </cell>
          <cell r="I2" t="str">
            <v>01</v>
          </cell>
          <cell r="J2">
            <v>49</v>
          </cell>
          <cell r="K2">
            <v>50.484293193717299</v>
          </cell>
          <cell r="O2" t="str">
            <v>01</v>
          </cell>
          <cell r="P2">
            <v>49</v>
          </cell>
          <cell r="Q2">
            <v>49.9402985074627</v>
          </cell>
        </row>
        <row r="3">
          <cell r="C3" t="str">
            <v>02</v>
          </cell>
          <cell r="D3">
            <v>45</v>
          </cell>
          <cell r="E3">
            <v>48.293233082706799</v>
          </cell>
          <cell r="I3" t="str">
            <v>02</v>
          </cell>
          <cell r="J3">
            <v>52</v>
          </cell>
          <cell r="K3">
            <v>52.362903225806399</v>
          </cell>
          <cell r="O3" t="str">
            <v>02</v>
          </cell>
          <cell r="P3">
            <v>49</v>
          </cell>
          <cell r="Q3">
            <v>51.291089108910903</v>
          </cell>
        </row>
        <row r="4">
          <cell r="C4" t="str">
            <v>03</v>
          </cell>
          <cell r="D4">
            <v>47.5</v>
          </cell>
          <cell r="E4">
            <v>47.9444444444444</v>
          </cell>
          <cell r="I4" t="str">
            <v>03</v>
          </cell>
          <cell r="J4">
            <v>50</v>
          </cell>
          <cell r="K4">
            <v>51.824175824175803</v>
          </cell>
          <cell r="O4" t="str">
            <v>03</v>
          </cell>
          <cell r="P4">
            <v>49</v>
          </cell>
          <cell r="Q4">
            <v>51.183486238532097</v>
          </cell>
        </row>
        <row r="5">
          <cell r="C5" t="str">
            <v>04</v>
          </cell>
          <cell r="D5">
            <v>45</v>
          </cell>
          <cell r="E5">
            <v>45.7826086956522</v>
          </cell>
          <cell r="I5" t="str">
            <v>04</v>
          </cell>
          <cell r="J5">
            <v>54</v>
          </cell>
          <cell r="K5">
            <v>54.3611111111111</v>
          </cell>
          <cell r="O5" t="str">
            <v>04</v>
          </cell>
          <cell r="P5">
            <v>52</v>
          </cell>
          <cell r="Q5">
            <v>52.8549618320611</v>
          </cell>
        </row>
        <row r="6">
          <cell r="C6" t="str">
            <v>05</v>
          </cell>
          <cell r="D6">
            <v>47</v>
          </cell>
          <cell r="E6">
            <v>48.188679245282998</v>
          </cell>
          <cell r="I6" t="str">
            <v>05</v>
          </cell>
          <cell r="J6">
            <v>52</v>
          </cell>
          <cell r="K6">
            <v>53.237209302325603</v>
          </cell>
          <cell r="O6" t="str">
            <v>05</v>
          </cell>
          <cell r="P6">
            <v>50.5</v>
          </cell>
          <cell r="Q6">
            <v>52.238805970149301</v>
          </cell>
        </row>
        <row r="7">
          <cell r="C7" t="str">
            <v>06</v>
          </cell>
          <cell r="D7">
            <v>47</v>
          </cell>
          <cell r="E7">
            <v>48.8965517241379</v>
          </cell>
          <cell r="I7" t="str">
            <v>06</v>
          </cell>
          <cell r="J7">
            <v>52</v>
          </cell>
          <cell r="K7">
            <v>53.152439024390198</v>
          </cell>
          <cell r="O7" t="str">
            <v>06</v>
          </cell>
          <cell r="P7">
            <v>50</v>
          </cell>
          <cell r="Q7">
            <v>52.040540540540498</v>
          </cell>
        </row>
        <row r="8">
          <cell r="C8" t="str">
            <v>07</v>
          </cell>
          <cell r="D8">
            <v>55</v>
          </cell>
          <cell r="E8">
            <v>55.428571428571402</v>
          </cell>
          <cell r="I8" t="str">
            <v>07</v>
          </cell>
          <cell r="J8">
            <v>60</v>
          </cell>
          <cell r="K8">
            <v>58.158730158730201</v>
          </cell>
          <cell r="O8" t="str">
            <v>07</v>
          </cell>
          <cell r="P8">
            <v>57.5</v>
          </cell>
          <cell r="Q8">
            <v>56.873949579831901</v>
          </cell>
        </row>
        <row r="9">
          <cell r="C9" t="str">
            <v>08</v>
          </cell>
          <cell r="D9">
            <v>55</v>
          </cell>
          <cell r="E9">
            <v>55.156862745098003</v>
          </cell>
          <cell r="I9" t="str">
            <v>08</v>
          </cell>
          <cell r="J9">
            <v>57</v>
          </cell>
          <cell r="K9">
            <v>56.552238805970099</v>
          </cell>
          <cell r="O9" t="str">
            <v>08</v>
          </cell>
          <cell r="P9">
            <v>55</v>
          </cell>
          <cell r="Q9">
            <v>55.9491525423729</v>
          </cell>
        </row>
        <row r="10">
          <cell r="C10" t="str">
            <v>09</v>
          </cell>
          <cell r="D10">
            <v>56</v>
          </cell>
          <cell r="E10">
            <v>55.300613496932499</v>
          </cell>
          <cell r="I10" t="str">
            <v>09</v>
          </cell>
          <cell r="J10">
            <v>58</v>
          </cell>
          <cell r="K10">
            <v>57.261083743842399</v>
          </cell>
          <cell r="O10" t="str">
            <v>09</v>
          </cell>
          <cell r="P10">
            <v>57</v>
          </cell>
          <cell r="Q10">
            <v>56.387978142076499</v>
          </cell>
        </row>
        <row r="11">
          <cell r="C11" t="str">
            <v>10</v>
          </cell>
          <cell r="D11">
            <v>53</v>
          </cell>
          <cell r="E11">
            <v>53.842105263157897</v>
          </cell>
          <cell r="I11" t="str">
            <v>10</v>
          </cell>
          <cell r="J11">
            <v>55</v>
          </cell>
          <cell r="K11">
            <v>55</v>
          </cell>
          <cell r="O11" t="str">
            <v>10</v>
          </cell>
          <cell r="P11">
            <v>54</v>
          </cell>
          <cell r="Q11">
            <v>54.494252873563198</v>
          </cell>
        </row>
        <row r="12">
          <cell r="C12" t="str">
            <v>11</v>
          </cell>
          <cell r="D12">
            <v>54.5</v>
          </cell>
          <cell r="E12">
            <v>54.400943396226403</v>
          </cell>
          <cell r="I12" t="str">
            <v>11</v>
          </cell>
          <cell r="J12">
            <v>57</v>
          </cell>
          <cell r="K12">
            <v>56.211340206185596</v>
          </cell>
          <cell r="O12" t="str">
            <v>11</v>
          </cell>
          <cell r="P12">
            <v>56</v>
          </cell>
          <cell r="Q12">
            <v>55.266009852216698</v>
          </cell>
        </row>
        <row r="13">
          <cell r="C13" t="str">
            <v>12</v>
          </cell>
          <cell r="D13">
            <v>58</v>
          </cell>
          <cell r="E13">
            <v>57</v>
          </cell>
          <cell r="I13" t="str">
            <v>12</v>
          </cell>
          <cell r="J13">
            <v>60</v>
          </cell>
          <cell r="K13">
            <v>58.640625</v>
          </cell>
          <cell r="O13" t="str">
            <v>12</v>
          </cell>
          <cell r="P13">
            <v>59</v>
          </cell>
          <cell r="Q13">
            <v>57.9633027522936</v>
          </cell>
        </row>
        <row r="14">
          <cell r="C14" t="str">
            <v>13</v>
          </cell>
          <cell r="D14">
            <v>61</v>
          </cell>
          <cell r="E14">
            <v>58.684210526315802</v>
          </cell>
          <cell r="I14" t="str">
            <v>13</v>
          </cell>
          <cell r="J14">
            <v>55</v>
          </cell>
          <cell r="K14">
            <v>57.2631578947368</v>
          </cell>
          <cell r="O14" t="str">
            <v>13</v>
          </cell>
          <cell r="P14">
            <v>58.5</v>
          </cell>
          <cell r="Q14">
            <v>57.973684210526301</v>
          </cell>
        </row>
        <row r="15">
          <cell r="C15" t="str">
            <v>14</v>
          </cell>
          <cell r="D15">
            <v>54.5</v>
          </cell>
          <cell r="E15">
            <v>55.045454545454497</v>
          </cell>
          <cell r="I15" t="str">
            <v>14</v>
          </cell>
          <cell r="J15">
            <v>55</v>
          </cell>
          <cell r="K15">
            <v>55.486956521739103</v>
          </cell>
          <cell r="O15" t="str">
            <v>14</v>
          </cell>
          <cell r="P15">
            <v>55</v>
          </cell>
          <cell r="Q15">
            <v>55.251012145749002</v>
          </cell>
        </row>
        <row r="16">
          <cell r="C16" t="str">
            <v>15</v>
          </cell>
          <cell r="D16">
            <v>59</v>
          </cell>
          <cell r="E16">
            <v>58.696969696969703</v>
          </cell>
          <cell r="I16" t="str">
            <v>15</v>
          </cell>
          <cell r="J16">
            <v>62</v>
          </cell>
          <cell r="K16">
            <v>59.271604938271601</v>
          </cell>
          <cell r="O16" t="str">
            <v>15</v>
          </cell>
          <cell r="P16">
            <v>60</v>
          </cell>
          <cell r="Q16">
            <v>59.105263157894697</v>
          </cell>
        </row>
        <row r="17">
          <cell r="C17" t="str">
            <v>16</v>
          </cell>
          <cell r="D17">
            <v>52</v>
          </cell>
          <cell r="E17">
            <v>52.748299319727899</v>
          </cell>
          <cell r="I17" t="str">
            <v>16</v>
          </cell>
          <cell r="J17">
            <v>56</v>
          </cell>
          <cell r="K17">
            <v>55.138248847926299</v>
          </cell>
          <cell r="O17" t="str">
            <v>16</v>
          </cell>
          <cell r="P17">
            <v>54</v>
          </cell>
          <cell r="Q17">
            <v>54.173076923076898</v>
          </cell>
        </row>
        <row r="18">
          <cell r="C18" t="str">
            <v>17</v>
          </cell>
          <cell r="D18">
            <v>54</v>
          </cell>
          <cell r="E18">
            <v>54.9375</v>
          </cell>
          <cell r="I18" t="str">
            <v>17</v>
          </cell>
          <cell r="J18">
            <v>57</v>
          </cell>
          <cell r="K18">
            <v>56.320895522388099</v>
          </cell>
          <cell r="O18" t="str">
            <v>17</v>
          </cell>
          <cell r="P18">
            <v>56.5</v>
          </cell>
          <cell r="Q18">
            <v>56.054216867469897</v>
          </cell>
        </row>
        <row r="19">
          <cell r="C19" t="str">
            <v>18</v>
          </cell>
          <cell r="D19">
            <v>56.5</v>
          </cell>
          <cell r="E19">
            <v>56.6</v>
          </cell>
          <cell r="I19" t="str">
            <v>18</v>
          </cell>
          <cell r="J19">
            <v>58</v>
          </cell>
          <cell r="K19">
            <v>57.541353383458599</v>
          </cell>
          <cell r="O19" t="str">
            <v>18</v>
          </cell>
          <cell r="P19">
            <v>58</v>
          </cell>
          <cell r="Q19">
            <v>57.248704663212401</v>
          </cell>
        </row>
        <row r="20">
          <cell r="C20" t="str">
            <v>19</v>
          </cell>
          <cell r="D20">
            <v>56</v>
          </cell>
          <cell r="E20">
            <v>55.462499999999999</v>
          </cell>
          <cell r="I20" t="str">
            <v>19</v>
          </cell>
          <cell r="J20">
            <v>58</v>
          </cell>
          <cell r="K20">
            <v>56.197674418604599</v>
          </cell>
          <cell r="O20" t="str">
            <v>19</v>
          </cell>
          <cell r="P20">
            <v>57.5</v>
          </cell>
          <cell r="Q20">
            <v>55.964285714285701</v>
          </cell>
        </row>
        <row r="21">
          <cell r="C21" t="str">
            <v>20</v>
          </cell>
          <cell r="D21">
            <v>57</v>
          </cell>
          <cell r="E21">
            <v>55.6666666666667</v>
          </cell>
          <cell r="I21" t="str">
            <v>20</v>
          </cell>
          <cell r="J21">
            <v>60</v>
          </cell>
          <cell r="K21">
            <v>57.927272727272701</v>
          </cell>
          <cell r="O21" t="str">
            <v>20</v>
          </cell>
          <cell r="P21">
            <v>58.5</v>
          </cell>
          <cell r="Q21">
            <v>57.4428571428571</v>
          </cell>
        </row>
        <row r="22">
          <cell r="C22" t="str">
            <v>21</v>
          </cell>
          <cell r="D22">
            <v>55</v>
          </cell>
          <cell r="E22">
            <v>55.439560439560402</v>
          </cell>
          <cell r="I22" t="str">
            <v>21</v>
          </cell>
          <cell r="J22">
            <v>56</v>
          </cell>
          <cell r="K22">
            <v>55.752808988764002</v>
          </cell>
          <cell r="O22" t="str">
            <v>21</v>
          </cell>
          <cell r="P22">
            <v>56</v>
          </cell>
          <cell r="Q22">
            <v>55.646840148698899</v>
          </cell>
        </row>
        <row r="23">
          <cell r="C23" t="str">
            <v>22</v>
          </cell>
          <cell r="D23">
            <v>57</v>
          </cell>
          <cell r="E23">
            <v>56.383177570093501</v>
          </cell>
          <cell r="I23" t="str">
            <v>22</v>
          </cell>
          <cell r="J23">
            <v>56</v>
          </cell>
          <cell r="K23">
            <v>55.785046728971999</v>
          </cell>
          <cell r="O23" t="str">
            <v>22</v>
          </cell>
          <cell r="P23">
            <v>56</v>
          </cell>
          <cell r="Q23">
            <v>55.934579439252303</v>
          </cell>
        </row>
        <row r="24">
          <cell r="C24" t="str">
            <v>23</v>
          </cell>
          <cell r="D24">
            <v>53</v>
          </cell>
          <cell r="E24">
            <v>53.559322033898297</v>
          </cell>
          <cell r="I24" t="str">
            <v>23</v>
          </cell>
          <cell r="J24">
            <v>55</v>
          </cell>
          <cell r="K24">
            <v>55.090909090909101</v>
          </cell>
          <cell r="O24" t="str">
            <v>23</v>
          </cell>
          <cell r="P24">
            <v>54.5</v>
          </cell>
          <cell r="Q24">
            <v>54.753731343283597</v>
          </cell>
        </row>
        <row r="25">
          <cell r="C25" t="str">
            <v>24</v>
          </cell>
          <cell r="D25">
            <v>55</v>
          </cell>
          <cell r="E25">
            <v>54.9583333333333</v>
          </cell>
          <cell r="I25" t="str">
            <v>24</v>
          </cell>
          <cell r="J25">
            <v>58</v>
          </cell>
          <cell r="K25">
            <v>56.648648648648603</v>
          </cell>
          <cell r="O25" t="str">
            <v>24</v>
          </cell>
          <cell r="P25">
            <v>57</v>
          </cell>
          <cell r="Q25">
            <v>56.234693877551003</v>
          </cell>
        </row>
        <row r="26">
          <cell r="C26" t="str">
            <v>25</v>
          </cell>
          <cell r="D26">
            <v>47.5</v>
          </cell>
          <cell r="E26">
            <v>48.75</v>
          </cell>
          <cell r="I26" t="str">
            <v>25</v>
          </cell>
          <cell r="J26">
            <v>52</v>
          </cell>
          <cell r="K26">
            <v>51.888446215139403</v>
          </cell>
          <cell r="O26" t="str">
            <v>25</v>
          </cell>
          <cell r="P26">
            <v>51</v>
          </cell>
          <cell r="Q26">
            <v>51.678438661709997</v>
          </cell>
        </row>
        <row r="27">
          <cell r="C27" t="str">
            <v>26</v>
          </cell>
          <cell r="D27">
            <v>49</v>
          </cell>
          <cell r="E27">
            <v>50.1354166666667</v>
          </cell>
          <cell r="I27" t="str">
            <v>26</v>
          </cell>
          <cell r="J27">
            <v>50</v>
          </cell>
          <cell r="K27">
            <v>50.720370370370397</v>
          </cell>
          <cell r="O27" t="str">
            <v>26</v>
          </cell>
          <cell r="P27">
            <v>50</v>
          </cell>
          <cell r="Q27">
            <v>50.632075471698101</v>
          </cell>
        </row>
        <row r="28">
          <cell r="C28" t="str">
            <v>27</v>
          </cell>
          <cell r="D28">
            <v>53</v>
          </cell>
          <cell r="E28">
            <v>52.890710382513703</v>
          </cell>
          <cell r="I28" t="str">
            <v>27</v>
          </cell>
          <cell r="J28">
            <v>50</v>
          </cell>
          <cell r="K28">
            <v>51.079245283018899</v>
          </cell>
          <cell r="O28" t="str">
            <v>27</v>
          </cell>
          <cell r="P28">
            <v>51</v>
          </cell>
          <cell r="Q28">
            <v>51.418200408997997</v>
          </cell>
        </row>
        <row r="29">
          <cell r="C29" t="str">
            <v>28</v>
          </cell>
          <cell r="D29">
            <v>50.5</v>
          </cell>
          <cell r="E29">
            <v>50.857142857142897</v>
          </cell>
          <cell r="I29" t="str">
            <v>28</v>
          </cell>
          <cell r="J29">
            <v>51</v>
          </cell>
          <cell r="K29">
            <v>51.863945578231302</v>
          </cell>
          <cell r="O29" t="str">
            <v>28</v>
          </cell>
          <cell r="P29">
            <v>51</v>
          </cell>
          <cell r="Q29">
            <v>51.726027397260303</v>
          </cell>
        </row>
        <row r="30">
          <cell r="C30" t="str">
            <v>29</v>
          </cell>
          <cell r="D30">
            <v>49.5</v>
          </cell>
          <cell r="E30">
            <v>50.6875</v>
          </cell>
          <cell r="I30" t="str">
            <v>29</v>
          </cell>
          <cell r="J30">
            <v>53</v>
          </cell>
          <cell r="K30">
            <v>53.353658536585399</v>
          </cell>
          <cell r="O30" t="str">
            <v>29</v>
          </cell>
          <cell r="P30">
            <v>52</v>
          </cell>
          <cell r="Q30">
            <v>53.116666666666703</v>
          </cell>
        </row>
        <row r="31">
          <cell r="C31" t="str">
            <v>30</v>
          </cell>
          <cell r="D31">
            <v>50</v>
          </cell>
          <cell r="E31">
            <v>51.2424242424242</v>
          </cell>
          <cell r="I31" t="str">
            <v>30</v>
          </cell>
          <cell r="J31">
            <v>50</v>
          </cell>
          <cell r="K31">
            <v>51.404878048780503</v>
          </cell>
          <cell r="O31" t="str">
            <v>30</v>
          </cell>
          <cell r="P31">
            <v>50</v>
          </cell>
          <cell r="Q31">
            <v>51.382352941176499</v>
          </cell>
        </row>
        <row r="32">
          <cell r="C32" t="str">
            <v>31</v>
          </cell>
          <cell r="D32">
            <v>47</v>
          </cell>
          <cell r="E32">
            <v>49.3333333333333</v>
          </cell>
          <cell r="I32" t="str">
            <v>31</v>
          </cell>
          <cell r="J32">
            <v>50</v>
          </cell>
          <cell r="K32">
            <v>51.195488721804502</v>
          </cell>
          <cell r="O32" t="str">
            <v>31</v>
          </cell>
          <cell r="P32">
            <v>49</v>
          </cell>
          <cell r="Q32">
            <v>50.7988165680473</v>
          </cell>
        </row>
        <row r="33">
          <cell r="C33" t="str">
            <v>32</v>
          </cell>
          <cell r="D33">
            <v>50.5</v>
          </cell>
          <cell r="E33">
            <v>50.98</v>
          </cell>
          <cell r="I33" t="str">
            <v>32</v>
          </cell>
          <cell r="J33">
            <v>50</v>
          </cell>
          <cell r="K33">
            <v>51.457516339869301</v>
          </cell>
          <cell r="O33" t="str">
            <v>32</v>
          </cell>
          <cell r="P33">
            <v>50</v>
          </cell>
          <cell r="Q33">
            <v>51.339901477832498</v>
          </cell>
        </row>
        <row r="34">
          <cell r="C34" t="str">
            <v>33</v>
          </cell>
          <cell r="D34">
            <v>48</v>
          </cell>
          <cell r="E34">
            <v>49.0704225352113</v>
          </cell>
          <cell r="I34" t="str">
            <v>33</v>
          </cell>
          <cell r="J34">
            <v>50</v>
          </cell>
          <cell r="K34">
            <v>51.569105691056897</v>
          </cell>
          <cell r="O34" t="str">
            <v>33</v>
          </cell>
          <cell r="P34">
            <v>49</v>
          </cell>
          <cell r="Q34">
            <v>51.009463722397498</v>
          </cell>
        </row>
        <row r="35">
          <cell r="C35" t="str">
            <v>34</v>
          </cell>
          <cell r="D35">
            <v>52</v>
          </cell>
          <cell r="E35">
            <v>51.076923076923102</v>
          </cell>
          <cell r="I35" t="str">
            <v>34</v>
          </cell>
          <cell r="J35">
            <v>51</v>
          </cell>
          <cell r="K35">
            <v>51.140350877193001</v>
          </cell>
          <cell r="O35" t="str">
            <v>34</v>
          </cell>
          <cell r="P35">
            <v>51</v>
          </cell>
          <cell r="Q35">
            <v>51.128571428571398</v>
          </cell>
        </row>
        <row r="36">
          <cell r="C36" t="str">
            <v>35</v>
          </cell>
          <cell r="D36">
            <v>46</v>
          </cell>
          <cell r="E36">
            <v>47.130434782608702</v>
          </cell>
          <cell r="I36" t="str">
            <v>35</v>
          </cell>
          <cell r="J36">
            <v>54</v>
          </cell>
          <cell r="K36">
            <v>53.970588235294102</v>
          </cell>
          <cell r="O36" t="str">
            <v>35</v>
          </cell>
          <cell r="P36">
            <v>53</v>
          </cell>
          <cell r="Q36">
            <v>53.155440414507801</v>
          </cell>
        </row>
        <row r="37">
          <cell r="C37" t="str">
            <v>36</v>
          </cell>
          <cell r="D37">
            <v>48</v>
          </cell>
          <cell r="E37">
            <v>49.642857142857103</v>
          </cell>
          <cell r="I37" t="str">
            <v>36</v>
          </cell>
          <cell r="J37">
            <v>53</v>
          </cell>
          <cell r="K37">
            <v>53.092592592592602</v>
          </cell>
          <cell r="O37" t="str">
            <v>36</v>
          </cell>
          <cell r="P37">
            <v>52</v>
          </cell>
          <cell r="Q37">
            <v>52.6967213114754</v>
          </cell>
        </row>
        <row r="38">
          <cell r="C38" t="str">
            <v>37</v>
          </cell>
          <cell r="D38">
            <v>50</v>
          </cell>
          <cell r="E38">
            <v>52.3333333333333</v>
          </cell>
          <cell r="I38" t="str">
            <v>37</v>
          </cell>
          <cell r="J38">
            <v>52</v>
          </cell>
          <cell r="K38">
            <v>53.276595744680897</v>
          </cell>
          <cell r="O38" t="str">
            <v>37</v>
          </cell>
          <cell r="P38">
            <v>51</v>
          </cell>
          <cell r="Q38">
            <v>53.084745762711897</v>
          </cell>
        </row>
        <row r="39">
          <cell r="C39" t="str">
            <v>60</v>
          </cell>
          <cell r="D39">
            <v>50</v>
          </cell>
          <cell r="E39">
            <v>50.895522388059703</v>
          </cell>
          <cell r="I39" t="str">
            <v>60</v>
          </cell>
          <cell r="J39">
            <v>52</v>
          </cell>
          <cell r="K39">
            <v>52.11</v>
          </cell>
          <cell r="O39" t="str">
            <v>60</v>
          </cell>
          <cell r="P39">
            <v>51</v>
          </cell>
          <cell r="Q39">
            <v>52.003911342894398</v>
          </cell>
        </row>
        <row r="40">
          <cell r="C40" t="str">
            <v>61</v>
          </cell>
          <cell r="D40">
            <v>50.5</v>
          </cell>
          <cell r="E40">
            <v>50.785714285714299</v>
          </cell>
          <cell r="I40" t="str">
            <v>61</v>
          </cell>
          <cell r="J40">
            <v>51</v>
          </cell>
          <cell r="K40">
            <v>51.633333333333297</v>
          </cell>
          <cell r="O40" t="str">
            <v>61</v>
          </cell>
          <cell r="P40">
            <v>51</v>
          </cell>
          <cell r="Q40">
            <v>51.544776119402997</v>
          </cell>
        </row>
        <row r="41">
          <cell r="C41" t="str">
            <v>62</v>
          </cell>
          <cell r="D41">
            <v>50</v>
          </cell>
          <cell r="E41">
            <v>50.529411764705898</v>
          </cell>
          <cell r="I41" t="str">
            <v>62</v>
          </cell>
          <cell r="J41">
            <v>52</v>
          </cell>
          <cell r="K41">
            <v>52.726973684210499</v>
          </cell>
          <cell r="O41" t="str">
            <v>62</v>
          </cell>
          <cell r="P41">
            <v>51</v>
          </cell>
          <cell r="Q41">
            <v>52.246786632390702</v>
          </cell>
        </row>
        <row r="42">
          <cell r="C42" t="str">
            <v>63</v>
          </cell>
          <cell r="D42">
            <v>50</v>
          </cell>
          <cell r="E42">
            <v>49.75</v>
          </cell>
          <cell r="I42" t="str">
            <v>63</v>
          </cell>
          <cell r="J42">
            <v>51</v>
          </cell>
          <cell r="K42">
            <v>51.534136546184698</v>
          </cell>
          <cell r="O42" t="str">
            <v>63</v>
          </cell>
          <cell r="P42">
            <v>50</v>
          </cell>
          <cell r="Q42">
            <v>51.330960854092503</v>
          </cell>
        </row>
        <row r="43">
          <cell r="C43" t="str">
            <v>64</v>
          </cell>
          <cell r="D43">
            <v>52</v>
          </cell>
          <cell r="E43">
            <v>53.229729729729698</v>
          </cell>
          <cell r="I43" t="str">
            <v>64</v>
          </cell>
          <cell r="J43">
            <v>54</v>
          </cell>
          <cell r="K43">
            <v>54.28</v>
          </cell>
          <cell r="O43" t="str">
            <v>64</v>
          </cell>
          <cell r="P43">
            <v>54</v>
          </cell>
          <cell r="Q43">
            <v>54.020066889632098</v>
          </cell>
        </row>
        <row r="44">
          <cell r="C44" t="str">
            <v>65</v>
          </cell>
          <cell r="D44">
            <v>50</v>
          </cell>
          <cell r="E44">
            <v>51.597701149425298</v>
          </cell>
          <cell r="I44" t="str">
            <v>65</v>
          </cell>
          <cell r="J44">
            <v>53</v>
          </cell>
          <cell r="K44">
            <v>53.966101694915302</v>
          </cell>
          <cell r="O44" t="str">
            <v>65</v>
          </cell>
          <cell r="P44">
            <v>53</v>
          </cell>
          <cell r="Q44">
            <v>53.185606060606098</v>
          </cell>
        </row>
        <row r="45">
          <cell r="C45" t="str">
            <v>66</v>
          </cell>
          <cell r="D45">
            <v>52</v>
          </cell>
          <cell r="E45">
            <v>52.211538461538503</v>
          </cell>
          <cell r="I45" t="str">
            <v>66</v>
          </cell>
          <cell r="J45">
            <v>52</v>
          </cell>
          <cell r="K45">
            <v>52.993670886075897</v>
          </cell>
          <cell r="O45" t="str">
            <v>66</v>
          </cell>
          <cell r="P45">
            <v>52</v>
          </cell>
          <cell r="Q45">
            <v>52.8</v>
          </cell>
        </row>
        <row r="46">
          <cell r="C46" t="str">
            <v>67</v>
          </cell>
          <cell r="D46">
            <v>49</v>
          </cell>
          <cell r="E46">
            <v>50.396226415094297</v>
          </cell>
          <cell r="I46" t="str">
            <v>67</v>
          </cell>
          <cell r="J46">
            <v>51</v>
          </cell>
          <cell r="K46">
            <v>51.451127819548901</v>
          </cell>
          <cell r="O46" t="str">
            <v>67</v>
          </cell>
          <cell r="P46">
            <v>51</v>
          </cell>
          <cell r="Q46">
            <v>51.1505376344086</v>
          </cell>
        </row>
        <row r="47">
          <cell r="C47" t="str">
            <v>68</v>
          </cell>
          <cell r="D47">
            <v>50.5</v>
          </cell>
          <cell r="E47">
            <v>51.40625</v>
          </cell>
          <cell r="I47" t="str">
            <v>68</v>
          </cell>
          <cell r="J47">
            <v>51</v>
          </cell>
          <cell r="K47">
            <v>52.165217391304303</v>
          </cell>
          <cell r="O47" t="str">
            <v>68</v>
          </cell>
          <cell r="P47">
            <v>51</v>
          </cell>
          <cell r="Q47">
            <v>52</v>
          </cell>
        </row>
        <row r="48">
          <cell r="C48" t="str">
            <v>69</v>
          </cell>
          <cell r="D48">
            <v>49.5</v>
          </cell>
          <cell r="E48">
            <v>50.4375</v>
          </cell>
          <cell r="I48" t="str">
            <v>69</v>
          </cell>
          <cell r="J48">
            <v>53</v>
          </cell>
          <cell r="K48">
            <v>53.678571428571402</v>
          </cell>
          <cell r="O48" t="str">
            <v>69</v>
          </cell>
          <cell r="P48">
            <v>52</v>
          </cell>
          <cell r="Q48">
            <v>52.784482758620697</v>
          </cell>
        </row>
        <row r="49">
          <cell r="C49" t="str">
            <v>70</v>
          </cell>
          <cell r="D49">
            <v>57.5</v>
          </cell>
          <cell r="E49">
            <v>56.362068965517203</v>
          </cell>
          <cell r="I49" t="str">
            <v>70</v>
          </cell>
          <cell r="J49">
            <v>59</v>
          </cell>
          <cell r="K49">
            <v>58.947368421052602</v>
          </cell>
          <cell r="O49" t="str">
            <v>70</v>
          </cell>
          <cell r="P49">
            <v>58</v>
          </cell>
          <cell r="Q49">
            <v>58.075581395348799</v>
          </cell>
        </row>
        <row r="50">
          <cell r="C50" t="str">
            <v>71</v>
          </cell>
          <cell r="D50">
            <v>57</v>
          </cell>
          <cell r="E50">
            <v>55.1034482758621</v>
          </cell>
          <cell r="I50" t="str">
            <v>71</v>
          </cell>
          <cell r="J50">
            <v>58</v>
          </cell>
          <cell r="K50">
            <v>57.1929824561403</v>
          </cell>
          <cell r="O50" t="str">
            <v>71</v>
          </cell>
          <cell r="P50">
            <v>58</v>
          </cell>
          <cell r="Q50">
            <v>56.488372093023301</v>
          </cell>
        </row>
        <row r="51">
          <cell r="C51" t="str">
            <v>72</v>
          </cell>
          <cell r="D51">
            <v>55.5</v>
          </cell>
          <cell r="E51">
            <v>55.1666666666667</v>
          </cell>
          <cell r="I51" t="str">
            <v>72</v>
          </cell>
          <cell r="J51">
            <v>56.5</v>
          </cell>
          <cell r="K51">
            <v>57.6666666666667</v>
          </cell>
          <cell r="O51" t="str">
            <v>72</v>
          </cell>
          <cell r="P51">
            <v>56.5</v>
          </cell>
          <cell r="Q51">
            <v>57.0416666666667</v>
          </cell>
        </row>
        <row r="52">
          <cell r="C52" t="str">
            <v>73</v>
          </cell>
          <cell r="D52">
            <v>61</v>
          </cell>
          <cell r="E52">
            <v>60.857142857142897</v>
          </cell>
          <cell r="I52" t="str">
            <v>73</v>
          </cell>
          <cell r="J52">
            <v>58.5</v>
          </cell>
          <cell r="K52">
            <v>57.55</v>
          </cell>
          <cell r="O52" t="str">
            <v>73</v>
          </cell>
          <cell r="P52">
            <v>61</v>
          </cell>
          <cell r="Q52">
            <v>58.407407407407398</v>
          </cell>
        </row>
        <row r="53">
          <cell r="C53" t="str">
            <v>74</v>
          </cell>
          <cell r="D53">
            <v>50</v>
          </cell>
          <cell r="E53">
            <v>51.0571428571429</v>
          </cell>
          <cell r="I53" t="str">
            <v>74</v>
          </cell>
          <cell r="J53">
            <v>52</v>
          </cell>
          <cell r="K53">
            <v>53.244274809160302</v>
          </cell>
          <cell r="O53" t="str">
            <v>74</v>
          </cell>
          <cell r="P53">
            <v>52</v>
          </cell>
          <cell r="Q53">
            <v>52.783132530120497</v>
          </cell>
        </row>
        <row r="54">
          <cell r="C54" t="str">
            <v>76</v>
          </cell>
          <cell r="D54">
            <v>60.5</v>
          </cell>
          <cell r="E54">
            <v>61</v>
          </cell>
          <cell r="I54" t="str">
            <v>76</v>
          </cell>
          <cell r="J54">
            <v>57</v>
          </cell>
          <cell r="K54">
            <v>56</v>
          </cell>
          <cell r="O54" t="str">
            <v>76</v>
          </cell>
          <cell r="P54">
            <v>57</v>
          </cell>
          <cell r="Q54">
            <v>57.176470588235297</v>
          </cell>
        </row>
        <row r="55">
          <cell r="C55" t="str">
            <v>77</v>
          </cell>
          <cell r="D55">
            <v>58</v>
          </cell>
          <cell r="E55">
            <v>57.5</v>
          </cell>
          <cell r="I55" t="str">
            <v>77</v>
          </cell>
          <cell r="J55">
            <v>55</v>
          </cell>
          <cell r="K55">
            <v>56.25</v>
          </cell>
          <cell r="O55" t="str">
            <v>77</v>
          </cell>
          <cell r="P55">
            <v>55.5</v>
          </cell>
          <cell r="Q55">
            <v>56.5625</v>
          </cell>
        </row>
        <row r="56">
          <cell r="C56" t="str">
            <v>85</v>
          </cell>
          <cell r="D56">
            <v>52</v>
          </cell>
          <cell r="E56">
            <v>52.976190476190503</v>
          </cell>
          <cell r="I56" t="str">
            <v>85</v>
          </cell>
          <cell r="J56">
            <v>56</v>
          </cell>
          <cell r="K56">
            <v>55.578947368421098</v>
          </cell>
          <cell r="O56" t="str">
            <v>85</v>
          </cell>
          <cell r="P56">
            <v>55</v>
          </cell>
          <cell r="Q56">
            <v>54.781021897810199</v>
          </cell>
        </row>
        <row r="57">
          <cell r="C57" t="str">
            <v>86</v>
          </cell>
          <cell r="D57">
            <v>52</v>
          </cell>
          <cell r="E57">
            <v>52.471264367816097</v>
          </cell>
          <cell r="I57" t="str">
            <v>86</v>
          </cell>
          <cell r="J57">
            <v>55</v>
          </cell>
          <cell r="K57">
            <v>55.043478260869598</v>
          </cell>
          <cell r="O57" t="str">
            <v>86</v>
          </cell>
          <cell r="P57">
            <v>54</v>
          </cell>
          <cell r="Q57">
            <v>54.1411290322581</v>
          </cell>
        </row>
        <row r="58">
          <cell r="C58" t="str">
            <v>87</v>
          </cell>
          <cell r="D58">
            <v>51</v>
          </cell>
          <cell r="E58">
            <v>52.450704225352098</v>
          </cell>
          <cell r="I58" t="str">
            <v>87</v>
          </cell>
          <cell r="J58">
            <v>56</v>
          </cell>
          <cell r="K58">
            <v>55.870967741935502</v>
          </cell>
          <cell r="O58" t="str">
            <v>87</v>
          </cell>
          <cell r="P58">
            <v>54</v>
          </cell>
          <cell r="Q58">
            <v>54.625641025641002</v>
          </cell>
        </row>
        <row r="62">
          <cell r="C62" t="str">
            <v>01</v>
          </cell>
          <cell r="D62">
            <v>44</v>
          </cell>
          <cell r="E62">
            <v>45.389570552147198</v>
          </cell>
          <cell r="I62" t="str">
            <v>01</v>
          </cell>
          <cell r="J62">
            <v>44</v>
          </cell>
          <cell r="K62">
            <v>45.666077738515902</v>
          </cell>
          <cell r="O62" t="str">
            <v>01</v>
          </cell>
          <cell r="P62">
            <v>44</v>
          </cell>
          <cell r="Q62">
            <v>45.518062397372702</v>
          </cell>
        </row>
        <row r="63">
          <cell r="C63" t="str">
            <v>02</v>
          </cell>
          <cell r="D63">
            <v>44</v>
          </cell>
          <cell r="E63">
            <v>44.494623655913998</v>
          </cell>
          <cell r="I63" t="str">
            <v>02</v>
          </cell>
          <cell r="J63">
            <v>45</v>
          </cell>
          <cell r="K63">
            <v>46.082959641255599</v>
          </cell>
          <cell r="O63" t="str">
            <v>02</v>
          </cell>
          <cell r="P63">
            <v>45</v>
          </cell>
          <cell r="Q63">
            <v>45.360635696821497</v>
          </cell>
        </row>
        <row r="64">
          <cell r="C64" t="str">
            <v>03</v>
          </cell>
          <cell r="D64">
            <v>43</v>
          </cell>
          <cell r="E64">
            <v>44.154929577464799</v>
          </cell>
          <cell r="I64" t="str">
            <v>03</v>
          </cell>
          <cell r="J64">
            <v>44</v>
          </cell>
          <cell r="K64">
            <v>45.120879120879103</v>
          </cell>
          <cell r="O64" t="str">
            <v>03</v>
          </cell>
          <cell r="P64">
            <v>44</v>
          </cell>
          <cell r="Q64">
            <v>44.697530864197503</v>
          </cell>
        </row>
        <row r="65">
          <cell r="C65" t="str">
            <v>04</v>
          </cell>
          <cell r="D65">
            <v>41</v>
          </cell>
          <cell r="E65">
            <v>43.2173913043478</v>
          </cell>
          <cell r="I65" t="str">
            <v>04</v>
          </cell>
          <cell r="J65">
            <v>44</v>
          </cell>
          <cell r="K65">
            <v>46.257142857142902</v>
          </cell>
          <cell r="O65" t="str">
            <v>04</v>
          </cell>
          <cell r="P65">
            <v>44</v>
          </cell>
          <cell r="Q65">
            <v>45.051724137930997</v>
          </cell>
        </row>
        <row r="66">
          <cell r="C66" t="str">
            <v>05</v>
          </cell>
          <cell r="D66">
            <v>43</v>
          </cell>
          <cell r="E66">
            <v>43.770398481973402</v>
          </cell>
          <cell r="I66" t="str">
            <v>05</v>
          </cell>
          <cell r="J66">
            <v>46</v>
          </cell>
          <cell r="K66">
            <v>46.854643337819702</v>
          </cell>
          <cell r="O66" t="str">
            <v>05</v>
          </cell>
          <cell r="P66">
            <v>45</v>
          </cell>
          <cell r="Q66">
            <v>45.574803149606304</v>
          </cell>
        </row>
        <row r="67">
          <cell r="C67" t="str">
            <v>06</v>
          </cell>
          <cell r="D67">
            <v>42</v>
          </cell>
          <cell r="E67">
            <v>43.244498777506102</v>
          </cell>
          <cell r="I67" t="str">
            <v>06</v>
          </cell>
          <cell r="J67">
            <v>46</v>
          </cell>
          <cell r="K67">
            <v>46.847150259067398</v>
          </cell>
          <cell r="O67" t="str">
            <v>06</v>
          </cell>
          <cell r="P67">
            <v>44</v>
          </cell>
          <cell r="Q67">
            <v>44.9937106918239</v>
          </cell>
        </row>
        <row r="68">
          <cell r="C68" t="str">
            <v>07</v>
          </cell>
          <cell r="D68">
            <v>45</v>
          </cell>
          <cell r="E68">
            <v>46.533512064343199</v>
          </cell>
          <cell r="I68" t="str">
            <v>07</v>
          </cell>
          <cell r="J68">
            <v>47</v>
          </cell>
          <cell r="K68">
            <v>48.284883720930203</v>
          </cell>
          <cell r="O68" t="str">
            <v>07</v>
          </cell>
          <cell r="P68">
            <v>46</v>
          </cell>
          <cell r="Q68">
            <v>47.086238532110102</v>
          </cell>
        </row>
        <row r="69">
          <cell r="C69" t="str">
            <v>08</v>
          </cell>
          <cell r="D69">
            <v>45.5</v>
          </cell>
          <cell r="E69">
            <v>46.689393939393902</v>
          </cell>
          <cell r="I69" t="str">
            <v>08</v>
          </cell>
          <cell r="J69">
            <v>44</v>
          </cell>
          <cell r="K69">
            <v>45.24</v>
          </cell>
          <cell r="O69" t="str">
            <v>08</v>
          </cell>
          <cell r="P69">
            <v>45</v>
          </cell>
          <cell r="Q69">
            <v>46.1642512077295</v>
          </cell>
        </row>
        <row r="70">
          <cell r="C70" t="str">
            <v>09</v>
          </cell>
          <cell r="D70">
            <v>47</v>
          </cell>
          <cell r="E70">
            <v>47.1709601873536</v>
          </cell>
          <cell r="I70" t="str">
            <v>09</v>
          </cell>
          <cell r="J70">
            <v>48</v>
          </cell>
          <cell r="K70">
            <v>48.487179487179503</v>
          </cell>
          <cell r="O70" t="str">
            <v>09</v>
          </cell>
          <cell r="P70">
            <v>47</v>
          </cell>
          <cell r="Q70">
            <v>47.636913767019699</v>
          </cell>
        </row>
        <row r="71">
          <cell r="C71" t="str">
            <v>10</v>
          </cell>
          <cell r="D71">
            <v>43.5</v>
          </cell>
          <cell r="E71">
            <v>45.255555555555603</v>
          </cell>
          <cell r="I71" t="str">
            <v>10</v>
          </cell>
          <cell r="J71">
            <v>50</v>
          </cell>
          <cell r="K71">
            <v>50.5</v>
          </cell>
          <cell r="O71" t="str">
            <v>10</v>
          </cell>
          <cell r="P71">
            <v>46</v>
          </cell>
          <cell r="Q71">
            <v>46.924242424242401</v>
          </cell>
        </row>
        <row r="72">
          <cell r="C72" t="str">
            <v>11</v>
          </cell>
          <cell r="D72">
            <v>46</v>
          </cell>
          <cell r="E72">
            <v>46.911798396334497</v>
          </cell>
          <cell r="I72" t="str">
            <v>11</v>
          </cell>
          <cell r="J72">
            <v>49</v>
          </cell>
          <cell r="K72">
            <v>49.571120689655203</v>
          </cell>
          <cell r="O72" t="str">
            <v>11</v>
          </cell>
          <cell r="P72">
            <v>47</v>
          </cell>
          <cell r="Q72">
            <v>47.834704562453297</v>
          </cell>
        </row>
        <row r="73">
          <cell r="C73" t="str">
            <v>12</v>
          </cell>
          <cell r="D73">
            <v>47</v>
          </cell>
          <cell r="E73">
            <v>47.726457399103097</v>
          </cell>
          <cell r="I73" t="str">
            <v>12</v>
          </cell>
          <cell r="J73">
            <v>53</v>
          </cell>
          <cell r="K73">
            <v>51.677685950413199</v>
          </cell>
          <cell r="O73" t="str">
            <v>12</v>
          </cell>
          <cell r="P73">
            <v>49</v>
          </cell>
          <cell r="Q73">
            <v>49.116279069767401</v>
          </cell>
        </row>
        <row r="74">
          <cell r="C74" t="str">
            <v>13</v>
          </cell>
          <cell r="D74">
            <v>49</v>
          </cell>
          <cell r="E74">
            <v>48.475409836065602</v>
          </cell>
          <cell r="I74" t="str">
            <v>13</v>
          </cell>
          <cell r="J74">
            <v>50.5</v>
          </cell>
          <cell r="K74">
            <v>50.294117647058798</v>
          </cell>
          <cell r="O74" t="str">
            <v>13</v>
          </cell>
          <cell r="P74">
            <v>49</v>
          </cell>
          <cell r="Q74">
            <v>49.126315789473701</v>
          </cell>
        </row>
        <row r="75">
          <cell r="C75" t="str">
            <v>14</v>
          </cell>
          <cell r="D75">
            <v>45.5</v>
          </cell>
          <cell r="E75">
            <v>47.034883720930203</v>
          </cell>
          <cell r="I75" t="str">
            <v>14</v>
          </cell>
          <cell r="J75">
            <v>47</v>
          </cell>
          <cell r="K75">
            <v>48.672268907563002</v>
          </cell>
          <cell r="O75" t="str">
            <v>14</v>
          </cell>
          <cell r="P75">
            <v>46</v>
          </cell>
          <cell r="Q75">
            <v>47.551724137930997</v>
          </cell>
        </row>
        <row r="76">
          <cell r="C76" t="str">
            <v>15</v>
          </cell>
          <cell r="D76">
            <v>50</v>
          </cell>
          <cell r="E76">
            <v>50.771604938271601</v>
          </cell>
          <cell r="I76" t="str">
            <v>15</v>
          </cell>
          <cell r="J76">
            <v>52</v>
          </cell>
          <cell r="K76">
            <v>51.492957746478901</v>
          </cell>
          <cell r="O76" t="str">
            <v>15</v>
          </cell>
          <cell r="P76">
            <v>52</v>
          </cell>
          <cell r="Q76">
            <v>51.108552631578902</v>
          </cell>
        </row>
        <row r="77">
          <cell r="C77" t="str">
            <v>16</v>
          </cell>
          <cell r="D77">
            <v>44</v>
          </cell>
          <cell r="E77">
            <v>44.6960132890365</v>
          </cell>
          <cell r="I77" t="str">
            <v>16</v>
          </cell>
          <cell r="J77">
            <v>47</v>
          </cell>
          <cell r="K77">
            <v>47.240896358543402</v>
          </cell>
          <cell r="O77" t="str">
            <v>16</v>
          </cell>
          <cell r="P77">
            <v>45</v>
          </cell>
          <cell r="Q77">
            <v>45.643378519290899</v>
          </cell>
        </row>
        <row r="78">
          <cell r="C78" t="str">
            <v>17</v>
          </cell>
          <cell r="D78">
            <v>43</v>
          </cell>
          <cell r="E78">
            <v>45.081081081081102</v>
          </cell>
          <cell r="I78" t="str">
            <v>17</v>
          </cell>
          <cell r="J78">
            <v>46</v>
          </cell>
          <cell r="K78">
            <v>47.278145695364202</v>
          </cell>
          <cell r="O78" t="str">
            <v>17</v>
          </cell>
          <cell r="P78">
            <v>45</v>
          </cell>
          <cell r="Q78">
            <v>46.5555555555556</v>
          </cell>
        </row>
        <row r="79">
          <cell r="C79" t="str">
            <v>18</v>
          </cell>
          <cell r="D79">
            <v>44</v>
          </cell>
          <cell r="E79">
            <v>46.021097046413502</v>
          </cell>
          <cell r="I79" t="str">
            <v>18</v>
          </cell>
          <cell r="J79">
            <v>49</v>
          </cell>
          <cell r="K79">
            <v>49.515625</v>
          </cell>
          <cell r="O79" t="str">
            <v>18</v>
          </cell>
          <cell r="P79">
            <v>47</v>
          </cell>
          <cell r="Q79">
            <v>47.835699797160203</v>
          </cell>
        </row>
        <row r="80">
          <cell r="C80" t="str">
            <v>19</v>
          </cell>
          <cell r="D80">
            <v>44</v>
          </cell>
          <cell r="E80">
            <v>45.485380116959099</v>
          </cell>
          <cell r="I80" t="str">
            <v>19</v>
          </cell>
          <cell r="J80">
            <v>47</v>
          </cell>
          <cell r="K80">
            <v>48.073089700996697</v>
          </cell>
          <cell r="O80" t="str">
            <v>19</v>
          </cell>
          <cell r="P80">
            <v>46</v>
          </cell>
          <cell r="Q80">
            <v>46.696734059097999</v>
          </cell>
        </row>
        <row r="81">
          <cell r="C81" t="str">
            <v>20</v>
          </cell>
          <cell r="D81">
            <v>45</v>
          </cell>
          <cell r="E81">
            <v>45.76</v>
          </cell>
          <cell r="I81" t="str">
            <v>20</v>
          </cell>
          <cell r="J81">
            <v>53</v>
          </cell>
          <cell r="K81">
            <v>50.854545454545502</v>
          </cell>
          <cell r="O81" t="str">
            <v>20</v>
          </cell>
          <cell r="P81">
            <v>47.5</v>
          </cell>
          <cell r="Q81">
            <v>47.915384615384603</v>
          </cell>
        </row>
        <row r="82">
          <cell r="C82" t="str">
            <v>21</v>
          </cell>
          <cell r="D82">
            <v>45</v>
          </cell>
          <cell r="E82">
            <v>45.762773722627699</v>
          </cell>
          <cell r="I82" t="str">
            <v>21</v>
          </cell>
          <cell r="J82">
            <v>44</v>
          </cell>
          <cell r="K82">
            <v>45.30078125</v>
          </cell>
          <cell r="O82" t="str">
            <v>21</v>
          </cell>
          <cell r="P82">
            <v>44</v>
          </cell>
          <cell r="Q82">
            <v>45.539622641509403</v>
          </cell>
        </row>
        <row r="83">
          <cell r="C83" t="str">
            <v>22</v>
          </cell>
          <cell r="D83">
            <v>45</v>
          </cell>
          <cell r="E83">
            <v>46.0946372239748</v>
          </cell>
          <cell r="I83" t="str">
            <v>22</v>
          </cell>
          <cell r="J83">
            <v>46</v>
          </cell>
          <cell r="K83">
            <v>46.941860465116299</v>
          </cell>
          <cell r="O83" t="str">
            <v>22</v>
          </cell>
          <cell r="P83">
            <v>46</v>
          </cell>
          <cell r="Q83">
            <v>46.535552193645998</v>
          </cell>
        </row>
        <row r="84">
          <cell r="C84" t="str">
            <v>23</v>
          </cell>
          <cell r="D84">
            <v>43</v>
          </cell>
          <cell r="E84">
            <v>43.5610687022901</v>
          </cell>
          <cell r="I84" t="str">
            <v>23</v>
          </cell>
          <cell r="J84">
            <v>45</v>
          </cell>
          <cell r="K84">
            <v>44.939655172413801</v>
          </cell>
          <cell r="O84" t="str">
            <v>23</v>
          </cell>
          <cell r="P84">
            <v>44</v>
          </cell>
          <cell r="Q84">
            <v>44.347540983606599</v>
          </cell>
        </row>
        <row r="85">
          <cell r="C85" t="str">
            <v>24</v>
          </cell>
          <cell r="D85">
            <v>40</v>
          </cell>
          <cell r="E85">
            <v>40.594594594594597</v>
          </cell>
          <cell r="I85" t="str">
            <v>24</v>
          </cell>
          <cell r="J85">
            <v>43</v>
          </cell>
          <cell r="K85">
            <v>44.113636363636402</v>
          </cell>
          <cell r="O85" t="str">
            <v>24</v>
          </cell>
          <cell r="P85">
            <v>41.5</v>
          </cell>
          <cell r="Q85">
            <v>42.506172839506199</v>
          </cell>
        </row>
        <row r="86">
          <cell r="C86" t="str">
            <v>25</v>
          </cell>
          <cell r="D86">
            <v>44</v>
          </cell>
          <cell r="E86">
            <v>44.144654088050302</v>
          </cell>
          <cell r="I86" t="str">
            <v>25</v>
          </cell>
          <cell r="J86">
            <v>44</v>
          </cell>
          <cell r="K86">
            <v>44.488795518207297</v>
          </cell>
          <cell r="O86" t="str">
            <v>25</v>
          </cell>
          <cell r="P86">
            <v>44</v>
          </cell>
          <cell r="Q86">
            <v>44.426116838487999</v>
          </cell>
        </row>
        <row r="87">
          <cell r="C87" t="str">
            <v>26</v>
          </cell>
          <cell r="D87">
            <v>42</v>
          </cell>
          <cell r="E87">
            <v>42.981912144702797</v>
          </cell>
          <cell r="I87" t="str">
            <v>26</v>
          </cell>
          <cell r="J87">
            <v>42</v>
          </cell>
          <cell r="K87">
            <v>43.048843187660701</v>
          </cell>
          <cell r="O87" t="str">
            <v>26</v>
          </cell>
          <cell r="P87">
            <v>42</v>
          </cell>
          <cell r="Q87">
            <v>43.026609442060099</v>
          </cell>
        </row>
        <row r="88">
          <cell r="C88" t="str">
            <v>27</v>
          </cell>
          <cell r="D88">
            <v>44</v>
          </cell>
          <cell r="E88">
            <v>44.152866242038201</v>
          </cell>
          <cell r="I88" t="str">
            <v>27</v>
          </cell>
          <cell r="J88">
            <v>41</v>
          </cell>
          <cell r="K88">
            <v>43.0251228836701</v>
          </cell>
          <cell r="O88" t="str">
            <v>27</v>
          </cell>
          <cell r="P88">
            <v>42</v>
          </cell>
          <cell r="Q88">
            <v>43.313135420902803</v>
          </cell>
        </row>
        <row r="89">
          <cell r="C89" t="str">
            <v>28</v>
          </cell>
          <cell r="D89">
            <v>43</v>
          </cell>
          <cell r="E89">
            <v>43.312727272727301</v>
          </cell>
          <cell r="I89" t="str">
            <v>28</v>
          </cell>
          <cell r="J89">
            <v>41</v>
          </cell>
          <cell r="K89">
            <v>42.698019801980202</v>
          </cell>
          <cell r="O89" t="str">
            <v>28</v>
          </cell>
          <cell r="P89">
            <v>41</v>
          </cell>
          <cell r="Q89">
            <v>42.889897843359797</v>
          </cell>
        </row>
        <row r="90">
          <cell r="C90" t="str">
            <v>29</v>
          </cell>
          <cell r="D90">
            <v>41.5</v>
          </cell>
          <cell r="E90">
            <v>41.8333333333333</v>
          </cell>
          <cell r="I90" t="str">
            <v>29</v>
          </cell>
          <cell r="J90">
            <v>41</v>
          </cell>
          <cell r="K90">
            <v>42.187134502924003</v>
          </cell>
          <cell r="O90" t="str">
            <v>29</v>
          </cell>
          <cell r="P90">
            <v>41</v>
          </cell>
          <cell r="Q90">
            <v>42.095238095238102</v>
          </cell>
        </row>
        <row r="91">
          <cell r="C91" t="str">
            <v>30</v>
          </cell>
          <cell r="D91">
            <v>43</v>
          </cell>
          <cell r="E91">
            <v>42.9</v>
          </cell>
          <cell r="I91" t="str">
            <v>30</v>
          </cell>
          <cell r="J91">
            <v>40</v>
          </cell>
          <cell r="K91">
            <v>41.613636363636402</v>
          </cell>
          <cell r="O91" t="str">
            <v>30</v>
          </cell>
          <cell r="P91">
            <v>41</v>
          </cell>
          <cell r="Q91">
            <v>41.878865979381402</v>
          </cell>
        </row>
        <row r="92">
          <cell r="C92" t="str">
            <v>31</v>
          </cell>
          <cell r="D92">
            <v>41</v>
          </cell>
          <cell r="E92">
            <v>41.441780821917803</v>
          </cell>
          <cell r="I92" t="str">
            <v>31</v>
          </cell>
          <cell r="J92">
            <v>39</v>
          </cell>
          <cell r="K92">
            <v>41.535532994923898</v>
          </cell>
          <cell r="O92" t="str">
            <v>31</v>
          </cell>
          <cell r="P92">
            <v>40</v>
          </cell>
          <cell r="Q92">
            <v>41.495626822157398</v>
          </cell>
        </row>
        <row r="93">
          <cell r="C93" t="str">
            <v>32</v>
          </cell>
          <cell r="D93">
            <v>43</v>
          </cell>
          <cell r="E93">
            <v>43.284634760705302</v>
          </cell>
          <cell r="I93" t="str">
            <v>32</v>
          </cell>
          <cell r="J93">
            <v>41</v>
          </cell>
          <cell r="K93">
            <v>42.720321931589503</v>
          </cell>
          <cell r="O93" t="str">
            <v>32</v>
          </cell>
          <cell r="P93">
            <v>42</v>
          </cell>
          <cell r="Q93">
            <v>42.970917225950799</v>
          </cell>
        </row>
        <row r="94">
          <cell r="C94" t="str">
            <v>33</v>
          </cell>
          <cell r="D94">
            <v>41</v>
          </cell>
          <cell r="E94">
            <v>41.622641509433997</v>
          </cell>
          <cell r="I94" t="str">
            <v>33</v>
          </cell>
          <cell r="J94">
            <v>40</v>
          </cell>
          <cell r="K94">
            <v>41.118541033434703</v>
          </cell>
          <cell r="O94" t="str">
            <v>33</v>
          </cell>
          <cell r="P94">
            <v>40</v>
          </cell>
          <cell r="Q94">
            <v>41.343434343434303</v>
          </cell>
        </row>
        <row r="95">
          <cell r="C95" t="str">
            <v>34</v>
          </cell>
          <cell r="D95">
            <v>41</v>
          </cell>
          <cell r="E95">
            <v>41.962962962962997</v>
          </cell>
          <cell r="I95" t="str">
            <v>34</v>
          </cell>
          <cell r="J95">
            <v>38</v>
          </cell>
          <cell r="K95">
            <v>39.969387755101998</v>
          </cell>
          <cell r="O95" t="str">
            <v>34</v>
          </cell>
          <cell r="P95">
            <v>39</v>
          </cell>
          <cell r="Q95">
            <v>40.4</v>
          </cell>
        </row>
        <row r="96">
          <cell r="C96" t="str">
            <v>35</v>
          </cell>
          <cell r="D96">
            <v>41</v>
          </cell>
          <cell r="E96">
            <v>42.823076923076897</v>
          </cell>
          <cell r="I96" t="str">
            <v>35</v>
          </cell>
          <cell r="J96">
            <v>40</v>
          </cell>
          <cell r="K96">
            <v>42.058823529411796</v>
          </cell>
          <cell r="O96" t="str">
            <v>35</v>
          </cell>
          <cell r="P96">
            <v>41</v>
          </cell>
          <cell r="Q96">
            <v>42.341880341880298</v>
          </cell>
        </row>
        <row r="97">
          <cell r="C97" t="str">
            <v>36</v>
          </cell>
          <cell r="D97">
            <v>41</v>
          </cell>
          <cell r="E97">
            <v>42.118811881188101</v>
          </cell>
          <cell r="I97" t="str">
            <v>36</v>
          </cell>
          <cell r="J97">
            <v>42</v>
          </cell>
          <cell r="K97">
            <v>43.8</v>
          </cell>
          <cell r="O97" t="str">
            <v>36</v>
          </cell>
          <cell r="P97">
            <v>42</v>
          </cell>
          <cell r="Q97">
            <v>43.173431734317298</v>
          </cell>
        </row>
        <row r="98">
          <cell r="C98" t="str">
            <v>37</v>
          </cell>
          <cell r="D98">
            <v>41</v>
          </cell>
          <cell r="E98">
            <v>43.181818181818201</v>
          </cell>
          <cell r="I98" t="str">
            <v>37</v>
          </cell>
          <cell r="J98">
            <v>41.5</v>
          </cell>
          <cell r="K98">
            <v>42.297619047619101</v>
          </cell>
          <cell r="O98" t="str">
            <v>37</v>
          </cell>
          <cell r="P98">
            <v>41</v>
          </cell>
          <cell r="Q98">
            <v>42.6015625</v>
          </cell>
        </row>
        <row r="99">
          <cell r="C99" t="str">
            <v>60</v>
          </cell>
          <cell r="D99">
            <v>42</v>
          </cell>
          <cell r="E99">
            <v>41.657232704402503</v>
          </cell>
          <cell r="I99" t="str">
            <v>60</v>
          </cell>
          <cell r="J99">
            <v>41</v>
          </cell>
          <cell r="K99">
            <v>43.124709527498098</v>
          </cell>
          <cell r="O99" t="str">
            <v>60</v>
          </cell>
          <cell r="P99">
            <v>41</v>
          </cell>
          <cell r="Q99">
            <v>42.834679925419501</v>
          </cell>
        </row>
        <row r="100">
          <cell r="C100" t="str">
            <v>61</v>
          </cell>
          <cell r="D100">
            <v>42</v>
          </cell>
          <cell r="E100">
            <v>42.783132530120497</v>
          </cell>
          <cell r="I100" t="str">
            <v>61</v>
          </cell>
          <cell r="J100">
            <v>43</v>
          </cell>
          <cell r="K100">
            <v>43.791197543500502</v>
          </cell>
          <cell r="O100" t="str">
            <v>61</v>
          </cell>
          <cell r="P100">
            <v>43</v>
          </cell>
          <cell r="Q100">
            <v>43.586460032626398</v>
          </cell>
        </row>
        <row r="101">
          <cell r="C101" t="str">
            <v>62</v>
          </cell>
          <cell r="D101">
            <v>41</v>
          </cell>
          <cell r="E101">
            <v>42.217948717948701</v>
          </cell>
          <cell r="I101" t="str">
            <v>62</v>
          </cell>
          <cell r="J101">
            <v>41</v>
          </cell>
          <cell r="K101">
            <v>42.575630252100801</v>
          </cell>
          <cell r="O101" t="str">
            <v>62</v>
          </cell>
          <cell r="P101">
            <v>41</v>
          </cell>
          <cell r="Q101">
            <v>42.457746478873197</v>
          </cell>
        </row>
        <row r="102">
          <cell r="C102" t="str">
            <v>63</v>
          </cell>
          <cell r="D102">
            <v>42</v>
          </cell>
          <cell r="E102">
            <v>42.959276018099501</v>
          </cell>
          <cell r="I102" t="str">
            <v>63</v>
          </cell>
          <cell r="J102">
            <v>42</v>
          </cell>
          <cell r="K102">
            <v>43.473015873015903</v>
          </cell>
          <cell r="O102" t="str">
            <v>63</v>
          </cell>
          <cell r="P102">
            <v>42</v>
          </cell>
          <cell r="Q102">
            <v>43.3756432246998</v>
          </cell>
        </row>
        <row r="103">
          <cell r="C103" t="str">
            <v>64</v>
          </cell>
          <cell r="D103">
            <v>43</v>
          </cell>
          <cell r="E103">
            <v>44.658932714617201</v>
          </cell>
          <cell r="I103" t="str">
            <v>64</v>
          </cell>
          <cell r="J103">
            <v>43.5</v>
          </cell>
          <cell r="K103">
            <v>45.551912568306001</v>
          </cell>
          <cell r="O103" t="str">
            <v>64</v>
          </cell>
          <cell r="P103">
            <v>43</v>
          </cell>
          <cell r="Q103">
            <v>45.069008782936002</v>
          </cell>
        </row>
        <row r="104">
          <cell r="C104" t="str">
            <v>65</v>
          </cell>
          <cell r="D104">
            <v>43</v>
          </cell>
          <cell r="E104">
            <v>44.458426966292102</v>
          </cell>
          <cell r="I104" t="str">
            <v>65</v>
          </cell>
          <cell r="J104">
            <v>43</v>
          </cell>
          <cell r="K104">
            <v>44.847457627118601</v>
          </cell>
          <cell r="O104" t="str">
            <v>65</v>
          </cell>
          <cell r="P104">
            <v>43</v>
          </cell>
          <cell r="Q104">
            <v>44.613513513513503</v>
          </cell>
        </row>
        <row r="105">
          <cell r="C105" t="str">
            <v>66</v>
          </cell>
          <cell r="D105">
            <v>45</v>
          </cell>
          <cell r="E105">
            <v>45.372413793103398</v>
          </cell>
          <cell r="I105" t="str">
            <v>66</v>
          </cell>
          <cell r="J105">
            <v>43.5</v>
          </cell>
          <cell r="K105">
            <v>44.311999999999998</v>
          </cell>
          <cell r="O105" t="str">
            <v>66</v>
          </cell>
          <cell r="P105">
            <v>44</v>
          </cell>
          <cell r="Q105">
            <v>44.881481481481501</v>
          </cell>
        </row>
        <row r="106">
          <cell r="C106" t="str">
            <v>67</v>
          </cell>
          <cell r="D106">
            <v>42</v>
          </cell>
          <cell r="E106">
            <v>42.102459016393396</v>
          </cell>
          <cell r="I106" t="str">
            <v>67</v>
          </cell>
          <cell r="J106">
            <v>43</v>
          </cell>
          <cell r="K106">
            <v>43.494545454545502</v>
          </cell>
          <cell r="O106" t="str">
            <v>67</v>
          </cell>
          <cell r="P106">
            <v>42</v>
          </cell>
          <cell r="Q106">
            <v>42.840077071290899</v>
          </cell>
        </row>
        <row r="107">
          <cell r="C107" t="str">
            <v>68</v>
          </cell>
          <cell r="D107">
            <v>43</v>
          </cell>
          <cell r="E107">
            <v>43.890109890109898</v>
          </cell>
          <cell r="I107" t="str">
            <v>68</v>
          </cell>
          <cell r="J107">
            <v>44</v>
          </cell>
          <cell r="K107">
            <v>44.988439306358401</v>
          </cell>
          <cell r="O107" t="str">
            <v>68</v>
          </cell>
          <cell r="P107">
            <v>44</v>
          </cell>
          <cell r="Q107">
            <v>44.425352112676102</v>
          </cell>
        </row>
        <row r="108">
          <cell r="C108" t="str">
            <v>69</v>
          </cell>
          <cell r="D108">
            <v>43</v>
          </cell>
          <cell r="E108">
            <v>44.0972222222222</v>
          </cell>
          <cell r="I108" t="str">
            <v>69</v>
          </cell>
          <cell r="J108">
            <v>44</v>
          </cell>
          <cell r="K108">
            <v>45.521126760563398</v>
          </cell>
          <cell r="O108" t="str">
            <v>69</v>
          </cell>
          <cell r="P108">
            <v>43</v>
          </cell>
          <cell r="Q108">
            <v>44.8041958041958</v>
          </cell>
        </row>
        <row r="109">
          <cell r="C109" t="str">
            <v>70</v>
          </cell>
          <cell r="D109">
            <v>50</v>
          </cell>
          <cell r="E109">
            <v>48.835820895522403</v>
          </cell>
          <cell r="I109" t="str">
            <v>70</v>
          </cell>
          <cell r="J109">
            <v>51</v>
          </cell>
          <cell r="K109">
            <v>50.372727272727303</v>
          </cell>
          <cell r="O109" t="str">
            <v>70</v>
          </cell>
          <cell r="P109">
            <v>50</v>
          </cell>
          <cell r="Q109">
            <v>49.528688524590201</v>
          </cell>
        </row>
        <row r="110">
          <cell r="C110" t="str">
            <v>71</v>
          </cell>
          <cell r="D110">
            <v>44</v>
          </cell>
          <cell r="E110">
            <v>45.451704545454497</v>
          </cell>
          <cell r="I110" t="str">
            <v>71</v>
          </cell>
          <cell r="J110">
            <v>48</v>
          </cell>
          <cell r="K110">
            <v>48.867383512544798</v>
          </cell>
          <cell r="O110" t="str">
            <v>71</v>
          </cell>
          <cell r="P110">
            <v>46</v>
          </cell>
          <cell r="Q110">
            <v>46.961965134706801</v>
          </cell>
        </row>
        <row r="111">
          <cell r="C111" t="str">
            <v>72</v>
          </cell>
          <cell r="D111">
            <v>46</v>
          </cell>
          <cell r="E111">
            <v>47.518518518518498</v>
          </cell>
          <cell r="I111" t="str">
            <v>72</v>
          </cell>
          <cell r="J111">
            <v>46</v>
          </cell>
          <cell r="K111">
            <v>46.405405405405403</v>
          </cell>
          <cell r="O111" t="str">
            <v>72</v>
          </cell>
          <cell r="P111">
            <v>46</v>
          </cell>
          <cell r="Q111">
            <v>46.875</v>
          </cell>
        </row>
        <row r="112">
          <cell r="C112" t="str">
            <v>73</v>
          </cell>
          <cell r="D112">
            <v>43.5</v>
          </cell>
          <cell r="E112">
            <v>44.857142857142897</v>
          </cell>
          <cell r="I112" t="str">
            <v>73</v>
          </cell>
          <cell r="J112">
            <v>49</v>
          </cell>
          <cell r="K112">
            <v>49.733333333333299</v>
          </cell>
          <cell r="O112" t="str">
            <v>73</v>
          </cell>
          <cell r="P112">
            <v>47</v>
          </cell>
          <cell r="Q112">
            <v>47.379310344827601</v>
          </cell>
        </row>
        <row r="113">
          <cell r="C113" t="str">
            <v>74</v>
          </cell>
          <cell r="D113">
            <v>43</v>
          </cell>
          <cell r="E113">
            <v>43.454954954954999</v>
          </cell>
          <cell r="I113" t="str">
            <v>74</v>
          </cell>
          <cell r="J113">
            <v>43</v>
          </cell>
          <cell r="K113">
            <v>44.346987951807201</v>
          </cell>
          <cell r="O113" t="str">
            <v>74</v>
          </cell>
          <cell r="P113">
            <v>43</v>
          </cell>
          <cell r="Q113">
            <v>44.036106750392499</v>
          </cell>
        </row>
        <row r="114">
          <cell r="C114" t="str">
            <v>76</v>
          </cell>
          <cell r="D114">
            <v>44</v>
          </cell>
          <cell r="E114">
            <v>47.6</v>
          </cell>
          <cell r="I114" t="str">
            <v>76</v>
          </cell>
          <cell r="J114">
            <v>51</v>
          </cell>
          <cell r="K114">
            <v>49.75</v>
          </cell>
          <cell r="O114" t="str">
            <v>76</v>
          </cell>
          <cell r="P114">
            <v>51</v>
          </cell>
          <cell r="Q114">
            <v>48.923076923076898</v>
          </cell>
        </row>
        <row r="115">
          <cell r="C115" t="str">
            <v>77</v>
          </cell>
          <cell r="D115">
            <v>46</v>
          </cell>
          <cell r="E115">
            <v>46.3333333333333</v>
          </cell>
          <cell r="I115" t="str">
            <v>77</v>
          </cell>
          <cell r="J115">
            <v>41</v>
          </cell>
          <cell r="K115">
            <v>42.75</v>
          </cell>
          <cell r="O115" t="str">
            <v>77</v>
          </cell>
          <cell r="P115">
            <v>42</v>
          </cell>
          <cell r="Q115">
            <v>44.285714285714299</v>
          </cell>
        </row>
        <row r="116">
          <cell r="C116" t="str">
            <v>85</v>
          </cell>
          <cell r="D116">
            <v>43.5</v>
          </cell>
          <cell r="E116">
            <v>45.782407407407398</v>
          </cell>
          <cell r="I116" t="str">
            <v>85</v>
          </cell>
          <cell r="J116">
            <v>43</v>
          </cell>
          <cell r="K116">
            <v>45.405228758169898</v>
          </cell>
          <cell r="O116" t="str">
            <v>85</v>
          </cell>
          <cell r="P116">
            <v>43</v>
          </cell>
          <cell r="Q116">
            <v>45.626016260162601</v>
          </cell>
        </row>
        <row r="117">
          <cell r="C117" t="str">
            <v>86</v>
          </cell>
          <cell r="D117">
            <v>42</v>
          </cell>
          <cell r="E117">
            <v>44.088803088803097</v>
          </cell>
          <cell r="I117" t="str">
            <v>86</v>
          </cell>
          <cell r="J117">
            <v>42</v>
          </cell>
          <cell r="K117">
            <v>44.708791208791197</v>
          </cell>
          <cell r="O117" t="str">
            <v>86</v>
          </cell>
          <cell r="P117">
            <v>42</v>
          </cell>
          <cell r="Q117">
            <v>44.344671201814101</v>
          </cell>
        </row>
        <row r="118">
          <cell r="C118" t="str">
            <v>87</v>
          </cell>
          <cell r="D118">
            <v>45</v>
          </cell>
          <cell r="E118">
            <v>46.568965517241402</v>
          </cell>
          <cell r="I118" t="str">
            <v>87</v>
          </cell>
          <cell r="J118">
            <v>43</v>
          </cell>
          <cell r="K118">
            <v>45.453947368421098</v>
          </cell>
          <cell r="O118" t="str">
            <v>87</v>
          </cell>
          <cell r="P118">
            <v>44</v>
          </cell>
          <cell r="Q118">
            <v>46.1276041666667</v>
          </cell>
        </row>
      </sheetData>
      <sheetData sheetId="13">
        <row r="2">
          <cell r="C2" t="str">
            <v>01</v>
          </cell>
          <cell r="D2">
            <v>5</v>
          </cell>
          <cell r="E2">
            <v>603</v>
          </cell>
          <cell r="F2">
            <v>42</v>
          </cell>
          <cell r="G2">
            <v>58</v>
          </cell>
          <cell r="H2">
            <v>27</v>
          </cell>
          <cell r="I2">
            <v>70</v>
          </cell>
          <cell r="J2">
            <v>49</v>
          </cell>
          <cell r="K2">
            <v>49.9402985074627</v>
          </cell>
          <cell r="O2" t="str">
            <v>01</v>
          </cell>
          <cell r="P2">
            <v>5</v>
          </cell>
          <cell r="Q2">
            <v>1218</v>
          </cell>
          <cell r="R2">
            <v>38</v>
          </cell>
          <cell r="S2">
            <v>51</v>
          </cell>
          <cell r="T2">
            <v>28</v>
          </cell>
          <cell r="U2">
            <v>68</v>
          </cell>
          <cell r="V2">
            <v>44</v>
          </cell>
          <cell r="W2">
            <v>45.518062397372702</v>
          </cell>
        </row>
        <row r="3">
          <cell r="C3" t="str">
            <v>02</v>
          </cell>
          <cell r="D3">
            <v>5</v>
          </cell>
          <cell r="E3">
            <v>505</v>
          </cell>
          <cell r="F3">
            <v>43</v>
          </cell>
          <cell r="G3">
            <v>61</v>
          </cell>
          <cell r="H3">
            <v>32</v>
          </cell>
          <cell r="I3">
            <v>69</v>
          </cell>
          <cell r="J3">
            <v>49</v>
          </cell>
          <cell r="K3">
            <v>51.291089108910903</v>
          </cell>
          <cell r="O3" t="str">
            <v>02</v>
          </cell>
          <cell r="P3">
            <v>5</v>
          </cell>
          <cell r="Q3">
            <v>818</v>
          </cell>
          <cell r="R3">
            <v>38</v>
          </cell>
          <cell r="S3">
            <v>51</v>
          </cell>
          <cell r="T3">
            <v>29</v>
          </cell>
          <cell r="U3">
            <v>68</v>
          </cell>
          <cell r="V3">
            <v>45</v>
          </cell>
          <cell r="W3">
            <v>45.360635696821497</v>
          </cell>
        </row>
        <row r="4">
          <cell r="C4" t="str">
            <v>03</v>
          </cell>
          <cell r="D4">
            <v>5</v>
          </cell>
          <cell r="E4">
            <v>109</v>
          </cell>
          <cell r="F4">
            <v>43</v>
          </cell>
          <cell r="G4">
            <v>61</v>
          </cell>
          <cell r="H4">
            <v>32</v>
          </cell>
          <cell r="I4">
            <v>70</v>
          </cell>
          <cell r="J4">
            <v>49</v>
          </cell>
          <cell r="K4">
            <v>51.183486238532097</v>
          </cell>
          <cell r="O4" t="str">
            <v>03</v>
          </cell>
          <cell r="P4">
            <v>5</v>
          </cell>
          <cell r="Q4">
            <v>162</v>
          </cell>
          <cell r="R4">
            <v>39</v>
          </cell>
          <cell r="S4">
            <v>49</v>
          </cell>
          <cell r="T4">
            <v>28</v>
          </cell>
          <cell r="U4">
            <v>66</v>
          </cell>
          <cell r="V4">
            <v>44</v>
          </cell>
          <cell r="W4">
            <v>44.697530864197503</v>
          </cell>
        </row>
        <row r="5">
          <cell r="C5" t="str">
            <v>04</v>
          </cell>
          <cell r="D5">
            <v>5</v>
          </cell>
          <cell r="E5">
            <v>131</v>
          </cell>
          <cell r="F5">
            <v>46</v>
          </cell>
          <cell r="G5">
            <v>60</v>
          </cell>
          <cell r="H5">
            <v>30</v>
          </cell>
          <cell r="I5">
            <v>70</v>
          </cell>
          <cell r="J5">
            <v>52</v>
          </cell>
          <cell r="K5">
            <v>52.8549618320611</v>
          </cell>
          <cell r="O5" t="str">
            <v>04</v>
          </cell>
          <cell r="P5">
            <v>5</v>
          </cell>
          <cell r="Q5">
            <v>232</v>
          </cell>
          <cell r="R5">
            <v>38</v>
          </cell>
          <cell r="S5">
            <v>50.5</v>
          </cell>
          <cell r="T5">
            <v>29</v>
          </cell>
          <cell r="U5">
            <v>69</v>
          </cell>
          <cell r="V5">
            <v>44</v>
          </cell>
          <cell r="W5">
            <v>45.051724137930997</v>
          </cell>
        </row>
        <row r="6">
          <cell r="C6" t="str">
            <v>05</v>
          </cell>
          <cell r="D6">
            <v>5</v>
          </cell>
          <cell r="E6">
            <v>536</v>
          </cell>
          <cell r="F6">
            <v>45</v>
          </cell>
          <cell r="G6">
            <v>60</v>
          </cell>
          <cell r="H6">
            <v>34</v>
          </cell>
          <cell r="I6">
            <v>70</v>
          </cell>
          <cell r="J6">
            <v>50.5</v>
          </cell>
          <cell r="K6">
            <v>52.238805970149301</v>
          </cell>
          <cell r="O6" t="str">
            <v>05</v>
          </cell>
          <cell r="P6">
            <v>5</v>
          </cell>
          <cell r="Q6">
            <v>1270</v>
          </cell>
          <cell r="R6">
            <v>37</v>
          </cell>
          <cell r="S6">
            <v>52</v>
          </cell>
          <cell r="T6">
            <v>28</v>
          </cell>
          <cell r="U6">
            <v>68</v>
          </cell>
          <cell r="V6">
            <v>45</v>
          </cell>
          <cell r="W6">
            <v>45.574803149606304</v>
          </cell>
        </row>
        <row r="7">
          <cell r="C7" t="str">
            <v>06</v>
          </cell>
          <cell r="D7">
            <v>5</v>
          </cell>
          <cell r="E7">
            <v>444</v>
          </cell>
          <cell r="F7">
            <v>45</v>
          </cell>
          <cell r="G7">
            <v>60</v>
          </cell>
          <cell r="H7">
            <v>32</v>
          </cell>
          <cell r="I7">
            <v>69</v>
          </cell>
          <cell r="J7">
            <v>50</v>
          </cell>
          <cell r="K7">
            <v>52.040540540540498</v>
          </cell>
          <cell r="O7" t="str">
            <v>06</v>
          </cell>
          <cell r="P7">
            <v>5</v>
          </cell>
          <cell r="Q7">
            <v>1590</v>
          </cell>
          <cell r="R7">
            <v>38</v>
          </cell>
          <cell r="S7">
            <v>50</v>
          </cell>
          <cell r="T7">
            <v>28</v>
          </cell>
          <cell r="U7">
            <v>68</v>
          </cell>
          <cell r="V7">
            <v>44</v>
          </cell>
          <cell r="W7">
            <v>44.9937106918239</v>
          </cell>
        </row>
        <row r="8">
          <cell r="C8" t="str">
            <v>07</v>
          </cell>
          <cell r="D8">
            <v>5</v>
          </cell>
          <cell r="E8">
            <v>238</v>
          </cell>
          <cell r="F8">
            <v>52</v>
          </cell>
          <cell r="G8">
            <v>63</v>
          </cell>
          <cell r="H8">
            <v>38</v>
          </cell>
          <cell r="I8">
            <v>70</v>
          </cell>
          <cell r="J8">
            <v>57.5</v>
          </cell>
          <cell r="K8">
            <v>56.873949579831901</v>
          </cell>
          <cell r="O8" t="str">
            <v>07</v>
          </cell>
          <cell r="P8">
            <v>5</v>
          </cell>
          <cell r="Q8">
            <v>545</v>
          </cell>
          <cell r="R8">
            <v>39</v>
          </cell>
          <cell r="S8">
            <v>55</v>
          </cell>
          <cell r="T8">
            <v>30</v>
          </cell>
          <cell r="U8">
            <v>68</v>
          </cell>
          <cell r="V8">
            <v>46</v>
          </cell>
          <cell r="W8">
            <v>47.086238532110102</v>
          </cell>
        </row>
        <row r="9">
          <cell r="C9" t="str">
            <v>08</v>
          </cell>
          <cell r="D9">
            <v>5</v>
          </cell>
          <cell r="E9">
            <v>118</v>
          </cell>
          <cell r="F9">
            <v>51</v>
          </cell>
          <cell r="G9">
            <v>62</v>
          </cell>
          <cell r="H9">
            <v>40</v>
          </cell>
          <cell r="I9">
            <v>69</v>
          </cell>
          <cell r="J9">
            <v>55</v>
          </cell>
          <cell r="K9">
            <v>55.9491525423729</v>
          </cell>
          <cell r="O9" t="str">
            <v>08</v>
          </cell>
          <cell r="P9">
            <v>5</v>
          </cell>
          <cell r="Q9">
            <v>207</v>
          </cell>
          <cell r="R9">
            <v>40</v>
          </cell>
          <cell r="S9">
            <v>51</v>
          </cell>
          <cell r="T9">
            <v>31</v>
          </cell>
          <cell r="U9">
            <v>63</v>
          </cell>
          <cell r="V9">
            <v>45</v>
          </cell>
          <cell r="W9">
            <v>46.1642512077295</v>
          </cell>
        </row>
        <row r="10">
          <cell r="C10" t="str">
            <v>09</v>
          </cell>
          <cell r="D10">
            <v>5</v>
          </cell>
          <cell r="E10">
            <v>366</v>
          </cell>
          <cell r="F10">
            <v>52</v>
          </cell>
          <cell r="G10">
            <v>62</v>
          </cell>
          <cell r="H10">
            <v>39</v>
          </cell>
          <cell r="I10">
            <v>68</v>
          </cell>
          <cell r="J10">
            <v>57</v>
          </cell>
          <cell r="K10">
            <v>56.387978142076499</v>
          </cell>
          <cell r="O10" t="str">
            <v>09</v>
          </cell>
          <cell r="P10">
            <v>5</v>
          </cell>
          <cell r="Q10">
            <v>661</v>
          </cell>
          <cell r="R10">
            <v>41</v>
          </cell>
          <cell r="S10">
            <v>54</v>
          </cell>
          <cell r="T10">
            <v>28</v>
          </cell>
          <cell r="U10">
            <v>69</v>
          </cell>
          <cell r="V10">
            <v>47</v>
          </cell>
          <cell r="W10">
            <v>47.636913767019699</v>
          </cell>
        </row>
        <row r="11">
          <cell r="C11" t="str">
            <v>10</v>
          </cell>
          <cell r="D11">
            <v>5</v>
          </cell>
          <cell r="E11">
            <v>87</v>
          </cell>
          <cell r="F11">
            <v>49</v>
          </cell>
          <cell r="G11">
            <v>61</v>
          </cell>
          <cell r="H11">
            <v>39</v>
          </cell>
          <cell r="I11">
            <v>68</v>
          </cell>
          <cell r="J11">
            <v>54</v>
          </cell>
          <cell r="K11">
            <v>54.494252873563198</v>
          </cell>
          <cell r="O11" t="str">
            <v>10</v>
          </cell>
          <cell r="P11">
            <v>5</v>
          </cell>
          <cell r="Q11">
            <v>132</v>
          </cell>
          <cell r="R11">
            <v>40</v>
          </cell>
          <cell r="S11">
            <v>53.5</v>
          </cell>
          <cell r="T11">
            <v>31</v>
          </cell>
          <cell r="U11">
            <v>68</v>
          </cell>
          <cell r="V11">
            <v>46</v>
          </cell>
          <cell r="W11">
            <v>46.924242424242401</v>
          </cell>
        </row>
        <row r="12">
          <cell r="C12" t="str">
            <v>11</v>
          </cell>
          <cell r="D12">
            <v>5</v>
          </cell>
          <cell r="E12">
            <v>406</v>
          </cell>
          <cell r="F12">
            <v>50</v>
          </cell>
          <cell r="G12">
            <v>61</v>
          </cell>
          <cell r="H12">
            <v>37</v>
          </cell>
          <cell r="I12">
            <v>69</v>
          </cell>
          <cell r="J12">
            <v>56</v>
          </cell>
          <cell r="K12">
            <v>55.266009852216698</v>
          </cell>
          <cell r="O12" t="str">
            <v>11</v>
          </cell>
          <cell r="P12">
            <v>5</v>
          </cell>
          <cell r="Q12">
            <v>1337</v>
          </cell>
          <cell r="R12">
            <v>40</v>
          </cell>
          <cell r="S12">
            <v>55</v>
          </cell>
          <cell r="T12">
            <v>30</v>
          </cell>
          <cell r="U12">
            <v>68</v>
          </cell>
          <cell r="V12">
            <v>47</v>
          </cell>
          <cell r="W12">
            <v>47.834704562453297</v>
          </cell>
        </row>
        <row r="13">
          <cell r="C13" t="str">
            <v>12</v>
          </cell>
          <cell r="D13">
            <v>5</v>
          </cell>
          <cell r="E13">
            <v>109</v>
          </cell>
          <cell r="F13">
            <v>54</v>
          </cell>
          <cell r="G13">
            <v>62</v>
          </cell>
          <cell r="H13">
            <v>40</v>
          </cell>
          <cell r="I13">
            <v>70</v>
          </cell>
          <cell r="J13">
            <v>59</v>
          </cell>
          <cell r="K13">
            <v>57.9633027522936</v>
          </cell>
          <cell r="O13" t="str">
            <v>12</v>
          </cell>
          <cell r="P13">
            <v>5</v>
          </cell>
          <cell r="Q13">
            <v>344</v>
          </cell>
          <cell r="R13">
            <v>42</v>
          </cell>
          <cell r="S13">
            <v>57</v>
          </cell>
          <cell r="T13">
            <v>31</v>
          </cell>
          <cell r="U13">
            <v>69</v>
          </cell>
          <cell r="V13">
            <v>49</v>
          </cell>
          <cell r="W13">
            <v>49.116279069767401</v>
          </cell>
        </row>
        <row r="14">
          <cell r="C14" t="str">
            <v>13</v>
          </cell>
          <cell r="D14">
            <v>5</v>
          </cell>
          <cell r="E14">
            <v>38</v>
          </cell>
          <cell r="F14">
            <v>52</v>
          </cell>
          <cell r="G14">
            <v>64</v>
          </cell>
          <cell r="H14">
            <v>41</v>
          </cell>
          <cell r="I14">
            <v>69</v>
          </cell>
          <cell r="J14">
            <v>58.5</v>
          </cell>
          <cell r="K14">
            <v>57.973684210526301</v>
          </cell>
          <cell r="O14" t="str">
            <v>13</v>
          </cell>
          <cell r="P14">
            <v>5</v>
          </cell>
          <cell r="Q14">
            <v>95</v>
          </cell>
          <cell r="R14">
            <v>41</v>
          </cell>
          <cell r="S14">
            <v>57</v>
          </cell>
          <cell r="T14">
            <v>32</v>
          </cell>
          <cell r="U14">
            <v>66</v>
          </cell>
          <cell r="V14">
            <v>49</v>
          </cell>
          <cell r="W14">
            <v>49.126315789473701</v>
          </cell>
        </row>
        <row r="15">
          <cell r="C15" t="str">
            <v>14</v>
          </cell>
          <cell r="D15">
            <v>5</v>
          </cell>
          <cell r="E15">
            <v>247</v>
          </cell>
          <cell r="F15">
            <v>50</v>
          </cell>
          <cell r="G15">
            <v>61</v>
          </cell>
          <cell r="H15">
            <v>41</v>
          </cell>
          <cell r="I15">
            <v>68</v>
          </cell>
          <cell r="J15">
            <v>55</v>
          </cell>
          <cell r="K15">
            <v>55.251012145749002</v>
          </cell>
          <cell r="O15" t="str">
            <v>14</v>
          </cell>
          <cell r="P15">
            <v>5</v>
          </cell>
          <cell r="Q15">
            <v>754</v>
          </cell>
          <cell r="R15">
            <v>40</v>
          </cell>
          <cell r="S15">
            <v>55</v>
          </cell>
          <cell r="T15">
            <v>30</v>
          </cell>
          <cell r="U15">
            <v>68</v>
          </cell>
          <cell r="V15">
            <v>46</v>
          </cell>
          <cell r="W15">
            <v>47.551724137930997</v>
          </cell>
        </row>
        <row r="16">
          <cell r="C16" t="str">
            <v>15</v>
          </cell>
          <cell r="D16">
            <v>5</v>
          </cell>
          <cell r="E16">
            <v>114</v>
          </cell>
          <cell r="F16">
            <v>55</v>
          </cell>
          <cell r="G16">
            <v>64</v>
          </cell>
          <cell r="H16">
            <v>42</v>
          </cell>
          <cell r="I16">
            <v>69</v>
          </cell>
          <cell r="J16">
            <v>60</v>
          </cell>
          <cell r="K16">
            <v>59.105263157894697</v>
          </cell>
          <cell r="O16" t="str">
            <v>15</v>
          </cell>
          <cell r="P16">
            <v>5</v>
          </cell>
          <cell r="Q16">
            <v>304</v>
          </cell>
          <cell r="R16">
            <v>44</v>
          </cell>
          <cell r="S16">
            <v>59</v>
          </cell>
          <cell r="T16">
            <v>30</v>
          </cell>
          <cell r="U16">
            <v>68</v>
          </cell>
          <cell r="V16">
            <v>52</v>
          </cell>
          <cell r="W16">
            <v>51.108552631578902</v>
          </cell>
        </row>
        <row r="17">
          <cell r="C17" t="str">
            <v>16</v>
          </cell>
          <cell r="D17">
            <v>5</v>
          </cell>
          <cell r="E17">
            <v>364</v>
          </cell>
          <cell r="F17">
            <v>48</v>
          </cell>
          <cell r="G17">
            <v>61</v>
          </cell>
          <cell r="H17">
            <v>37</v>
          </cell>
          <cell r="I17">
            <v>69</v>
          </cell>
          <cell r="J17">
            <v>54</v>
          </cell>
          <cell r="K17">
            <v>54.173076923076898</v>
          </cell>
          <cell r="O17" t="str">
            <v>16</v>
          </cell>
          <cell r="P17">
            <v>5</v>
          </cell>
          <cell r="Q17">
            <v>959</v>
          </cell>
          <cell r="R17">
            <v>38</v>
          </cell>
          <cell r="S17">
            <v>52</v>
          </cell>
          <cell r="T17">
            <v>28</v>
          </cell>
          <cell r="U17">
            <v>69</v>
          </cell>
          <cell r="V17">
            <v>45</v>
          </cell>
          <cell r="W17">
            <v>45.643378519290899</v>
          </cell>
        </row>
        <row r="18">
          <cell r="C18" t="str">
            <v>17</v>
          </cell>
          <cell r="D18">
            <v>5</v>
          </cell>
          <cell r="E18">
            <v>166</v>
          </cell>
          <cell r="F18">
            <v>50</v>
          </cell>
          <cell r="G18">
            <v>64</v>
          </cell>
          <cell r="H18">
            <v>40</v>
          </cell>
          <cell r="I18">
            <v>69</v>
          </cell>
          <cell r="J18">
            <v>56.5</v>
          </cell>
          <cell r="K18">
            <v>56.054216867469897</v>
          </cell>
          <cell r="O18" t="str">
            <v>17</v>
          </cell>
          <cell r="P18">
            <v>5</v>
          </cell>
          <cell r="Q18">
            <v>225</v>
          </cell>
          <cell r="R18">
            <v>40</v>
          </cell>
          <cell r="S18">
            <v>51</v>
          </cell>
          <cell r="T18">
            <v>30</v>
          </cell>
          <cell r="U18">
            <v>67</v>
          </cell>
          <cell r="V18">
            <v>45</v>
          </cell>
          <cell r="W18">
            <v>46.5555555555556</v>
          </cell>
        </row>
        <row r="19">
          <cell r="C19" t="str">
            <v>18</v>
          </cell>
          <cell r="D19">
            <v>5</v>
          </cell>
          <cell r="E19">
            <v>193</v>
          </cell>
          <cell r="F19">
            <v>52</v>
          </cell>
          <cell r="G19">
            <v>62</v>
          </cell>
          <cell r="H19">
            <v>39</v>
          </cell>
          <cell r="I19">
            <v>71</v>
          </cell>
          <cell r="J19">
            <v>58</v>
          </cell>
          <cell r="K19">
            <v>57.248704663212401</v>
          </cell>
          <cell r="O19" t="str">
            <v>18</v>
          </cell>
          <cell r="P19">
            <v>5</v>
          </cell>
          <cell r="Q19">
            <v>493</v>
          </cell>
          <cell r="R19">
            <v>40</v>
          </cell>
          <cell r="S19">
            <v>56</v>
          </cell>
          <cell r="T19">
            <v>30</v>
          </cell>
          <cell r="U19">
            <v>68</v>
          </cell>
          <cell r="V19">
            <v>47</v>
          </cell>
          <cell r="W19">
            <v>47.835699797160203</v>
          </cell>
        </row>
        <row r="20">
          <cell r="C20" t="str">
            <v>19</v>
          </cell>
          <cell r="D20">
            <v>5</v>
          </cell>
          <cell r="E20">
            <v>252</v>
          </cell>
          <cell r="F20">
            <v>50</v>
          </cell>
          <cell r="G20">
            <v>61.5</v>
          </cell>
          <cell r="H20">
            <v>39</v>
          </cell>
          <cell r="I20">
            <v>70</v>
          </cell>
          <cell r="J20">
            <v>57.5</v>
          </cell>
          <cell r="K20">
            <v>55.964285714285701</v>
          </cell>
          <cell r="O20" t="str">
            <v>19</v>
          </cell>
          <cell r="P20">
            <v>5</v>
          </cell>
          <cell r="Q20">
            <v>643</v>
          </cell>
          <cell r="R20">
            <v>39</v>
          </cell>
          <cell r="S20">
            <v>53</v>
          </cell>
          <cell r="T20">
            <v>29</v>
          </cell>
          <cell r="U20">
            <v>69</v>
          </cell>
          <cell r="V20">
            <v>46</v>
          </cell>
          <cell r="W20">
            <v>46.696734059097999</v>
          </cell>
        </row>
        <row r="21">
          <cell r="C21" t="str">
            <v>20</v>
          </cell>
          <cell r="D21">
            <v>5</v>
          </cell>
          <cell r="E21">
            <v>70</v>
          </cell>
          <cell r="F21">
            <v>50</v>
          </cell>
          <cell r="G21">
            <v>63</v>
          </cell>
          <cell r="H21">
            <v>39</v>
          </cell>
          <cell r="I21">
            <v>68</v>
          </cell>
          <cell r="J21">
            <v>58.5</v>
          </cell>
          <cell r="K21">
            <v>57.4428571428571</v>
          </cell>
          <cell r="O21" t="str">
            <v>20</v>
          </cell>
          <cell r="P21">
            <v>5</v>
          </cell>
          <cell r="Q21">
            <v>130</v>
          </cell>
          <cell r="R21">
            <v>41</v>
          </cell>
          <cell r="S21">
            <v>54</v>
          </cell>
          <cell r="T21">
            <v>30</v>
          </cell>
          <cell r="U21">
            <v>67</v>
          </cell>
          <cell r="V21">
            <v>47.5</v>
          </cell>
          <cell r="W21">
            <v>47.915384615384603</v>
          </cell>
        </row>
        <row r="22">
          <cell r="C22" t="str">
            <v>21</v>
          </cell>
          <cell r="D22">
            <v>5</v>
          </cell>
          <cell r="E22">
            <v>269</v>
          </cell>
          <cell r="F22">
            <v>51</v>
          </cell>
          <cell r="G22">
            <v>61</v>
          </cell>
          <cell r="H22">
            <v>41</v>
          </cell>
          <cell r="I22">
            <v>69</v>
          </cell>
          <cell r="J22">
            <v>56</v>
          </cell>
          <cell r="K22">
            <v>55.646840148698899</v>
          </cell>
          <cell r="O22" t="str">
            <v>21</v>
          </cell>
          <cell r="P22">
            <v>5</v>
          </cell>
          <cell r="Q22">
            <v>530</v>
          </cell>
          <cell r="R22">
            <v>40</v>
          </cell>
          <cell r="S22">
            <v>51</v>
          </cell>
          <cell r="T22">
            <v>32</v>
          </cell>
          <cell r="U22">
            <v>66</v>
          </cell>
          <cell r="V22">
            <v>44</v>
          </cell>
          <cell r="W22">
            <v>45.539622641509403</v>
          </cell>
        </row>
        <row r="23">
          <cell r="C23" t="str">
            <v>22</v>
          </cell>
          <cell r="D23">
            <v>5</v>
          </cell>
          <cell r="E23">
            <v>428</v>
          </cell>
          <cell r="F23">
            <v>51</v>
          </cell>
          <cell r="G23">
            <v>62</v>
          </cell>
          <cell r="H23">
            <v>38</v>
          </cell>
          <cell r="I23">
            <v>69</v>
          </cell>
          <cell r="J23">
            <v>56</v>
          </cell>
          <cell r="K23">
            <v>55.934579439252303</v>
          </cell>
          <cell r="O23" t="str">
            <v>22</v>
          </cell>
          <cell r="P23">
            <v>5</v>
          </cell>
          <cell r="Q23">
            <v>661</v>
          </cell>
          <cell r="R23">
            <v>40</v>
          </cell>
          <cell r="S23">
            <v>52</v>
          </cell>
          <cell r="T23">
            <v>31</v>
          </cell>
          <cell r="U23">
            <v>68</v>
          </cell>
          <cell r="V23">
            <v>46</v>
          </cell>
          <cell r="W23">
            <v>46.535552193645998</v>
          </cell>
        </row>
        <row r="24">
          <cell r="C24" t="str">
            <v>23</v>
          </cell>
          <cell r="D24">
            <v>5</v>
          </cell>
          <cell r="E24">
            <v>268</v>
          </cell>
          <cell r="F24">
            <v>49</v>
          </cell>
          <cell r="G24">
            <v>60</v>
          </cell>
          <cell r="H24">
            <v>41</v>
          </cell>
          <cell r="I24">
            <v>69</v>
          </cell>
          <cell r="J24">
            <v>54.5</v>
          </cell>
          <cell r="K24">
            <v>54.753731343283597</v>
          </cell>
          <cell r="O24" t="str">
            <v>23</v>
          </cell>
          <cell r="P24">
            <v>5</v>
          </cell>
          <cell r="Q24">
            <v>610</v>
          </cell>
          <cell r="R24">
            <v>38</v>
          </cell>
          <cell r="S24">
            <v>49</v>
          </cell>
          <cell r="T24">
            <v>29</v>
          </cell>
          <cell r="U24">
            <v>68</v>
          </cell>
          <cell r="V24">
            <v>44</v>
          </cell>
          <cell r="W24">
            <v>44.347540983606599</v>
          </cell>
        </row>
        <row r="25">
          <cell r="C25" t="str">
            <v>24</v>
          </cell>
          <cell r="D25">
            <v>5</v>
          </cell>
          <cell r="E25">
            <v>98</v>
          </cell>
          <cell r="F25">
            <v>49</v>
          </cell>
          <cell r="G25">
            <v>63</v>
          </cell>
          <cell r="H25">
            <v>40</v>
          </cell>
          <cell r="I25">
            <v>69</v>
          </cell>
          <cell r="J25">
            <v>57</v>
          </cell>
          <cell r="K25">
            <v>56.234693877551003</v>
          </cell>
          <cell r="O25" t="str">
            <v>24</v>
          </cell>
          <cell r="P25">
            <v>5</v>
          </cell>
          <cell r="Q25">
            <v>162</v>
          </cell>
          <cell r="R25">
            <v>36</v>
          </cell>
          <cell r="S25">
            <v>48</v>
          </cell>
          <cell r="T25">
            <v>28</v>
          </cell>
          <cell r="U25">
            <v>67</v>
          </cell>
          <cell r="V25">
            <v>41.5</v>
          </cell>
          <cell r="W25">
            <v>42.506172839506199</v>
          </cell>
        </row>
        <row r="26">
          <cell r="C26" t="str">
            <v>25</v>
          </cell>
          <cell r="D26">
            <v>5</v>
          </cell>
          <cell r="E26">
            <v>538</v>
          </cell>
          <cell r="F26">
            <v>44</v>
          </cell>
          <cell r="G26">
            <v>59</v>
          </cell>
          <cell r="H26">
            <v>30</v>
          </cell>
          <cell r="I26">
            <v>71</v>
          </cell>
          <cell r="J26">
            <v>51</v>
          </cell>
          <cell r="K26">
            <v>51.678438661709997</v>
          </cell>
          <cell r="O26" t="str">
            <v>25</v>
          </cell>
          <cell r="P26">
            <v>5</v>
          </cell>
          <cell r="Q26">
            <v>873</v>
          </cell>
          <cell r="R26">
            <v>36</v>
          </cell>
          <cell r="S26">
            <v>51</v>
          </cell>
          <cell r="T26">
            <v>26</v>
          </cell>
          <cell r="U26">
            <v>68</v>
          </cell>
          <cell r="V26">
            <v>44</v>
          </cell>
          <cell r="W26">
            <v>44.426116838487999</v>
          </cell>
        </row>
        <row r="27">
          <cell r="C27" t="str">
            <v>26</v>
          </cell>
          <cell r="D27">
            <v>5</v>
          </cell>
          <cell r="E27">
            <v>636</v>
          </cell>
          <cell r="F27">
            <v>44</v>
          </cell>
          <cell r="G27">
            <v>57</v>
          </cell>
          <cell r="H27">
            <v>33</v>
          </cell>
          <cell r="I27">
            <v>68</v>
          </cell>
          <cell r="J27">
            <v>50</v>
          </cell>
          <cell r="K27">
            <v>50.632075471698101</v>
          </cell>
          <cell r="O27" t="str">
            <v>26</v>
          </cell>
          <cell r="P27">
            <v>5</v>
          </cell>
          <cell r="Q27">
            <v>1165</v>
          </cell>
          <cell r="R27">
            <v>35</v>
          </cell>
          <cell r="S27">
            <v>50</v>
          </cell>
          <cell r="T27">
            <v>26</v>
          </cell>
          <cell r="U27">
            <v>68</v>
          </cell>
          <cell r="V27">
            <v>42</v>
          </cell>
          <cell r="W27">
            <v>43.026609442060099</v>
          </cell>
        </row>
        <row r="28">
          <cell r="C28" t="str">
            <v>27</v>
          </cell>
          <cell r="D28">
            <v>5</v>
          </cell>
          <cell r="E28">
            <v>978</v>
          </cell>
          <cell r="F28">
            <v>46</v>
          </cell>
          <cell r="G28">
            <v>57</v>
          </cell>
          <cell r="H28">
            <v>32</v>
          </cell>
          <cell r="I28">
            <v>69</v>
          </cell>
          <cell r="J28">
            <v>51</v>
          </cell>
          <cell r="K28">
            <v>51.418200408997997</v>
          </cell>
          <cell r="O28" t="str">
            <v>27</v>
          </cell>
          <cell r="P28">
            <v>5</v>
          </cell>
          <cell r="Q28">
            <v>2459</v>
          </cell>
          <cell r="R28">
            <v>36</v>
          </cell>
          <cell r="S28">
            <v>50</v>
          </cell>
          <cell r="T28">
            <v>27</v>
          </cell>
          <cell r="U28">
            <v>69</v>
          </cell>
          <cell r="V28">
            <v>42</v>
          </cell>
          <cell r="W28">
            <v>43.313135420902803</v>
          </cell>
        </row>
        <row r="29">
          <cell r="C29" t="str">
            <v>28</v>
          </cell>
          <cell r="D29">
            <v>5</v>
          </cell>
          <cell r="E29">
            <v>511</v>
          </cell>
          <cell r="F29">
            <v>46</v>
          </cell>
          <cell r="G29">
            <v>57</v>
          </cell>
          <cell r="H29">
            <v>36</v>
          </cell>
          <cell r="I29">
            <v>72</v>
          </cell>
          <cell r="J29">
            <v>51</v>
          </cell>
          <cell r="K29">
            <v>51.726027397260303</v>
          </cell>
          <cell r="O29" t="str">
            <v>28</v>
          </cell>
          <cell r="P29">
            <v>5</v>
          </cell>
          <cell r="Q29">
            <v>881</v>
          </cell>
          <cell r="R29">
            <v>37</v>
          </cell>
          <cell r="S29">
            <v>48</v>
          </cell>
          <cell r="T29">
            <v>28</v>
          </cell>
          <cell r="U29">
            <v>67</v>
          </cell>
          <cell r="V29">
            <v>41</v>
          </cell>
          <cell r="W29">
            <v>42.889897843359797</v>
          </cell>
        </row>
        <row r="30">
          <cell r="C30" t="str">
            <v>29</v>
          </cell>
          <cell r="D30">
            <v>5</v>
          </cell>
          <cell r="E30">
            <v>180</v>
          </cell>
          <cell r="F30">
            <v>47</v>
          </cell>
          <cell r="G30">
            <v>59</v>
          </cell>
          <cell r="H30">
            <v>38</v>
          </cell>
          <cell r="I30">
            <v>69</v>
          </cell>
          <cell r="J30">
            <v>52</v>
          </cell>
          <cell r="K30">
            <v>53.116666666666703</v>
          </cell>
          <cell r="O30" t="str">
            <v>29</v>
          </cell>
          <cell r="P30">
            <v>5</v>
          </cell>
          <cell r="Q30">
            <v>231</v>
          </cell>
          <cell r="R30">
            <v>37</v>
          </cell>
          <cell r="S30">
            <v>46</v>
          </cell>
          <cell r="T30">
            <v>29</v>
          </cell>
          <cell r="U30">
            <v>65</v>
          </cell>
          <cell r="V30">
            <v>41</v>
          </cell>
          <cell r="W30">
            <v>42.095238095238102</v>
          </cell>
        </row>
        <row r="31">
          <cell r="C31" t="str">
            <v>30</v>
          </cell>
          <cell r="D31">
            <v>5</v>
          </cell>
          <cell r="E31">
            <v>238</v>
          </cell>
          <cell r="F31">
            <v>46</v>
          </cell>
          <cell r="G31">
            <v>56</v>
          </cell>
          <cell r="H31">
            <v>36</v>
          </cell>
          <cell r="I31">
            <v>69</v>
          </cell>
          <cell r="J31">
            <v>50</v>
          </cell>
          <cell r="K31">
            <v>51.382352941176499</v>
          </cell>
          <cell r="O31" t="str">
            <v>30</v>
          </cell>
          <cell r="P31">
            <v>5</v>
          </cell>
          <cell r="Q31">
            <v>388</v>
          </cell>
          <cell r="R31">
            <v>37</v>
          </cell>
          <cell r="S31">
            <v>46</v>
          </cell>
          <cell r="T31">
            <v>28</v>
          </cell>
          <cell r="U31">
            <v>65</v>
          </cell>
          <cell r="V31">
            <v>41</v>
          </cell>
          <cell r="W31">
            <v>41.878865979381402</v>
          </cell>
        </row>
        <row r="32">
          <cell r="C32" t="str">
            <v>31</v>
          </cell>
          <cell r="D32">
            <v>5</v>
          </cell>
          <cell r="E32">
            <v>338</v>
          </cell>
          <cell r="F32">
            <v>45</v>
          </cell>
          <cell r="G32">
            <v>56</v>
          </cell>
          <cell r="H32">
            <v>35</v>
          </cell>
          <cell r="I32">
            <v>70</v>
          </cell>
          <cell r="J32">
            <v>49</v>
          </cell>
          <cell r="K32">
            <v>50.7988165680473</v>
          </cell>
          <cell r="O32" t="str">
            <v>31</v>
          </cell>
          <cell r="P32">
            <v>5</v>
          </cell>
          <cell r="Q32">
            <v>686</v>
          </cell>
          <cell r="R32">
            <v>36</v>
          </cell>
          <cell r="S32">
            <v>46</v>
          </cell>
          <cell r="T32">
            <v>27</v>
          </cell>
          <cell r="U32">
            <v>66</v>
          </cell>
          <cell r="V32">
            <v>40</v>
          </cell>
          <cell r="W32">
            <v>41.495626822157398</v>
          </cell>
        </row>
        <row r="33">
          <cell r="C33" t="str">
            <v>32</v>
          </cell>
          <cell r="D33">
            <v>5</v>
          </cell>
          <cell r="E33">
            <v>406</v>
          </cell>
          <cell r="F33">
            <v>46</v>
          </cell>
          <cell r="G33">
            <v>55</v>
          </cell>
          <cell r="H33">
            <v>37</v>
          </cell>
          <cell r="I33">
            <v>69</v>
          </cell>
          <cell r="J33">
            <v>50</v>
          </cell>
          <cell r="K33">
            <v>51.339901477832498</v>
          </cell>
          <cell r="O33" t="str">
            <v>32</v>
          </cell>
          <cell r="P33">
            <v>5</v>
          </cell>
          <cell r="Q33">
            <v>894</v>
          </cell>
          <cell r="R33">
            <v>37</v>
          </cell>
          <cell r="S33">
            <v>48</v>
          </cell>
          <cell r="T33">
            <v>28</v>
          </cell>
          <cell r="U33">
            <v>68</v>
          </cell>
          <cell r="V33">
            <v>42</v>
          </cell>
          <cell r="W33">
            <v>42.970917225950799</v>
          </cell>
        </row>
        <row r="34">
          <cell r="C34" t="str">
            <v>33</v>
          </cell>
          <cell r="D34">
            <v>5</v>
          </cell>
          <cell r="E34">
            <v>317</v>
          </cell>
          <cell r="F34">
            <v>46</v>
          </cell>
          <cell r="G34">
            <v>55</v>
          </cell>
          <cell r="H34">
            <v>34</v>
          </cell>
          <cell r="I34">
            <v>70</v>
          </cell>
          <cell r="J34">
            <v>49</v>
          </cell>
          <cell r="K34">
            <v>51.009463722397498</v>
          </cell>
          <cell r="O34" t="str">
            <v>33</v>
          </cell>
          <cell r="P34">
            <v>5</v>
          </cell>
          <cell r="Q34">
            <v>594</v>
          </cell>
          <cell r="R34">
            <v>36</v>
          </cell>
          <cell r="S34">
            <v>46</v>
          </cell>
          <cell r="T34">
            <v>27</v>
          </cell>
          <cell r="U34">
            <v>66</v>
          </cell>
          <cell r="V34">
            <v>40</v>
          </cell>
          <cell r="W34">
            <v>41.343434343434303</v>
          </cell>
        </row>
        <row r="35">
          <cell r="C35" t="str">
            <v>34</v>
          </cell>
          <cell r="D35">
            <v>5</v>
          </cell>
          <cell r="E35">
            <v>70</v>
          </cell>
          <cell r="F35">
            <v>47</v>
          </cell>
          <cell r="G35">
            <v>55</v>
          </cell>
          <cell r="H35">
            <v>38</v>
          </cell>
          <cell r="I35">
            <v>68</v>
          </cell>
          <cell r="J35">
            <v>51</v>
          </cell>
          <cell r="K35">
            <v>51.128571428571398</v>
          </cell>
          <cell r="O35" t="str">
            <v>34</v>
          </cell>
          <cell r="P35">
            <v>5</v>
          </cell>
          <cell r="Q35">
            <v>125</v>
          </cell>
          <cell r="R35">
            <v>36</v>
          </cell>
          <cell r="S35">
            <v>44</v>
          </cell>
          <cell r="T35">
            <v>29</v>
          </cell>
          <cell r="U35">
            <v>61</v>
          </cell>
          <cell r="V35">
            <v>39</v>
          </cell>
          <cell r="W35">
            <v>40.4</v>
          </cell>
        </row>
        <row r="36">
          <cell r="C36" t="str">
            <v>35</v>
          </cell>
          <cell r="D36">
            <v>5</v>
          </cell>
          <cell r="E36">
            <v>193</v>
          </cell>
          <cell r="F36">
            <v>47</v>
          </cell>
          <cell r="G36">
            <v>60</v>
          </cell>
          <cell r="H36">
            <v>36</v>
          </cell>
          <cell r="I36">
            <v>69</v>
          </cell>
          <cell r="J36">
            <v>53</v>
          </cell>
          <cell r="K36">
            <v>53.155440414507801</v>
          </cell>
          <cell r="O36" t="str">
            <v>35</v>
          </cell>
          <cell r="P36">
            <v>5</v>
          </cell>
          <cell r="Q36">
            <v>351</v>
          </cell>
          <cell r="R36">
            <v>36</v>
          </cell>
          <cell r="S36">
            <v>48</v>
          </cell>
          <cell r="T36">
            <v>29</v>
          </cell>
          <cell r="U36">
            <v>67</v>
          </cell>
          <cell r="V36">
            <v>41</v>
          </cell>
          <cell r="W36">
            <v>42.341880341880298</v>
          </cell>
        </row>
        <row r="37">
          <cell r="C37" t="str">
            <v>36</v>
          </cell>
          <cell r="D37">
            <v>5</v>
          </cell>
          <cell r="E37">
            <v>122</v>
          </cell>
          <cell r="F37">
            <v>48</v>
          </cell>
          <cell r="G37">
            <v>58</v>
          </cell>
          <cell r="H37">
            <v>37</v>
          </cell>
          <cell r="I37">
            <v>68</v>
          </cell>
          <cell r="J37">
            <v>52</v>
          </cell>
          <cell r="K37">
            <v>52.6967213114754</v>
          </cell>
          <cell r="O37" t="str">
            <v>36</v>
          </cell>
          <cell r="P37">
            <v>5</v>
          </cell>
          <cell r="Q37">
            <v>271</v>
          </cell>
          <cell r="R37">
            <v>37</v>
          </cell>
          <cell r="S37">
            <v>48</v>
          </cell>
          <cell r="T37">
            <v>28</v>
          </cell>
          <cell r="U37">
            <v>67</v>
          </cell>
          <cell r="V37">
            <v>42</v>
          </cell>
          <cell r="W37">
            <v>43.173431734317298</v>
          </cell>
        </row>
        <row r="38">
          <cell r="C38" t="str">
            <v>37</v>
          </cell>
          <cell r="D38">
            <v>5</v>
          </cell>
          <cell r="E38">
            <v>59</v>
          </cell>
          <cell r="F38">
            <v>48</v>
          </cell>
          <cell r="G38">
            <v>58</v>
          </cell>
          <cell r="H38">
            <v>39</v>
          </cell>
          <cell r="I38">
            <v>70</v>
          </cell>
          <cell r="J38">
            <v>51</v>
          </cell>
          <cell r="K38">
            <v>53.084745762711897</v>
          </cell>
          <cell r="O38" t="str">
            <v>37</v>
          </cell>
          <cell r="P38">
            <v>5</v>
          </cell>
          <cell r="Q38">
            <v>128</v>
          </cell>
          <cell r="R38">
            <v>37</v>
          </cell>
          <cell r="S38">
            <v>47.5</v>
          </cell>
          <cell r="T38">
            <v>30</v>
          </cell>
          <cell r="U38">
            <v>67</v>
          </cell>
          <cell r="V38">
            <v>41</v>
          </cell>
          <cell r="W38">
            <v>42.6015625</v>
          </cell>
        </row>
        <row r="39">
          <cell r="C39" t="str">
            <v>60</v>
          </cell>
          <cell r="D39">
            <v>5</v>
          </cell>
          <cell r="E39">
            <v>767</v>
          </cell>
          <cell r="F39">
            <v>46</v>
          </cell>
          <cell r="G39">
            <v>57</v>
          </cell>
          <cell r="H39">
            <v>36</v>
          </cell>
          <cell r="I39">
            <v>69</v>
          </cell>
          <cell r="J39">
            <v>51</v>
          </cell>
          <cell r="K39">
            <v>52.003911342894398</v>
          </cell>
          <cell r="O39" t="str">
            <v>60</v>
          </cell>
          <cell r="P39">
            <v>5</v>
          </cell>
          <cell r="Q39">
            <v>1609</v>
          </cell>
          <cell r="R39">
            <v>36</v>
          </cell>
          <cell r="S39">
            <v>49</v>
          </cell>
          <cell r="T39">
            <v>27</v>
          </cell>
          <cell r="U39">
            <v>68</v>
          </cell>
          <cell r="V39">
            <v>41</v>
          </cell>
          <cell r="W39">
            <v>42.834679925419501</v>
          </cell>
        </row>
        <row r="40">
          <cell r="C40" t="str">
            <v>61</v>
          </cell>
          <cell r="D40">
            <v>5</v>
          </cell>
          <cell r="E40">
            <v>536</v>
          </cell>
          <cell r="F40">
            <v>47</v>
          </cell>
          <cell r="G40">
            <v>56</v>
          </cell>
          <cell r="H40">
            <v>35</v>
          </cell>
          <cell r="I40">
            <v>71</v>
          </cell>
          <cell r="J40">
            <v>51</v>
          </cell>
          <cell r="K40">
            <v>51.544776119402997</v>
          </cell>
          <cell r="O40" t="str">
            <v>61</v>
          </cell>
          <cell r="P40">
            <v>5</v>
          </cell>
          <cell r="Q40">
            <v>1226</v>
          </cell>
          <cell r="R40">
            <v>37</v>
          </cell>
          <cell r="S40">
            <v>50</v>
          </cell>
          <cell r="T40">
            <v>27</v>
          </cell>
          <cell r="U40">
            <v>67</v>
          </cell>
          <cell r="V40">
            <v>43</v>
          </cell>
          <cell r="W40">
            <v>43.586460032626398</v>
          </cell>
        </row>
        <row r="41">
          <cell r="C41" t="str">
            <v>62</v>
          </cell>
          <cell r="D41">
            <v>5</v>
          </cell>
          <cell r="E41">
            <v>389</v>
          </cell>
          <cell r="F41">
            <v>47</v>
          </cell>
          <cell r="G41">
            <v>58</v>
          </cell>
          <cell r="H41">
            <v>34</v>
          </cell>
          <cell r="I41">
            <v>69</v>
          </cell>
          <cell r="J41">
            <v>51</v>
          </cell>
          <cell r="K41">
            <v>52.246786632390702</v>
          </cell>
          <cell r="O41" t="str">
            <v>62</v>
          </cell>
          <cell r="P41">
            <v>5</v>
          </cell>
          <cell r="Q41">
            <v>710</v>
          </cell>
          <cell r="R41">
            <v>36</v>
          </cell>
          <cell r="S41">
            <v>48</v>
          </cell>
          <cell r="T41">
            <v>28</v>
          </cell>
          <cell r="U41">
            <v>67</v>
          </cell>
          <cell r="V41">
            <v>41</v>
          </cell>
          <cell r="W41">
            <v>42.457746478873197</v>
          </cell>
        </row>
        <row r="42">
          <cell r="C42" t="str">
            <v>63</v>
          </cell>
          <cell r="D42">
            <v>5</v>
          </cell>
          <cell r="E42">
            <v>562</v>
          </cell>
          <cell r="F42">
            <v>46</v>
          </cell>
          <cell r="G42">
            <v>56</v>
          </cell>
          <cell r="H42">
            <v>36</v>
          </cell>
          <cell r="I42">
            <v>70</v>
          </cell>
          <cell r="J42">
            <v>50</v>
          </cell>
          <cell r="K42">
            <v>51.330960854092503</v>
          </cell>
          <cell r="O42" t="str">
            <v>63</v>
          </cell>
          <cell r="P42">
            <v>5</v>
          </cell>
          <cell r="Q42">
            <v>1166</v>
          </cell>
          <cell r="R42">
            <v>37</v>
          </cell>
          <cell r="S42">
            <v>49</v>
          </cell>
          <cell r="T42">
            <v>27</v>
          </cell>
          <cell r="U42">
            <v>67</v>
          </cell>
          <cell r="V42">
            <v>42</v>
          </cell>
          <cell r="W42">
            <v>43.3756432246998</v>
          </cell>
        </row>
        <row r="43">
          <cell r="C43" t="str">
            <v>64</v>
          </cell>
          <cell r="D43">
            <v>5</v>
          </cell>
          <cell r="E43">
            <v>299</v>
          </cell>
          <cell r="F43">
            <v>49</v>
          </cell>
          <cell r="G43">
            <v>59</v>
          </cell>
          <cell r="H43">
            <v>38</v>
          </cell>
          <cell r="I43">
            <v>69</v>
          </cell>
          <cell r="J43">
            <v>54</v>
          </cell>
          <cell r="K43">
            <v>54.020066889632098</v>
          </cell>
          <cell r="O43" t="str">
            <v>64</v>
          </cell>
          <cell r="P43">
            <v>5</v>
          </cell>
          <cell r="Q43">
            <v>797</v>
          </cell>
          <cell r="R43">
            <v>38</v>
          </cell>
          <cell r="S43">
            <v>50</v>
          </cell>
          <cell r="T43">
            <v>28</v>
          </cell>
          <cell r="U43">
            <v>68</v>
          </cell>
          <cell r="V43">
            <v>43</v>
          </cell>
          <cell r="W43">
            <v>45.069008782936002</v>
          </cell>
        </row>
        <row r="44">
          <cell r="C44" t="str">
            <v>65</v>
          </cell>
          <cell r="D44">
            <v>5</v>
          </cell>
          <cell r="E44">
            <v>264</v>
          </cell>
          <cell r="F44">
            <v>48</v>
          </cell>
          <cell r="G44">
            <v>57</v>
          </cell>
          <cell r="H44">
            <v>39</v>
          </cell>
          <cell r="I44">
            <v>69</v>
          </cell>
          <cell r="J44">
            <v>53</v>
          </cell>
          <cell r="K44">
            <v>53.185606060606098</v>
          </cell>
          <cell r="O44" t="str">
            <v>65</v>
          </cell>
          <cell r="P44">
            <v>5</v>
          </cell>
          <cell r="Q44">
            <v>740</v>
          </cell>
          <cell r="R44">
            <v>39</v>
          </cell>
          <cell r="S44">
            <v>49</v>
          </cell>
          <cell r="T44">
            <v>30</v>
          </cell>
          <cell r="U44">
            <v>68</v>
          </cell>
          <cell r="V44">
            <v>43</v>
          </cell>
          <cell r="W44">
            <v>44.613513513513503</v>
          </cell>
        </row>
        <row r="45">
          <cell r="C45" t="str">
            <v>66</v>
          </cell>
          <cell r="D45">
            <v>5</v>
          </cell>
          <cell r="E45">
            <v>210</v>
          </cell>
          <cell r="F45">
            <v>49</v>
          </cell>
          <cell r="G45">
            <v>57</v>
          </cell>
          <cell r="H45">
            <v>36</v>
          </cell>
          <cell r="I45">
            <v>68</v>
          </cell>
          <cell r="J45">
            <v>52</v>
          </cell>
          <cell r="K45">
            <v>52.8</v>
          </cell>
          <cell r="O45" t="str">
            <v>66</v>
          </cell>
          <cell r="P45">
            <v>5</v>
          </cell>
          <cell r="Q45">
            <v>540</v>
          </cell>
          <cell r="R45">
            <v>39</v>
          </cell>
          <cell r="S45">
            <v>49</v>
          </cell>
          <cell r="T45">
            <v>29</v>
          </cell>
          <cell r="U45">
            <v>67</v>
          </cell>
          <cell r="V45">
            <v>44</v>
          </cell>
          <cell r="W45">
            <v>44.881481481481501</v>
          </cell>
        </row>
        <row r="46">
          <cell r="C46" t="str">
            <v>67</v>
          </cell>
          <cell r="D46">
            <v>5</v>
          </cell>
          <cell r="E46">
            <v>186</v>
          </cell>
          <cell r="F46">
            <v>46</v>
          </cell>
          <cell r="G46">
            <v>56</v>
          </cell>
          <cell r="H46">
            <v>37</v>
          </cell>
          <cell r="I46">
            <v>68</v>
          </cell>
          <cell r="J46">
            <v>51</v>
          </cell>
          <cell r="K46">
            <v>51.1505376344086</v>
          </cell>
          <cell r="O46" t="str">
            <v>67</v>
          </cell>
          <cell r="P46">
            <v>5</v>
          </cell>
          <cell r="Q46">
            <v>519</v>
          </cell>
          <cell r="R46">
            <v>37</v>
          </cell>
          <cell r="S46">
            <v>47</v>
          </cell>
          <cell r="T46">
            <v>27</v>
          </cell>
          <cell r="U46">
            <v>68</v>
          </cell>
          <cell r="V46">
            <v>42</v>
          </cell>
          <cell r="W46">
            <v>42.840077071290899</v>
          </cell>
        </row>
        <row r="47">
          <cell r="C47" t="str">
            <v>68</v>
          </cell>
          <cell r="D47">
            <v>5</v>
          </cell>
          <cell r="E47">
            <v>147</v>
          </cell>
          <cell r="F47">
            <v>47</v>
          </cell>
          <cell r="G47">
            <v>57</v>
          </cell>
          <cell r="H47">
            <v>36</v>
          </cell>
          <cell r="I47">
            <v>69</v>
          </cell>
          <cell r="J47">
            <v>51</v>
          </cell>
          <cell r="K47">
            <v>52</v>
          </cell>
          <cell r="O47" t="str">
            <v>68</v>
          </cell>
          <cell r="P47">
            <v>5</v>
          </cell>
          <cell r="Q47">
            <v>355</v>
          </cell>
          <cell r="R47">
            <v>38</v>
          </cell>
          <cell r="S47">
            <v>49</v>
          </cell>
          <cell r="T47">
            <v>29</v>
          </cell>
          <cell r="U47">
            <v>67</v>
          </cell>
          <cell r="V47">
            <v>44</v>
          </cell>
          <cell r="W47">
            <v>44.425352112676102</v>
          </cell>
        </row>
        <row r="48">
          <cell r="C48" t="str">
            <v>69</v>
          </cell>
          <cell r="D48">
            <v>5</v>
          </cell>
          <cell r="E48">
            <v>116</v>
          </cell>
          <cell r="F48">
            <v>47</v>
          </cell>
          <cell r="G48">
            <v>58</v>
          </cell>
          <cell r="H48">
            <v>36</v>
          </cell>
          <cell r="I48">
            <v>69</v>
          </cell>
          <cell r="J48">
            <v>52</v>
          </cell>
          <cell r="K48">
            <v>52.784482758620697</v>
          </cell>
          <cell r="O48" t="str">
            <v>69</v>
          </cell>
          <cell r="P48">
            <v>5</v>
          </cell>
          <cell r="Q48">
            <v>286</v>
          </cell>
          <cell r="R48">
            <v>39</v>
          </cell>
          <cell r="S48">
            <v>49</v>
          </cell>
          <cell r="T48">
            <v>29</v>
          </cell>
          <cell r="U48">
            <v>68</v>
          </cell>
          <cell r="V48">
            <v>43</v>
          </cell>
          <cell r="W48">
            <v>44.8041958041958</v>
          </cell>
        </row>
        <row r="49">
          <cell r="C49" t="str">
            <v>70</v>
          </cell>
          <cell r="D49">
            <v>5</v>
          </cell>
          <cell r="E49">
            <v>172</v>
          </cell>
          <cell r="F49">
            <v>54</v>
          </cell>
          <cell r="G49">
            <v>63</v>
          </cell>
          <cell r="H49">
            <v>41</v>
          </cell>
          <cell r="I49">
            <v>68</v>
          </cell>
          <cell r="J49">
            <v>58</v>
          </cell>
          <cell r="K49">
            <v>58.075581395348799</v>
          </cell>
          <cell r="O49" t="str">
            <v>70</v>
          </cell>
          <cell r="P49">
            <v>5</v>
          </cell>
          <cell r="Q49">
            <v>488</v>
          </cell>
          <cell r="R49">
            <v>42</v>
          </cell>
          <cell r="S49">
            <v>57</v>
          </cell>
          <cell r="T49">
            <v>30</v>
          </cell>
          <cell r="U49">
            <v>68</v>
          </cell>
          <cell r="V49">
            <v>50</v>
          </cell>
          <cell r="W49">
            <v>49.528688524590201</v>
          </cell>
        </row>
        <row r="50">
          <cell r="C50" t="str">
            <v>71</v>
          </cell>
          <cell r="D50">
            <v>5</v>
          </cell>
          <cell r="E50">
            <v>172</v>
          </cell>
          <cell r="F50">
            <v>50</v>
          </cell>
          <cell r="G50">
            <v>63</v>
          </cell>
          <cell r="H50">
            <v>37</v>
          </cell>
          <cell r="I50">
            <v>69</v>
          </cell>
          <cell r="J50">
            <v>58</v>
          </cell>
          <cell r="K50">
            <v>56.488372093023301</v>
          </cell>
          <cell r="O50" t="str">
            <v>71</v>
          </cell>
          <cell r="P50">
            <v>5</v>
          </cell>
          <cell r="Q50">
            <v>631</v>
          </cell>
          <cell r="R50">
            <v>40</v>
          </cell>
          <cell r="S50">
            <v>54</v>
          </cell>
          <cell r="T50">
            <v>29</v>
          </cell>
          <cell r="U50">
            <v>68</v>
          </cell>
          <cell r="V50">
            <v>46</v>
          </cell>
          <cell r="W50">
            <v>46.961965134706801</v>
          </cell>
        </row>
        <row r="51">
          <cell r="C51" t="str">
            <v>72</v>
          </cell>
          <cell r="D51">
            <v>5</v>
          </cell>
          <cell r="E51">
            <v>24</v>
          </cell>
          <cell r="F51">
            <v>51</v>
          </cell>
          <cell r="G51">
            <v>64</v>
          </cell>
          <cell r="H51">
            <v>45</v>
          </cell>
          <cell r="I51">
            <v>70</v>
          </cell>
          <cell r="J51">
            <v>56.5</v>
          </cell>
          <cell r="K51">
            <v>57.0416666666667</v>
          </cell>
          <cell r="O51" t="str">
            <v>72</v>
          </cell>
          <cell r="P51">
            <v>5</v>
          </cell>
          <cell r="Q51">
            <v>64</v>
          </cell>
          <cell r="R51">
            <v>41</v>
          </cell>
          <cell r="S51">
            <v>51</v>
          </cell>
          <cell r="T51">
            <v>32</v>
          </cell>
          <cell r="U51">
            <v>68</v>
          </cell>
          <cell r="V51">
            <v>46</v>
          </cell>
          <cell r="W51">
            <v>46.875</v>
          </cell>
        </row>
        <row r="52">
          <cell r="C52" t="str">
            <v>73</v>
          </cell>
          <cell r="D52">
            <v>5</v>
          </cell>
          <cell r="E52">
            <v>27</v>
          </cell>
          <cell r="F52">
            <v>53</v>
          </cell>
          <cell r="G52">
            <v>63</v>
          </cell>
          <cell r="H52">
            <v>43</v>
          </cell>
          <cell r="I52">
            <v>67</v>
          </cell>
          <cell r="J52">
            <v>61</v>
          </cell>
          <cell r="K52">
            <v>58.407407407407398</v>
          </cell>
          <cell r="O52" t="str">
            <v>73</v>
          </cell>
          <cell r="P52">
            <v>5</v>
          </cell>
          <cell r="Q52">
            <v>29</v>
          </cell>
          <cell r="R52">
            <v>39</v>
          </cell>
          <cell r="S52">
            <v>53</v>
          </cell>
          <cell r="T52">
            <v>30</v>
          </cell>
          <cell r="U52">
            <v>66</v>
          </cell>
          <cell r="V52">
            <v>47</v>
          </cell>
          <cell r="W52">
            <v>47.379310344827601</v>
          </cell>
        </row>
        <row r="53">
          <cell r="C53" t="str">
            <v>74</v>
          </cell>
          <cell r="D53">
            <v>5</v>
          </cell>
          <cell r="E53">
            <v>166</v>
          </cell>
          <cell r="F53">
            <v>47</v>
          </cell>
          <cell r="G53">
            <v>58</v>
          </cell>
          <cell r="H53">
            <v>37</v>
          </cell>
          <cell r="I53">
            <v>71</v>
          </cell>
          <cell r="J53">
            <v>52</v>
          </cell>
          <cell r="K53">
            <v>52.783132530120497</v>
          </cell>
          <cell r="O53" t="str">
            <v>74</v>
          </cell>
          <cell r="P53">
            <v>5</v>
          </cell>
          <cell r="Q53">
            <v>637</v>
          </cell>
          <cell r="R53">
            <v>37</v>
          </cell>
          <cell r="S53">
            <v>50</v>
          </cell>
          <cell r="T53">
            <v>29</v>
          </cell>
          <cell r="U53">
            <v>66</v>
          </cell>
          <cell r="V53">
            <v>43</v>
          </cell>
          <cell r="W53">
            <v>44.036106750392499</v>
          </cell>
        </row>
        <row r="54">
          <cell r="C54" t="str">
            <v>76</v>
          </cell>
          <cell r="D54">
            <v>5</v>
          </cell>
          <cell r="E54">
            <v>17</v>
          </cell>
          <cell r="F54">
            <v>55</v>
          </cell>
          <cell r="G54">
            <v>64</v>
          </cell>
          <cell r="H54">
            <v>40</v>
          </cell>
          <cell r="I54">
            <v>68</v>
          </cell>
          <cell r="J54">
            <v>57</v>
          </cell>
          <cell r="K54">
            <v>57.176470588235297</v>
          </cell>
          <cell r="O54" t="str">
            <v>76</v>
          </cell>
          <cell r="P54">
            <v>5</v>
          </cell>
          <cell r="Q54">
            <v>13</v>
          </cell>
          <cell r="R54">
            <v>44</v>
          </cell>
          <cell r="S54">
            <v>51</v>
          </cell>
          <cell r="T54">
            <v>36</v>
          </cell>
          <cell r="U54">
            <v>59</v>
          </cell>
          <cell r="V54">
            <v>51</v>
          </cell>
          <cell r="W54">
            <v>48.923076923076898</v>
          </cell>
        </row>
        <row r="55">
          <cell r="C55" t="str">
            <v>77</v>
          </cell>
          <cell r="D55">
            <v>5</v>
          </cell>
          <cell r="E55">
            <v>16</v>
          </cell>
          <cell r="F55">
            <v>52</v>
          </cell>
          <cell r="G55">
            <v>60.5</v>
          </cell>
          <cell r="H55">
            <v>47</v>
          </cell>
          <cell r="I55">
            <v>68</v>
          </cell>
          <cell r="J55">
            <v>55.5</v>
          </cell>
          <cell r="K55">
            <v>56.5625</v>
          </cell>
          <cell r="O55" t="str">
            <v>77</v>
          </cell>
          <cell r="P55">
            <v>5</v>
          </cell>
          <cell r="Q55">
            <v>7</v>
          </cell>
          <cell r="R55">
            <v>38</v>
          </cell>
          <cell r="S55">
            <v>51</v>
          </cell>
          <cell r="T55">
            <v>37</v>
          </cell>
          <cell r="U55">
            <v>56</v>
          </cell>
          <cell r="V55">
            <v>42</v>
          </cell>
          <cell r="W55">
            <v>44.285714285714299</v>
          </cell>
        </row>
        <row r="56">
          <cell r="C56" t="str">
            <v>85</v>
          </cell>
          <cell r="D56">
            <v>5</v>
          </cell>
          <cell r="E56">
            <v>137</v>
          </cell>
          <cell r="F56">
            <v>48</v>
          </cell>
          <cell r="G56">
            <v>61</v>
          </cell>
          <cell r="H56">
            <v>37</v>
          </cell>
          <cell r="I56">
            <v>70</v>
          </cell>
          <cell r="J56">
            <v>55</v>
          </cell>
          <cell r="K56">
            <v>54.781021897810199</v>
          </cell>
          <cell r="O56" t="str">
            <v>85</v>
          </cell>
          <cell r="P56">
            <v>5</v>
          </cell>
          <cell r="Q56">
            <v>369</v>
          </cell>
          <cell r="R56">
            <v>37</v>
          </cell>
          <cell r="S56">
            <v>54</v>
          </cell>
          <cell r="T56">
            <v>24</v>
          </cell>
          <cell r="U56">
            <v>71</v>
          </cell>
          <cell r="V56">
            <v>43</v>
          </cell>
          <cell r="W56">
            <v>45.626016260162601</v>
          </cell>
        </row>
        <row r="57">
          <cell r="C57" t="str">
            <v>86</v>
          </cell>
          <cell r="D57">
            <v>5</v>
          </cell>
          <cell r="E57">
            <v>248</v>
          </cell>
          <cell r="F57">
            <v>48</v>
          </cell>
          <cell r="G57">
            <v>60</v>
          </cell>
          <cell r="H57">
            <v>35</v>
          </cell>
          <cell r="I57">
            <v>70</v>
          </cell>
          <cell r="J57">
            <v>54</v>
          </cell>
          <cell r="K57">
            <v>54.1411290322581</v>
          </cell>
          <cell r="O57" t="str">
            <v>86</v>
          </cell>
          <cell r="P57">
            <v>5</v>
          </cell>
          <cell r="Q57">
            <v>441</v>
          </cell>
          <cell r="R57">
            <v>38</v>
          </cell>
          <cell r="S57">
            <v>50</v>
          </cell>
          <cell r="T57">
            <v>30</v>
          </cell>
          <cell r="U57">
            <v>66</v>
          </cell>
          <cell r="V57">
            <v>42</v>
          </cell>
          <cell r="W57">
            <v>44.344671201814101</v>
          </cell>
        </row>
        <row r="58">
          <cell r="C58" t="str">
            <v>87</v>
          </cell>
          <cell r="D58">
            <v>5</v>
          </cell>
          <cell r="E58">
            <v>195</v>
          </cell>
          <cell r="F58">
            <v>49</v>
          </cell>
          <cell r="G58">
            <v>61</v>
          </cell>
          <cell r="H58">
            <v>36</v>
          </cell>
          <cell r="I58">
            <v>69</v>
          </cell>
          <cell r="J58">
            <v>54</v>
          </cell>
          <cell r="K58">
            <v>54.625641025641002</v>
          </cell>
          <cell r="O58" t="str">
            <v>87</v>
          </cell>
          <cell r="P58">
            <v>5</v>
          </cell>
          <cell r="Q58">
            <v>384</v>
          </cell>
          <cell r="R58">
            <v>38</v>
          </cell>
          <cell r="S58">
            <v>52</v>
          </cell>
          <cell r="T58">
            <v>31</v>
          </cell>
          <cell r="U58">
            <v>69</v>
          </cell>
          <cell r="V58">
            <v>44</v>
          </cell>
          <cell r="W58">
            <v>46.1276041666667</v>
          </cell>
        </row>
        <row r="68">
          <cell r="B68" t="str">
            <v>01</v>
          </cell>
          <cell r="C68">
            <v>3</v>
          </cell>
          <cell r="D68">
            <v>2430</v>
          </cell>
          <cell r="E68">
            <v>38</v>
          </cell>
          <cell r="F68">
            <v>51</v>
          </cell>
          <cell r="G68">
            <v>28</v>
          </cell>
          <cell r="H68">
            <v>69</v>
          </cell>
          <cell r="I68">
            <v>44</v>
          </cell>
          <cell r="J68">
            <v>45.3658436213992</v>
          </cell>
        </row>
        <row r="69">
          <cell r="B69" t="str">
            <v>02</v>
          </cell>
          <cell r="C69">
            <v>3</v>
          </cell>
          <cell r="D69">
            <v>2860</v>
          </cell>
          <cell r="E69">
            <v>37</v>
          </cell>
          <cell r="F69">
            <v>51</v>
          </cell>
          <cell r="G69">
            <v>28</v>
          </cell>
          <cell r="H69">
            <v>68</v>
          </cell>
          <cell r="I69">
            <v>44</v>
          </cell>
          <cell r="J69">
            <v>45.251748251748303</v>
          </cell>
        </row>
        <row r="70">
          <cell r="B70" t="str">
            <v>03</v>
          </cell>
          <cell r="C70">
            <v>3</v>
          </cell>
          <cell r="D70">
            <v>4379</v>
          </cell>
          <cell r="E70">
            <v>40</v>
          </cell>
          <cell r="F70">
            <v>55</v>
          </cell>
          <cell r="G70">
            <v>28</v>
          </cell>
          <cell r="H70">
            <v>69</v>
          </cell>
          <cell r="I70">
            <v>47</v>
          </cell>
          <cell r="J70">
            <v>47.912537108929001</v>
          </cell>
        </row>
        <row r="71">
          <cell r="B71" t="str">
            <v>04</v>
          </cell>
          <cell r="C71">
            <v>3</v>
          </cell>
          <cell r="D71">
            <v>4413</v>
          </cell>
          <cell r="E71">
            <v>39</v>
          </cell>
          <cell r="F71">
            <v>52</v>
          </cell>
          <cell r="G71">
            <v>28</v>
          </cell>
          <cell r="H71">
            <v>69</v>
          </cell>
          <cell r="I71">
            <v>45</v>
          </cell>
          <cell r="J71">
            <v>45.982098345796501</v>
          </cell>
        </row>
        <row r="72">
          <cell r="B72" t="str">
            <v>05</v>
          </cell>
          <cell r="C72">
            <v>3</v>
          </cell>
          <cell r="D72">
            <v>4497</v>
          </cell>
          <cell r="E72">
            <v>36</v>
          </cell>
          <cell r="F72">
            <v>50</v>
          </cell>
          <cell r="G72">
            <v>26</v>
          </cell>
          <cell r="H72">
            <v>69</v>
          </cell>
          <cell r="I72">
            <v>42</v>
          </cell>
          <cell r="J72">
            <v>43.4549699799867</v>
          </cell>
        </row>
        <row r="73">
          <cell r="B73" t="str">
            <v>06</v>
          </cell>
          <cell r="C73">
            <v>3</v>
          </cell>
          <cell r="D73">
            <v>1500</v>
          </cell>
          <cell r="E73">
            <v>37</v>
          </cell>
          <cell r="F73">
            <v>47</v>
          </cell>
          <cell r="G73">
            <v>28</v>
          </cell>
          <cell r="H73">
            <v>67</v>
          </cell>
          <cell r="I73">
            <v>41</v>
          </cell>
          <cell r="J73">
            <v>42.506</v>
          </cell>
        </row>
        <row r="74">
          <cell r="B74" t="str">
            <v>07</v>
          </cell>
          <cell r="C74">
            <v>3</v>
          </cell>
          <cell r="D74">
            <v>2174</v>
          </cell>
          <cell r="E74">
            <v>36</v>
          </cell>
          <cell r="F74">
            <v>47</v>
          </cell>
          <cell r="G74">
            <v>27</v>
          </cell>
          <cell r="H74">
            <v>68</v>
          </cell>
          <cell r="I74">
            <v>41</v>
          </cell>
          <cell r="J74">
            <v>42.060717571297097</v>
          </cell>
        </row>
        <row r="75">
          <cell r="B75" t="str">
            <v>08</v>
          </cell>
          <cell r="C75">
            <v>3</v>
          </cell>
          <cell r="D75">
            <v>875</v>
          </cell>
          <cell r="E75">
            <v>37</v>
          </cell>
          <cell r="F75">
            <v>47</v>
          </cell>
          <cell r="G75">
            <v>28</v>
          </cell>
          <cell r="H75">
            <v>67</v>
          </cell>
          <cell r="I75">
            <v>41</v>
          </cell>
          <cell r="J75">
            <v>42.36</v>
          </cell>
        </row>
        <row r="76">
          <cell r="B76" t="str">
            <v>09</v>
          </cell>
          <cell r="C76">
            <v>3</v>
          </cell>
          <cell r="D76">
            <v>4711</v>
          </cell>
          <cell r="E76">
            <v>36</v>
          </cell>
          <cell r="F76">
            <v>49</v>
          </cell>
          <cell r="G76">
            <v>27</v>
          </cell>
          <cell r="H76">
            <v>68</v>
          </cell>
          <cell r="I76">
            <v>42</v>
          </cell>
          <cell r="J76">
            <v>43.107408193589499</v>
          </cell>
        </row>
        <row r="77">
          <cell r="B77" t="str">
            <v>10</v>
          </cell>
          <cell r="C77">
            <v>3</v>
          </cell>
          <cell r="D77">
            <v>3237</v>
          </cell>
          <cell r="E77">
            <v>38</v>
          </cell>
          <cell r="F77">
            <v>49</v>
          </cell>
          <cell r="G77">
            <v>27</v>
          </cell>
          <cell r="H77">
            <v>68</v>
          </cell>
          <cell r="I77">
            <v>43</v>
          </cell>
          <cell r="J77">
            <v>44.4822366388631</v>
          </cell>
        </row>
        <row r="78">
          <cell r="B78" t="str">
            <v>11</v>
          </cell>
          <cell r="C78">
            <v>3</v>
          </cell>
          <cell r="D78">
            <v>1194</v>
          </cell>
          <cell r="E78">
            <v>38</v>
          </cell>
          <cell r="F78">
            <v>52</v>
          </cell>
          <cell r="G78">
            <v>24</v>
          </cell>
          <cell r="H78">
            <v>71</v>
          </cell>
          <cell r="I78">
            <v>43</v>
          </cell>
          <cell r="J78">
            <v>45.314070351758801</v>
          </cell>
        </row>
        <row r="79">
          <cell r="B79" t="str">
            <v>12</v>
          </cell>
          <cell r="C79">
            <v>3</v>
          </cell>
          <cell r="D79">
            <v>1849</v>
          </cell>
          <cell r="E79">
            <v>39</v>
          </cell>
          <cell r="F79">
            <v>53</v>
          </cell>
          <cell r="G79">
            <v>29</v>
          </cell>
          <cell r="H79">
            <v>68</v>
          </cell>
          <cell r="I79">
            <v>46</v>
          </cell>
          <cell r="J79">
            <v>46.634937804218502</v>
          </cell>
        </row>
        <row r="80">
          <cell r="B80" t="str">
            <v>Théologie</v>
          </cell>
          <cell r="C80">
            <v>3</v>
          </cell>
          <cell r="D80">
            <v>20</v>
          </cell>
          <cell r="E80">
            <v>42</v>
          </cell>
          <cell r="F80">
            <v>51</v>
          </cell>
          <cell r="G80">
            <v>36</v>
          </cell>
          <cell r="H80">
            <v>59</v>
          </cell>
          <cell r="I80">
            <v>49.5</v>
          </cell>
          <cell r="J80">
            <v>47.3</v>
          </cell>
        </row>
        <row r="81">
          <cell r="B81" t="str">
            <v>01</v>
          </cell>
          <cell r="C81">
            <v>3</v>
          </cell>
          <cell r="D81">
            <v>1348</v>
          </cell>
          <cell r="E81">
            <v>43</v>
          </cell>
          <cell r="F81">
            <v>60</v>
          </cell>
          <cell r="G81">
            <v>27</v>
          </cell>
          <cell r="H81">
            <v>70</v>
          </cell>
          <cell r="I81">
            <v>49</v>
          </cell>
          <cell r="J81">
            <v>50.830118694362</v>
          </cell>
        </row>
        <row r="82">
          <cell r="B82" t="str">
            <v>02</v>
          </cell>
          <cell r="C82">
            <v>3</v>
          </cell>
          <cell r="D82">
            <v>980</v>
          </cell>
          <cell r="E82">
            <v>45</v>
          </cell>
          <cell r="F82">
            <v>60</v>
          </cell>
          <cell r="G82">
            <v>32</v>
          </cell>
          <cell r="H82">
            <v>70</v>
          </cell>
          <cell r="I82">
            <v>50</v>
          </cell>
          <cell r="J82">
            <v>52.148979591836699</v>
          </cell>
        </row>
        <row r="83">
          <cell r="B83" t="str">
            <v>03</v>
          </cell>
          <cell r="C83">
            <v>3</v>
          </cell>
          <cell r="D83">
            <v>1723</v>
          </cell>
          <cell r="E83">
            <v>51</v>
          </cell>
          <cell r="F83">
            <v>62</v>
          </cell>
          <cell r="G83">
            <v>37</v>
          </cell>
          <cell r="H83">
            <v>70</v>
          </cell>
          <cell r="I83">
            <v>57</v>
          </cell>
          <cell r="J83">
            <v>56.2164828786999</v>
          </cell>
        </row>
        <row r="84">
          <cell r="B84" t="str">
            <v>04</v>
          </cell>
          <cell r="C84">
            <v>3</v>
          </cell>
          <cell r="D84">
            <v>2108</v>
          </cell>
          <cell r="E84">
            <v>50</v>
          </cell>
          <cell r="F84">
            <v>62</v>
          </cell>
          <cell r="G84">
            <v>37</v>
          </cell>
          <cell r="H84">
            <v>71</v>
          </cell>
          <cell r="I84">
            <v>56</v>
          </cell>
          <cell r="J84">
            <v>55.640891840607203</v>
          </cell>
        </row>
        <row r="85">
          <cell r="B85" t="str">
            <v>05</v>
          </cell>
          <cell r="C85">
            <v>3</v>
          </cell>
          <cell r="D85">
            <v>2152</v>
          </cell>
          <cell r="E85">
            <v>45</v>
          </cell>
          <cell r="F85">
            <v>58</v>
          </cell>
          <cell r="G85">
            <v>30</v>
          </cell>
          <cell r="H85">
            <v>71</v>
          </cell>
          <cell r="I85">
            <v>51</v>
          </cell>
          <cell r="J85">
            <v>51.250929368029702</v>
          </cell>
        </row>
        <row r="86">
          <cell r="B86" t="str">
            <v>06</v>
          </cell>
          <cell r="C86">
            <v>3</v>
          </cell>
          <cell r="D86">
            <v>929</v>
          </cell>
          <cell r="E86">
            <v>46</v>
          </cell>
          <cell r="F86">
            <v>57</v>
          </cell>
          <cell r="G86">
            <v>36</v>
          </cell>
          <cell r="H86">
            <v>72</v>
          </cell>
          <cell r="I86">
            <v>51</v>
          </cell>
          <cell r="J86">
            <v>51.907427341227098</v>
          </cell>
        </row>
        <row r="87">
          <cell r="B87" t="str">
            <v>07</v>
          </cell>
          <cell r="C87">
            <v>3</v>
          </cell>
          <cell r="D87">
            <v>1061</v>
          </cell>
          <cell r="E87">
            <v>46</v>
          </cell>
          <cell r="F87">
            <v>55</v>
          </cell>
          <cell r="G87">
            <v>34</v>
          </cell>
          <cell r="H87">
            <v>70</v>
          </cell>
          <cell r="I87">
            <v>50</v>
          </cell>
          <cell r="J87">
            <v>51.068803016022599</v>
          </cell>
        </row>
        <row r="88">
          <cell r="B88" t="str">
            <v>08</v>
          </cell>
          <cell r="C88">
            <v>3</v>
          </cell>
          <cell r="D88">
            <v>444</v>
          </cell>
          <cell r="E88">
            <v>47</v>
          </cell>
          <cell r="F88">
            <v>58</v>
          </cell>
          <cell r="G88">
            <v>36</v>
          </cell>
          <cell r="H88">
            <v>70</v>
          </cell>
          <cell r="I88">
            <v>52</v>
          </cell>
          <cell r="J88">
            <v>52.700450450450496</v>
          </cell>
        </row>
        <row r="89">
          <cell r="B89" t="str">
            <v>09</v>
          </cell>
          <cell r="C89">
            <v>3</v>
          </cell>
          <cell r="D89">
            <v>2254</v>
          </cell>
          <cell r="E89">
            <v>46</v>
          </cell>
          <cell r="F89">
            <v>57</v>
          </cell>
          <cell r="G89">
            <v>34</v>
          </cell>
          <cell r="H89">
            <v>71</v>
          </cell>
          <cell r="I89">
            <v>51</v>
          </cell>
          <cell r="J89">
            <v>51.768855368234199</v>
          </cell>
        </row>
        <row r="90">
          <cell r="B90" t="str">
            <v>10</v>
          </cell>
          <cell r="C90">
            <v>3</v>
          </cell>
          <cell r="D90">
            <v>1222</v>
          </cell>
          <cell r="E90">
            <v>48</v>
          </cell>
          <cell r="F90">
            <v>57</v>
          </cell>
          <cell r="G90">
            <v>36</v>
          </cell>
          <cell r="H90">
            <v>69</v>
          </cell>
          <cell r="I90">
            <v>52</v>
          </cell>
          <cell r="J90">
            <v>52.833060556464801</v>
          </cell>
        </row>
        <row r="91">
          <cell r="B91" t="str">
            <v>11</v>
          </cell>
          <cell r="C91">
            <v>3</v>
          </cell>
          <cell r="D91">
            <v>580</v>
          </cell>
          <cell r="E91">
            <v>49</v>
          </cell>
          <cell r="F91">
            <v>61</v>
          </cell>
          <cell r="G91">
            <v>35</v>
          </cell>
          <cell r="H91">
            <v>70</v>
          </cell>
          <cell r="I91">
            <v>54</v>
          </cell>
          <cell r="J91">
            <v>54.4551724137931</v>
          </cell>
        </row>
        <row r="92">
          <cell r="B92" t="str">
            <v>12</v>
          </cell>
          <cell r="C92">
            <v>3</v>
          </cell>
          <cell r="D92">
            <v>561</v>
          </cell>
          <cell r="E92">
            <v>50</v>
          </cell>
          <cell r="F92">
            <v>62</v>
          </cell>
          <cell r="G92">
            <v>37</v>
          </cell>
          <cell r="H92">
            <v>71</v>
          </cell>
          <cell r="I92">
            <v>57</v>
          </cell>
          <cell r="J92">
            <v>55.994652406417103</v>
          </cell>
        </row>
        <row r="93">
          <cell r="B93" t="str">
            <v>Théologie</v>
          </cell>
          <cell r="C93">
            <v>3</v>
          </cell>
          <cell r="D93">
            <v>33</v>
          </cell>
          <cell r="E93">
            <v>53</v>
          </cell>
          <cell r="F93">
            <v>61</v>
          </cell>
          <cell r="G93">
            <v>40</v>
          </cell>
          <cell r="H93">
            <v>68</v>
          </cell>
          <cell r="I93">
            <v>57</v>
          </cell>
          <cell r="J93">
            <v>56.878787878787897</v>
          </cell>
        </row>
        <row r="96">
          <cell r="B96" t="str">
            <v>Droit</v>
          </cell>
          <cell r="C96">
            <v>3</v>
          </cell>
          <cell r="D96">
            <v>5290</v>
          </cell>
          <cell r="E96">
            <v>38</v>
          </cell>
          <cell r="F96">
            <v>51</v>
          </cell>
          <cell r="G96">
            <v>28</v>
          </cell>
          <cell r="H96">
            <v>69</v>
          </cell>
          <cell r="I96">
            <v>44</v>
          </cell>
          <cell r="J96">
            <v>45.304158790170099</v>
          </cell>
        </row>
        <row r="97">
          <cell r="B97" t="str">
            <v>Lettres</v>
          </cell>
          <cell r="C97">
            <v>3</v>
          </cell>
          <cell r="D97">
            <v>10661</v>
          </cell>
          <cell r="E97">
            <v>40</v>
          </cell>
          <cell r="F97">
            <v>54</v>
          </cell>
          <cell r="G97">
            <v>28</v>
          </cell>
          <cell r="H97">
            <v>69</v>
          </cell>
          <cell r="I97">
            <v>46</v>
          </cell>
          <cell r="J97">
            <v>46.890723196698197</v>
          </cell>
        </row>
        <row r="98">
          <cell r="B98" t="str">
            <v>Sciences</v>
          </cell>
          <cell r="C98">
            <v>3</v>
          </cell>
          <cell r="D98">
            <v>16994</v>
          </cell>
          <cell r="E98">
            <v>37</v>
          </cell>
          <cell r="F98">
            <v>49</v>
          </cell>
          <cell r="G98">
            <v>26</v>
          </cell>
          <cell r="H98">
            <v>69</v>
          </cell>
          <cell r="I98">
            <v>42</v>
          </cell>
          <cell r="J98">
            <v>43.235789102036001</v>
          </cell>
        </row>
        <row r="99">
          <cell r="B99" t="str">
            <v>Pharmacie</v>
          </cell>
          <cell r="C99">
            <v>3</v>
          </cell>
          <cell r="D99">
            <v>1194</v>
          </cell>
          <cell r="E99">
            <v>38</v>
          </cell>
          <cell r="F99">
            <v>52</v>
          </cell>
          <cell r="G99">
            <v>24</v>
          </cell>
          <cell r="H99">
            <v>71</v>
          </cell>
          <cell r="I99">
            <v>43</v>
          </cell>
          <cell r="J99">
            <v>45.314070351758801</v>
          </cell>
        </row>
        <row r="100">
          <cell r="B100" t="str">
            <v>Droit</v>
          </cell>
          <cell r="C100">
            <v>3</v>
          </cell>
          <cell r="D100">
            <v>2328</v>
          </cell>
          <cell r="E100">
            <v>44</v>
          </cell>
          <cell r="F100">
            <v>60</v>
          </cell>
          <cell r="G100">
            <v>27</v>
          </cell>
          <cell r="H100">
            <v>70</v>
          </cell>
          <cell r="I100">
            <v>50</v>
          </cell>
          <cell r="J100">
            <v>51.385309278350498</v>
          </cell>
        </row>
        <row r="101">
          <cell r="B101" t="str">
            <v>Lettres</v>
          </cell>
          <cell r="C101">
            <v>3</v>
          </cell>
          <cell r="D101">
            <v>4425</v>
          </cell>
          <cell r="E101">
            <v>50</v>
          </cell>
          <cell r="F101">
            <v>62</v>
          </cell>
          <cell r="G101">
            <v>37</v>
          </cell>
          <cell r="H101">
            <v>71</v>
          </cell>
          <cell r="I101">
            <v>56</v>
          </cell>
          <cell r="J101">
            <v>55.919096045197698</v>
          </cell>
        </row>
        <row r="102">
          <cell r="B102" t="str">
            <v>Sciences</v>
          </cell>
          <cell r="C102">
            <v>3</v>
          </cell>
          <cell r="D102">
            <v>8062</v>
          </cell>
          <cell r="E102">
            <v>46</v>
          </cell>
          <cell r="F102">
            <v>57</v>
          </cell>
          <cell r="G102">
            <v>30</v>
          </cell>
          <cell r="H102">
            <v>72</v>
          </cell>
          <cell r="I102">
            <v>51</v>
          </cell>
          <cell r="J102">
            <v>51.767055321260202</v>
          </cell>
        </row>
        <row r="103">
          <cell r="B103" t="str">
            <v>Pharmacie</v>
          </cell>
          <cell r="C103">
            <v>3</v>
          </cell>
          <cell r="D103">
            <v>580</v>
          </cell>
          <cell r="E103">
            <v>49</v>
          </cell>
          <cell r="F103">
            <v>61</v>
          </cell>
          <cell r="G103">
            <v>35</v>
          </cell>
          <cell r="H103">
            <v>70</v>
          </cell>
          <cell r="I103">
            <v>54</v>
          </cell>
          <cell r="J103">
            <v>54.4551724137931</v>
          </cell>
        </row>
      </sheetData>
      <sheetData sheetId="14">
        <row r="1">
          <cell r="B1">
            <v>2010</v>
          </cell>
          <cell r="E1" t="str">
            <v>Total 2010</v>
          </cell>
          <cell r="F1">
            <v>2011</v>
          </cell>
          <cell r="I1" t="str">
            <v>Total 2011</v>
          </cell>
          <cell r="J1">
            <v>2012</v>
          </cell>
          <cell r="M1" t="str">
            <v>Total 2012</v>
          </cell>
          <cell r="N1">
            <v>2013</v>
          </cell>
          <cell r="Q1" t="str">
            <v>Total 2013</v>
          </cell>
          <cell r="R1">
            <v>2014</v>
          </cell>
          <cell r="U1" t="str">
            <v>Total 2014</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1</v>
          </cell>
          <cell r="B3" t="str">
            <v>6</v>
          </cell>
          <cell r="C3" t="str">
            <v>7</v>
          </cell>
          <cell r="D3" t="str">
            <v>8</v>
          </cell>
          <cell r="E3" t="str">
            <v>9</v>
          </cell>
          <cell r="F3" t="str">
            <v>10</v>
          </cell>
          <cell r="G3" t="str">
            <v>11</v>
          </cell>
          <cell r="H3" t="str">
            <v>12</v>
          </cell>
          <cell r="I3" t="str">
            <v>13</v>
          </cell>
          <cell r="J3" t="str">
            <v>14</v>
          </cell>
          <cell r="K3" t="str">
            <v>15</v>
          </cell>
          <cell r="L3" t="str">
            <v>16</v>
          </cell>
          <cell r="M3" t="str">
            <v>17</v>
          </cell>
          <cell r="N3" t="str">
            <v>18</v>
          </cell>
          <cell r="O3" t="str">
            <v>19</v>
          </cell>
          <cell r="P3" t="str">
            <v>20</v>
          </cell>
          <cell r="Q3" t="str">
            <v>21</v>
          </cell>
          <cell r="R3" t="str">
            <v>18</v>
          </cell>
          <cell r="S3" t="str">
            <v>19</v>
          </cell>
          <cell r="T3" t="str">
            <v>20</v>
          </cell>
          <cell r="U3" t="str">
            <v>21</v>
          </cell>
        </row>
        <row r="4">
          <cell r="A4" t="str">
            <v>01</v>
          </cell>
          <cell r="B4">
            <v>4</v>
          </cell>
          <cell r="C4">
            <v>7</v>
          </cell>
          <cell r="D4">
            <v>0.36363636363636365</v>
          </cell>
          <cell r="E4">
            <v>11</v>
          </cell>
          <cell r="F4">
            <v>3</v>
          </cell>
          <cell r="G4">
            <v>6</v>
          </cell>
          <cell r="H4">
            <v>0.33333333333333331</v>
          </cell>
          <cell r="I4">
            <v>9</v>
          </cell>
          <cell r="J4">
            <v>3</v>
          </cell>
          <cell r="K4">
            <v>9</v>
          </cell>
          <cell r="L4">
            <v>0.25</v>
          </cell>
          <cell r="M4">
            <v>12</v>
          </cell>
          <cell r="O4">
            <v>4</v>
          </cell>
          <cell r="P4">
            <v>0</v>
          </cell>
          <cell r="Q4">
            <v>4</v>
          </cell>
          <cell r="R4">
            <v>2</v>
          </cell>
          <cell r="S4">
            <v>2</v>
          </cell>
          <cell r="T4">
            <v>0.5</v>
          </cell>
          <cell r="U4">
            <v>4</v>
          </cell>
        </row>
        <row r="5">
          <cell r="A5" t="str">
            <v>02</v>
          </cell>
          <cell r="B5">
            <v>2</v>
          </cell>
          <cell r="C5">
            <v>2</v>
          </cell>
          <cell r="D5">
            <v>0.5</v>
          </cell>
          <cell r="E5">
            <v>4</v>
          </cell>
          <cell r="G5">
            <v>3</v>
          </cell>
          <cell r="H5">
            <v>0</v>
          </cell>
          <cell r="I5">
            <v>3</v>
          </cell>
          <cell r="K5">
            <v>3</v>
          </cell>
          <cell r="L5">
            <v>0</v>
          </cell>
          <cell r="M5">
            <v>3</v>
          </cell>
          <cell r="N5">
            <v>2</v>
          </cell>
          <cell r="O5">
            <v>3</v>
          </cell>
          <cell r="P5">
            <v>0.4</v>
          </cell>
          <cell r="Q5">
            <v>5</v>
          </cell>
          <cell r="R5">
            <v>1</v>
          </cell>
          <cell r="S5">
            <v>4</v>
          </cell>
          <cell r="T5">
            <v>0.2</v>
          </cell>
          <cell r="U5">
            <v>5</v>
          </cell>
        </row>
        <row r="6">
          <cell r="A6" t="str">
            <v>03</v>
          </cell>
          <cell r="C6">
            <v>1</v>
          </cell>
          <cell r="D6">
            <v>0</v>
          </cell>
          <cell r="E6">
            <v>1</v>
          </cell>
          <cell r="G6">
            <v>2</v>
          </cell>
          <cell r="H6">
            <v>0</v>
          </cell>
          <cell r="I6">
            <v>2</v>
          </cell>
          <cell r="K6">
            <v>1</v>
          </cell>
          <cell r="L6">
            <v>0</v>
          </cell>
          <cell r="M6">
            <v>1</v>
          </cell>
          <cell r="R6">
            <v>0</v>
          </cell>
          <cell r="S6">
            <v>2</v>
          </cell>
          <cell r="T6">
            <v>0</v>
          </cell>
          <cell r="U6">
            <v>2</v>
          </cell>
        </row>
        <row r="7">
          <cell r="A7" t="str">
            <v>04</v>
          </cell>
          <cell r="B7">
            <v>3</v>
          </cell>
          <cell r="C7">
            <v>17</v>
          </cell>
          <cell r="D7">
            <v>0.15</v>
          </cell>
          <cell r="E7">
            <v>20</v>
          </cell>
          <cell r="F7">
            <v>5</v>
          </cell>
          <cell r="G7">
            <v>15</v>
          </cell>
          <cell r="H7">
            <v>0.25</v>
          </cell>
          <cell r="I7">
            <v>20</v>
          </cell>
          <cell r="J7">
            <v>6</v>
          </cell>
          <cell r="K7">
            <v>17</v>
          </cell>
          <cell r="L7">
            <v>0.2608695652173913</v>
          </cell>
          <cell r="M7">
            <v>23</v>
          </cell>
          <cell r="N7">
            <v>3</v>
          </cell>
          <cell r="O7">
            <v>7</v>
          </cell>
          <cell r="P7">
            <v>0.3</v>
          </cell>
          <cell r="Q7">
            <v>10</v>
          </cell>
          <cell r="R7">
            <v>3</v>
          </cell>
          <cell r="S7">
            <v>9</v>
          </cell>
          <cell r="T7">
            <v>0.25</v>
          </cell>
          <cell r="U7">
            <v>12</v>
          </cell>
        </row>
        <row r="8">
          <cell r="A8" t="str">
            <v>05</v>
          </cell>
          <cell r="B8">
            <v>4</v>
          </cell>
          <cell r="C8">
            <v>13</v>
          </cell>
          <cell r="D8">
            <v>0.23529411764705882</v>
          </cell>
          <cell r="E8">
            <v>17</v>
          </cell>
          <cell r="F8">
            <v>9</v>
          </cell>
          <cell r="G8">
            <v>12</v>
          </cell>
          <cell r="H8">
            <v>0.42857142857142855</v>
          </cell>
          <cell r="I8">
            <v>21</v>
          </cell>
          <cell r="J8">
            <v>6</v>
          </cell>
          <cell r="K8">
            <v>21</v>
          </cell>
          <cell r="L8">
            <v>0.22222222222222221</v>
          </cell>
          <cell r="M8">
            <v>27</v>
          </cell>
          <cell r="N8">
            <v>7</v>
          </cell>
          <cell r="O8">
            <v>25</v>
          </cell>
          <cell r="P8">
            <v>0.21875</v>
          </cell>
          <cell r="Q8">
            <v>32</v>
          </cell>
          <cell r="R8">
            <v>10</v>
          </cell>
          <cell r="S8">
            <v>14</v>
          </cell>
          <cell r="T8">
            <v>0.41666666666666669</v>
          </cell>
          <cell r="U8">
            <v>24</v>
          </cell>
        </row>
        <row r="9">
          <cell r="A9" t="str">
            <v>06</v>
          </cell>
          <cell r="B9">
            <v>8</v>
          </cell>
          <cell r="C9">
            <v>22</v>
          </cell>
          <cell r="D9">
            <v>0.26666666666666666</v>
          </cell>
          <cell r="E9">
            <v>30</v>
          </cell>
          <cell r="F9">
            <v>5</v>
          </cell>
          <cell r="G9">
            <v>16</v>
          </cell>
          <cell r="H9">
            <v>0.23809523809523808</v>
          </cell>
          <cell r="I9">
            <v>21</v>
          </cell>
          <cell r="J9">
            <v>11</v>
          </cell>
          <cell r="K9">
            <v>22</v>
          </cell>
          <cell r="L9">
            <v>0.33333333333333331</v>
          </cell>
          <cell r="M9">
            <v>33</v>
          </cell>
          <cell r="N9">
            <v>10</v>
          </cell>
          <cell r="O9">
            <v>24</v>
          </cell>
          <cell r="P9">
            <v>0.29411764705882354</v>
          </cell>
          <cell r="Q9">
            <v>34</v>
          </cell>
          <cell r="R9">
            <v>11</v>
          </cell>
          <cell r="S9">
            <v>15</v>
          </cell>
          <cell r="T9">
            <v>0.42307692307692307</v>
          </cell>
          <cell r="U9">
            <v>26</v>
          </cell>
        </row>
        <row r="10">
          <cell r="A10" t="str">
            <v>07</v>
          </cell>
          <cell r="B10">
            <v>34</v>
          </cell>
          <cell r="C10">
            <v>28</v>
          </cell>
          <cell r="D10">
            <v>0.54838709677419351</v>
          </cell>
          <cell r="E10">
            <v>62</v>
          </cell>
          <cell r="F10">
            <v>24</v>
          </cell>
          <cell r="G10">
            <v>28</v>
          </cell>
          <cell r="H10">
            <v>0.46153846153846156</v>
          </cell>
          <cell r="I10">
            <v>52</v>
          </cell>
          <cell r="J10">
            <v>27</v>
          </cell>
          <cell r="K10">
            <v>36</v>
          </cell>
          <cell r="L10">
            <v>0.42857142857142855</v>
          </cell>
          <cell r="M10">
            <v>63</v>
          </cell>
          <cell r="N10">
            <v>29</v>
          </cell>
          <cell r="O10">
            <v>25</v>
          </cell>
          <cell r="P10">
            <v>0.53703703703703709</v>
          </cell>
          <cell r="Q10">
            <v>54</v>
          </cell>
          <cell r="R10">
            <v>46</v>
          </cell>
          <cell r="S10">
            <v>49</v>
          </cell>
          <cell r="T10">
            <v>0.48421052631578948</v>
          </cell>
          <cell r="U10">
            <v>95</v>
          </cell>
        </row>
        <row r="11">
          <cell r="A11" t="str">
            <v>08</v>
          </cell>
          <cell r="B11">
            <v>8</v>
          </cell>
          <cell r="C11">
            <v>3</v>
          </cell>
          <cell r="D11">
            <v>0.72727272727272729</v>
          </cell>
          <cell r="E11">
            <v>11</v>
          </cell>
          <cell r="F11">
            <v>4</v>
          </cell>
          <cell r="G11">
            <v>3</v>
          </cell>
          <cell r="H11">
            <v>0.5714285714285714</v>
          </cell>
          <cell r="I11">
            <v>7</v>
          </cell>
          <cell r="J11">
            <v>9</v>
          </cell>
          <cell r="K11">
            <v>4</v>
          </cell>
          <cell r="L11">
            <v>0.69230769230769229</v>
          </cell>
          <cell r="M11">
            <v>13</v>
          </cell>
          <cell r="N11">
            <v>11</v>
          </cell>
          <cell r="O11">
            <v>5</v>
          </cell>
          <cell r="P11">
            <v>0.6875</v>
          </cell>
          <cell r="Q11">
            <v>16</v>
          </cell>
          <cell r="R11">
            <v>15</v>
          </cell>
          <cell r="S11">
            <v>9</v>
          </cell>
          <cell r="T11">
            <v>0.625</v>
          </cell>
          <cell r="U11">
            <v>24</v>
          </cell>
        </row>
        <row r="12">
          <cell r="A12" t="str">
            <v>09</v>
          </cell>
          <cell r="B12">
            <v>23</v>
          </cell>
          <cell r="C12">
            <v>23</v>
          </cell>
          <cell r="D12">
            <v>0.5</v>
          </cell>
          <cell r="E12">
            <v>46</v>
          </cell>
          <cell r="F12">
            <v>28</v>
          </cell>
          <cell r="G12">
            <v>21</v>
          </cell>
          <cell r="H12">
            <v>0.5714285714285714</v>
          </cell>
          <cell r="I12">
            <v>49</v>
          </cell>
          <cell r="J12">
            <v>25</v>
          </cell>
          <cell r="K12">
            <v>30</v>
          </cell>
          <cell r="L12">
            <v>0.45454545454545453</v>
          </cell>
          <cell r="M12">
            <v>55</v>
          </cell>
          <cell r="N12">
            <v>27</v>
          </cell>
          <cell r="O12">
            <v>14</v>
          </cell>
          <cell r="P12">
            <v>0.65853658536585369</v>
          </cell>
          <cell r="Q12">
            <v>41</v>
          </cell>
          <cell r="R12">
            <v>32</v>
          </cell>
          <cell r="S12">
            <v>15</v>
          </cell>
          <cell r="T12">
            <v>0.68085106382978722</v>
          </cell>
          <cell r="U12">
            <v>47</v>
          </cell>
        </row>
        <row r="13">
          <cell r="A13" t="str">
            <v>10</v>
          </cell>
          <cell r="B13">
            <v>13</v>
          </cell>
          <cell r="C13">
            <v>10</v>
          </cell>
          <cell r="D13">
            <v>0.56521739130434778</v>
          </cell>
          <cell r="E13">
            <v>23</v>
          </cell>
          <cell r="F13">
            <v>12</v>
          </cell>
          <cell r="G13">
            <v>9</v>
          </cell>
          <cell r="H13">
            <v>0.5714285714285714</v>
          </cell>
          <cell r="I13">
            <v>21</v>
          </cell>
          <cell r="J13">
            <v>13</v>
          </cell>
          <cell r="K13">
            <v>14</v>
          </cell>
          <cell r="L13">
            <v>0.48148148148148145</v>
          </cell>
          <cell r="M13">
            <v>27</v>
          </cell>
          <cell r="N13">
            <v>12</v>
          </cell>
          <cell r="O13">
            <v>9</v>
          </cell>
          <cell r="P13">
            <v>0.5714285714285714</v>
          </cell>
          <cell r="Q13">
            <v>21</v>
          </cell>
          <cell r="R13">
            <v>16</v>
          </cell>
          <cell r="S13">
            <v>10</v>
          </cell>
          <cell r="T13">
            <v>0.61538461538461542</v>
          </cell>
          <cell r="U13">
            <v>26</v>
          </cell>
        </row>
        <row r="14">
          <cell r="A14" t="str">
            <v>11</v>
          </cell>
          <cell r="B14">
            <v>19</v>
          </cell>
          <cell r="C14">
            <v>15</v>
          </cell>
          <cell r="D14">
            <v>0.55882352941176472</v>
          </cell>
          <cell r="E14">
            <v>34</v>
          </cell>
          <cell r="F14">
            <v>22</v>
          </cell>
          <cell r="G14">
            <v>17</v>
          </cell>
          <cell r="H14">
            <v>0.5641025641025641</v>
          </cell>
          <cell r="I14">
            <v>39</v>
          </cell>
          <cell r="J14">
            <v>33</v>
          </cell>
          <cell r="K14">
            <v>30</v>
          </cell>
          <cell r="L14">
            <v>0.52380952380952384</v>
          </cell>
          <cell r="M14">
            <v>63</v>
          </cell>
          <cell r="N14">
            <v>19</v>
          </cell>
          <cell r="O14">
            <v>23</v>
          </cell>
          <cell r="P14">
            <v>0.45238095238095238</v>
          </cell>
          <cell r="Q14">
            <v>42</v>
          </cell>
          <cell r="R14">
            <v>25</v>
          </cell>
          <cell r="S14">
            <v>16</v>
          </cell>
          <cell r="T14">
            <v>0.6097560975609756</v>
          </cell>
          <cell r="U14">
            <v>41</v>
          </cell>
        </row>
        <row r="15">
          <cell r="A15" t="str">
            <v>12</v>
          </cell>
          <cell r="B15">
            <v>4</v>
          </cell>
          <cell r="C15">
            <v>10</v>
          </cell>
          <cell r="D15">
            <v>0.2857142857142857</v>
          </cell>
          <cell r="E15">
            <v>14</v>
          </cell>
          <cell r="F15">
            <v>7</v>
          </cell>
          <cell r="G15">
            <v>4</v>
          </cell>
          <cell r="H15">
            <v>0.63636363636363635</v>
          </cell>
          <cell r="I15">
            <v>11</v>
          </cell>
          <cell r="J15">
            <v>10</v>
          </cell>
          <cell r="K15">
            <v>10</v>
          </cell>
          <cell r="L15">
            <v>0.5</v>
          </cell>
          <cell r="M15">
            <v>20</v>
          </cell>
          <cell r="N15">
            <v>8</v>
          </cell>
          <cell r="O15">
            <v>7</v>
          </cell>
          <cell r="P15">
            <v>0.53333333333333333</v>
          </cell>
          <cell r="Q15">
            <v>15</v>
          </cell>
          <cell r="R15">
            <v>8</v>
          </cell>
          <cell r="S15">
            <v>9</v>
          </cell>
          <cell r="T15">
            <v>0.47058823529411764</v>
          </cell>
          <cell r="U15">
            <v>17</v>
          </cell>
        </row>
        <row r="16">
          <cell r="A16" t="str">
            <v>13</v>
          </cell>
          <cell r="B16">
            <v>5</v>
          </cell>
          <cell r="C16">
            <v>3</v>
          </cell>
          <cell r="D16">
            <v>0.625</v>
          </cell>
          <cell r="E16">
            <v>8</v>
          </cell>
          <cell r="F16">
            <v>6</v>
          </cell>
          <cell r="G16">
            <v>5</v>
          </cell>
          <cell r="H16">
            <v>0.54545454545454541</v>
          </cell>
          <cell r="I16">
            <v>11</v>
          </cell>
          <cell r="J16">
            <v>3</v>
          </cell>
          <cell r="K16">
            <v>4</v>
          </cell>
          <cell r="L16">
            <v>0.42857142857142855</v>
          </cell>
          <cell r="M16">
            <v>7</v>
          </cell>
          <cell r="N16">
            <v>11</v>
          </cell>
          <cell r="O16">
            <v>3</v>
          </cell>
          <cell r="P16">
            <v>0.7857142857142857</v>
          </cell>
          <cell r="Q16">
            <v>14</v>
          </cell>
          <cell r="R16">
            <v>5</v>
          </cell>
          <cell r="S16">
            <v>2</v>
          </cell>
          <cell r="T16">
            <v>0.7142857142857143</v>
          </cell>
          <cell r="U16">
            <v>7</v>
          </cell>
        </row>
        <row r="17">
          <cell r="A17" t="str">
            <v>14</v>
          </cell>
          <cell r="B17">
            <v>27</v>
          </cell>
          <cell r="C17">
            <v>23</v>
          </cell>
          <cell r="D17">
            <v>0.54</v>
          </cell>
          <cell r="E17">
            <v>50</v>
          </cell>
          <cell r="F17">
            <v>21</v>
          </cell>
          <cell r="G17">
            <v>17</v>
          </cell>
          <cell r="H17">
            <v>0.55263157894736847</v>
          </cell>
          <cell r="I17">
            <v>38</v>
          </cell>
          <cell r="J17">
            <v>24</v>
          </cell>
          <cell r="K17">
            <v>15</v>
          </cell>
          <cell r="L17">
            <v>0.61538461538461542</v>
          </cell>
          <cell r="M17">
            <v>39</v>
          </cell>
          <cell r="N17">
            <v>22</v>
          </cell>
          <cell r="O17">
            <v>12</v>
          </cell>
          <cell r="P17">
            <v>0.6470588235294118</v>
          </cell>
          <cell r="Q17">
            <v>34</v>
          </cell>
          <cell r="R17">
            <v>21</v>
          </cell>
          <cell r="S17">
            <v>17</v>
          </cell>
          <cell r="T17">
            <v>0.55263157894736847</v>
          </cell>
          <cell r="U17">
            <v>38</v>
          </cell>
        </row>
        <row r="18">
          <cell r="A18" t="str">
            <v>15</v>
          </cell>
          <cell r="B18">
            <v>10</v>
          </cell>
          <cell r="C18">
            <v>13</v>
          </cell>
          <cell r="D18">
            <v>0.43478260869565216</v>
          </cell>
          <cell r="E18">
            <v>23</v>
          </cell>
          <cell r="F18">
            <v>12</v>
          </cell>
          <cell r="G18">
            <v>18</v>
          </cell>
          <cell r="H18">
            <v>0.4</v>
          </cell>
          <cell r="I18">
            <v>30</v>
          </cell>
          <cell r="J18">
            <v>8</v>
          </cell>
          <cell r="K18">
            <v>21</v>
          </cell>
          <cell r="L18">
            <v>0.27586206896551724</v>
          </cell>
          <cell r="M18">
            <v>29</v>
          </cell>
          <cell r="N18">
            <v>8</v>
          </cell>
          <cell r="O18">
            <v>10</v>
          </cell>
          <cell r="P18">
            <v>0.44444444444444442</v>
          </cell>
          <cell r="Q18">
            <v>18</v>
          </cell>
          <cell r="R18">
            <v>11</v>
          </cell>
          <cell r="S18">
            <v>11</v>
          </cell>
          <cell r="T18">
            <v>0.5</v>
          </cell>
          <cell r="U18">
            <v>22</v>
          </cell>
        </row>
        <row r="19">
          <cell r="A19" t="str">
            <v>16</v>
          </cell>
          <cell r="B19">
            <v>28</v>
          </cell>
          <cell r="C19">
            <v>31</v>
          </cell>
          <cell r="D19">
            <v>0.47457627118644069</v>
          </cell>
          <cell r="E19">
            <v>59</v>
          </cell>
          <cell r="F19">
            <v>30</v>
          </cell>
          <cell r="G19">
            <v>42</v>
          </cell>
          <cell r="H19">
            <v>0.41666666666666669</v>
          </cell>
          <cell r="I19">
            <v>72</v>
          </cell>
          <cell r="J19">
            <v>30</v>
          </cell>
          <cell r="K19">
            <v>33</v>
          </cell>
          <cell r="L19">
            <v>0.47619047619047616</v>
          </cell>
          <cell r="M19">
            <v>63</v>
          </cell>
          <cell r="N19">
            <v>40</v>
          </cell>
          <cell r="O19">
            <v>36</v>
          </cell>
          <cell r="P19">
            <v>0.52631578947368418</v>
          </cell>
          <cell r="Q19">
            <v>76</v>
          </cell>
          <cell r="R19">
            <v>46</v>
          </cell>
          <cell r="S19">
            <v>42</v>
          </cell>
          <cell r="T19">
            <v>0.52272727272727271</v>
          </cell>
          <cell r="U19">
            <v>88</v>
          </cell>
        </row>
        <row r="20">
          <cell r="A20" t="str">
            <v>17</v>
          </cell>
          <cell r="B20">
            <v>12</v>
          </cell>
          <cell r="C20">
            <v>36</v>
          </cell>
          <cell r="D20">
            <v>0.25</v>
          </cell>
          <cell r="E20">
            <v>48</v>
          </cell>
          <cell r="F20">
            <v>20</v>
          </cell>
          <cell r="G20">
            <v>35</v>
          </cell>
          <cell r="H20">
            <v>0.36363636363636365</v>
          </cell>
          <cell r="I20">
            <v>55</v>
          </cell>
          <cell r="J20">
            <v>14</v>
          </cell>
          <cell r="K20">
            <v>26</v>
          </cell>
          <cell r="L20">
            <v>0.35</v>
          </cell>
          <cell r="M20">
            <v>40</v>
          </cell>
          <cell r="N20">
            <v>13</v>
          </cell>
          <cell r="O20">
            <v>31</v>
          </cell>
          <cell r="P20">
            <v>0.29545454545454547</v>
          </cell>
          <cell r="Q20">
            <v>44</v>
          </cell>
          <cell r="R20">
            <v>14</v>
          </cell>
          <cell r="S20">
            <v>31</v>
          </cell>
          <cell r="T20">
            <v>0.31111111111111112</v>
          </cell>
          <cell r="U20">
            <v>45</v>
          </cell>
        </row>
        <row r="21">
          <cell r="A21" t="str">
            <v>18</v>
          </cell>
          <cell r="B21">
            <v>23</v>
          </cell>
          <cell r="C21">
            <v>30</v>
          </cell>
          <cell r="D21">
            <v>0.43396226415094341</v>
          </cell>
          <cell r="E21">
            <v>53</v>
          </cell>
          <cell r="F21">
            <v>26</v>
          </cell>
          <cell r="G21">
            <v>34</v>
          </cell>
          <cell r="H21">
            <v>0.43333333333333335</v>
          </cell>
          <cell r="I21">
            <v>60</v>
          </cell>
          <cell r="J21">
            <v>30</v>
          </cell>
          <cell r="K21">
            <v>28</v>
          </cell>
          <cell r="L21">
            <v>0.51724137931034486</v>
          </cell>
          <cell r="M21">
            <v>58</v>
          </cell>
          <cell r="N21">
            <v>23</v>
          </cell>
          <cell r="O21">
            <v>39</v>
          </cell>
          <cell r="P21">
            <v>0.37096774193548387</v>
          </cell>
          <cell r="Q21">
            <v>62</v>
          </cell>
          <cell r="R21">
            <v>32</v>
          </cell>
          <cell r="S21">
            <v>26</v>
          </cell>
          <cell r="T21">
            <v>0.55172413793103448</v>
          </cell>
          <cell r="U21">
            <v>58</v>
          </cell>
        </row>
        <row r="22">
          <cell r="A22" t="str">
            <v>19</v>
          </cell>
          <cell r="B22">
            <v>22</v>
          </cell>
          <cell r="C22">
            <v>45</v>
          </cell>
          <cell r="D22">
            <v>0.32835820895522388</v>
          </cell>
          <cell r="E22">
            <v>67</v>
          </cell>
          <cell r="F22">
            <v>29</v>
          </cell>
          <cell r="G22">
            <v>52</v>
          </cell>
          <cell r="H22">
            <v>0.35802469135802467</v>
          </cell>
          <cell r="I22">
            <v>81</v>
          </cell>
          <cell r="J22">
            <v>23</v>
          </cell>
          <cell r="K22">
            <v>58</v>
          </cell>
          <cell r="L22">
            <v>0.2839506172839506</v>
          </cell>
          <cell r="M22">
            <v>81</v>
          </cell>
          <cell r="N22">
            <v>29</v>
          </cell>
          <cell r="O22">
            <v>47</v>
          </cell>
          <cell r="P22">
            <v>0.38157894736842107</v>
          </cell>
          <cell r="Q22">
            <v>76</v>
          </cell>
          <cell r="R22">
            <v>21</v>
          </cell>
          <cell r="S22">
            <v>35</v>
          </cell>
          <cell r="T22">
            <v>0.375</v>
          </cell>
          <cell r="U22">
            <v>56</v>
          </cell>
        </row>
        <row r="23">
          <cell r="A23" t="str">
            <v>20</v>
          </cell>
          <cell r="B23">
            <v>15</v>
          </cell>
          <cell r="C23">
            <v>23</v>
          </cell>
          <cell r="D23">
            <v>0.39473684210526316</v>
          </cell>
          <cell r="E23">
            <v>38</v>
          </cell>
          <cell r="F23">
            <v>10</v>
          </cell>
          <cell r="G23">
            <v>15</v>
          </cell>
          <cell r="H23">
            <v>0.4</v>
          </cell>
          <cell r="I23">
            <v>25</v>
          </cell>
          <cell r="J23">
            <v>9</v>
          </cell>
          <cell r="K23">
            <v>19</v>
          </cell>
          <cell r="L23">
            <v>0.32142857142857145</v>
          </cell>
          <cell r="M23">
            <v>28</v>
          </cell>
          <cell r="N23">
            <v>29</v>
          </cell>
          <cell r="O23">
            <v>18</v>
          </cell>
          <cell r="P23">
            <v>0.61702127659574468</v>
          </cell>
          <cell r="Q23">
            <v>47</v>
          </cell>
          <cell r="R23">
            <v>16</v>
          </cell>
          <cell r="S23">
            <v>15</v>
          </cell>
          <cell r="T23">
            <v>0.5161290322580645</v>
          </cell>
          <cell r="U23">
            <v>31</v>
          </cell>
        </row>
        <row r="24">
          <cell r="A24" t="str">
            <v>21</v>
          </cell>
          <cell r="B24">
            <v>15</v>
          </cell>
          <cell r="C24">
            <v>25</v>
          </cell>
          <cell r="D24">
            <v>0.375</v>
          </cell>
          <cell r="E24">
            <v>40</v>
          </cell>
          <cell r="F24">
            <v>13</v>
          </cell>
          <cell r="G24">
            <v>25</v>
          </cell>
          <cell r="H24">
            <v>0.34210526315789475</v>
          </cell>
          <cell r="I24">
            <v>38</v>
          </cell>
          <cell r="J24">
            <v>21</v>
          </cell>
          <cell r="K24">
            <v>25</v>
          </cell>
          <cell r="L24">
            <v>0.45652173913043476</v>
          </cell>
          <cell r="M24">
            <v>46</v>
          </cell>
          <cell r="N24">
            <v>21</v>
          </cell>
          <cell r="O24">
            <v>24</v>
          </cell>
          <cell r="P24">
            <v>0.46666666666666667</v>
          </cell>
          <cell r="Q24">
            <v>45</v>
          </cell>
          <cell r="R24">
            <v>22</v>
          </cell>
          <cell r="S24">
            <v>29</v>
          </cell>
          <cell r="T24">
            <v>0.43137254901960786</v>
          </cell>
          <cell r="U24">
            <v>51</v>
          </cell>
        </row>
        <row r="25">
          <cell r="A25" t="str">
            <v>22</v>
          </cell>
          <cell r="B25">
            <v>16</v>
          </cell>
          <cell r="C25">
            <v>51</v>
          </cell>
          <cell r="D25">
            <v>0.23880597014925373</v>
          </cell>
          <cell r="E25">
            <v>67</v>
          </cell>
          <cell r="F25">
            <v>31</v>
          </cell>
          <cell r="G25">
            <v>51</v>
          </cell>
          <cell r="H25">
            <v>0.37804878048780488</v>
          </cell>
          <cell r="I25">
            <v>82</v>
          </cell>
          <cell r="J25">
            <v>30</v>
          </cell>
          <cell r="K25">
            <v>46</v>
          </cell>
          <cell r="L25">
            <v>0.39473684210526316</v>
          </cell>
          <cell r="M25">
            <v>76</v>
          </cell>
          <cell r="N25">
            <v>28</v>
          </cell>
          <cell r="O25">
            <v>46</v>
          </cell>
          <cell r="P25">
            <v>0.3783783783783784</v>
          </cell>
          <cell r="Q25">
            <v>74</v>
          </cell>
          <cell r="R25">
            <v>22</v>
          </cell>
          <cell r="S25">
            <v>44</v>
          </cell>
          <cell r="T25">
            <v>0.33333333333333331</v>
          </cell>
          <cell r="U25">
            <v>66</v>
          </cell>
        </row>
        <row r="26">
          <cell r="A26" t="str">
            <v>23</v>
          </cell>
          <cell r="B26">
            <v>11</v>
          </cell>
          <cell r="C26">
            <v>23</v>
          </cell>
          <cell r="D26">
            <v>0.3235294117647059</v>
          </cell>
          <cell r="E26">
            <v>34</v>
          </cell>
          <cell r="F26">
            <v>8</v>
          </cell>
          <cell r="G26">
            <v>33</v>
          </cell>
          <cell r="H26">
            <v>0.1951219512195122</v>
          </cell>
          <cell r="I26">
            <v>41</v>
          </cell>
          <cell r="J26">
            <v>15</v>
          </cell>
          <cell r="K26">
            <v>21</v>
          </cell>
          <cell r="L26">
            <v>0.41666666666666669</v>
          </cell>
          <cell r="M26">
            <v>36</v>
          </cell>
          <cell r="N26">
            <v>18</v>
          </cell>
          <cell r="O26">
            <v>35</v>
          </cell>
          <cell r="P26">
            <v>0.33962264150943394</v>
          </cell>
          <cell r="Q26">
            <v>53</v>
          </cell>
          <cell r="R26">
            <v>19</v>
          </cell>
          <cell r="S26">
            <v>36</v>
          </cell>
          <cell r="T26">
            <v>0.34545454545454546</v>
          </cell>
          <cell r="U26">
            <v>55</v>
          </cell>
        </row>
        <row r="27">
          <cell r="A27" t="str">
            <v>24</v>
          </cell>
          <cell r="B27">
            <v>14</v>
          </cell>
          <cell r="C27">
            <v>28</v>
          </cell>
          <cell r="D27">
            <v>0.33333333333333331</v>
          </cell>
          <cell r="E27">
            <v>42</v>
          </cell>
          <cell r="F27">
            <v>13</v>
          </cell>
          <cell r="G27">
            <v>27</v>
          </cell>
          <cell r="H27">
            <v>0.32500000000000001</v>
          </cell>
          <cell r="I27">
            <v>40</v>
          </cell>
          <cell r="J27">
            <v>17</v>
          </cell>
          <cell r="K27">
            <v>23</v>
          </cell>
          <cell r="L27">
            <v>0.42499999999999999</v>
          </cell>
          <cell r="M27">
            <v>40</v>
          </cell>
          <cell r="N27">
            <v>12</v>
          </cell>
          <cell r="O27">
            <v>24</v>
          </cell>
          <cell r="P27">
            <v>0.33333333333333331</v>
          </cell>
          <cell r="Q27">
            <v>36</v>
          </cell>
          <cell r="R27">
            <v>18</v>
          </cell>
          <cell r="S27">
            <v>22</v>
          </cell>
          <cell r="T27">
            <v>0.45</v>
          </cell>
          <cell r="U27">
            <v>40</v>
          </cell>
        </row>
        <row r="28">
          <cell r="A28" t="str">
            <v>25</v>
          </cell>
          <cell r="B28">
            <v>13</v>
          </cell>
          <cell r="C28">
            <v>97</v>
          </cell>
          <cell r="D28">
            <v>0.11818181818181818</v>
          </cell>
          <cell r="E28">
            <v>110</v>
          </cell>
          <cell r="F28">
            <v>14</v>
          </cell>
          <cell r="G28">
            <v>95</v>
          </cell>
          <cell r="H28">
            <v>0.12844036697247707</v>
          </cell>
          <cell r="I28">
            <v>109</v>
          </cell>
          <cell r="J28">
            <v>17</v>
          </cell>
          <cell r="K28">
            <v>99</v>
          </cell>
          <cell r="L28">
            <v>0.14655172413793102</v>
          </cell>
          <cell r="M28">
            <v>116</v>
          </cell>
          <cell r="N28">
            <v>20</v>
          </cell>
          <cell r="O28">
            <v>108</v>
          </cell>
          <cell r="P28">
            <v>0.15625</v>
          </cell>
          <cell r="Q28">
            <v>128</v>
          </cell>
          <cell r="R28">
            <v>18</v>
          </cell>
          <cell r="S28">
            <v>97</v>
          </cell>
          <cell r="T28">
            <v>0.15652173913043479</v>
          </cell>
          <cell r="U28">
            <v>115</v>
          </cell>
        </row>
        <row r="29">
          <cell r="A29" t="str">
            <v>26</v>
          </cell>
          <cell r="B29">
            <v>30</v>
          </cell>
          <cell r="C29">
            <v>98</v>
          </cell>
          <cell r="D29">
            <v>0.234375</v>
          </cell>
          <cell r="E29">
            <v>128</v>
          </cell>
          <cell r="F29">
            <v>25</v>
          </cell>
          <cell r="G29">
            <v>125</v>
          </cell>
          <cell r="H29">
            <v>0.16666666666666666</v>
          </cell>
          <cell r="I29">
            <v>150</v>
          </cell>
          <cell r="J29">
            <v>33</v>
          </cell>
          <cell r="K29">
            <v>121</v>
          </cell>
          <cell r="L29">
            <v>0.21428571428571427</v>
          </cell>
          <cell r="M29">
            <v>154</v>
          </cell>
          <cell r="N29">
            <v>36</v>
          </cell>
          <cell r="O29">
            <v>119</v>
          </cell>
          <cell r="P29">
            <v>0.23225806451612904</v>
          </cell>
          <cell r="Q29">
            <v>155</v>
          </cell>
          <cell r="R29">
            <v>37</v>
          </cell>
          <cell r="S29">
            <v>119</v>
          </cell>
          <cell r="T29">
            <v>0.23717948717948717</v>
          </cell>
          <cell r="U29">
            <v>156</v>
          </cell>
        </row>
        <row r="30">
          <cell r="A30" t="str">
            <v>27</v>
          </cell>
          <cell r="B30">
            <v>40</v>
          </cell>
          <cell r="C30">
            <v>164</v>
          </cell>
          <cell r="D30">
            <v>0.19607843137254902</v>
          </cell>
          <cell r="E30">
            <v>204</v>
          </cell>
          <cell r="F30">
            <v>39</v>
          </cell>
          <cell r="G30">
            <v>185</v>
          </cell>
          <cell r="H30">
            <v>0.17410714285714285</v>
          </cell>
          <cell r="I30">
            <v>224</v>
          </cell>
          <cell r="J30">
            <v>45</v>
          </cell>
          <cell r="K30">
            <v>164</v>
          </cell>
          <cell r="L30">
            <v>0.21531100478468901</v>
          </cell>
          <cell r="M30">
            <v>209</v>
          </cell>
          <cell r="N30">
            <v>44</v>
          </cell>
          <cell r="O30">
            <v>156</v>
          </cell>
          <cell r="P30">
            <v>0.22</v>
          </cell>
          <cell r="Q30">
            <v>200</v>
          </cell>
          <cell r="R30">
            <v>27</v>
          </cell>
          <cell r="S30">
            <v>175</v>
          </cell>
          <cell r="T30">
            <v>0.13366336633663367</v>
          </cell>
          <cell r="U30">
            <v>202</v>
          </cell>
        </row>
        <row r="31">
          <cell r="A31" t="str">
            <v>28</v>
          </cell>
          <cell r="B31">
            <v>29</v>
          </cell>
          <cell r="C31">
            <v>113</v>
          </cell>
          <cell r="D31">
            <v>0.20422535211267606</v>
          </cell>
          <cell r="E31">
            <v>142</v>
          </cell>
          <cell r="F31">
            <v>25</v>
          </cell>
          <cell r="G31">
            <v>107</v>
          </cell>
          <cell r="H31">
            <v>0.18939393939393939</v>
          </cell>
          <cell r="I31">
            <v>132</v>
          </cell>
          <cell r="J31">
            <v>27</v>
          </cell>
          <cell r="K31">
            <v>120</v>
          </cell>
          <cell r="L31">
            <v>0.18367346938775511</v>
          </cell>
          <cell r="M31">
            <v>147</v>
          </cell>
          <cell r="N31">
            <v>39</v>
          </cell>
          <cell r="O31">
            <v>114</v>
          </cell>
          <cell r="P31">
            <v>0.25490196078431371</v>
          </cell>
          <cell r="Q31">
            <v>153</v>
          </cell>
          <cell r="R31">
            <v>37</v>
          </cell>
          <cell r="S31">
            <v>99</v>
          </cell>
          <cell r="T31">
            <v>0.27205882352941174</v>
          </cell>
          <cell r="U31">
            <v>136</v>
          </cell>
        </row>
        <row r="32">
          <cell r="A32" t="str">
            <v>29</v>
          </cell>
          <cell r="B32">
            <v>14</v>
          </cell>
          <cell r="C32">
            <v>86</v>
          </cell>
          <cell r="D32">
            <v>0.14000000000000001</v>
          </cell>
          <cell r="E32">
            <v>100</v>
          </cell>
          <cell r="F32">
            <v>7</v>
          </cell>
          <cell r="G32">
            <v>64</v>
          </cell>
          <cell r="H32">
            <v>9.8591549295774641E-2</v>
          </cell>
          <cell r="I32">
            <v>71</v>
          </cell>
          <cell r="J32">
            <v>11</v>
          </cell>
          <cell r="K32">
            <v>46</v>
          </cell>
          <cell r="L32">
            <v>0.19298245614035087</v>
          </cell>
          <cell r="M32">
            <v>57</v>
          </cell>
          <cell r="N32">
            <v>8</v>
          </cell>
          <cell r="O32">
            <v>31</v>
          </cell>
          <cell r="P32">
            <v>0.20512820512820512</v>
          </cell>
          <cell r="Q32">
            <v>39</v>
          </cell>
          <cell r="R32">
            <v>7</v>
          </cell>
          <cell r="S32">
            <v>43</v>
          </cell>
          <cell r="T32">
            <v>0.14000000000000001</v>
          </cell>
          <cell r="U32">
            <v>50</v>
          </cell>
        </row>
        <row r="33">
          <cell r="A33" t="str">
            <v>30</v>
          </cell>
          <cell r="B33">
            <v>13</v>
          </cell>
          <cell r="C33">
            <v>49</v>
          </cell>
          <cell r="D33">
            <v>0.20967741935483872</v>
          </cell>
          <cell r="E33">
            <v>62</v>
          </cell>
          <cell r="F33">
            <v>13</v>
          </cell>
          <cell r="G33">
            <v>44</v>
          </cell>
          <cell r="H33">
            <v>0.22807017543859648</v>
          </cell>
          <cell r="I33">
            <v>57</v>
          </cell>
          <cell r="J33">
            <v>14</v>
          </cell>
          <cell r="K33">
            <v>59</v>
          </cell>
          <cell r="L33">
            <v>0.19178082191780821</v>
          </cell>
          <cell r="M33">
            <v>73</v>
          </cell>
          <cell r="N33">
            <v>12</v>
          </cell>
          <cell r="O33">
            <v>46</v>
          </cell>
          <cell r="P33">
            <v>0.20689655172413793</v>
          </cell>
          <cell r="Q33">
            <v>58</v>
          </cell>
          <cell r="R33">
            <v>14</v>
          </cell>
          <cell r="S33">
            <v>45</v>
          </cell>
          <cell r="T33">
            <v>0.23728813559322035</v>
          </cell>
          <cell r="U33">
            <v>59</v>
          </cell>
        </row>
        <row r="34">
          <cell r="A34" t="str">
            <v>31</v>
          </cell>
          <cell r="B34">
            <v>47</v>
          </cell>
          <cell r="C34">
            <v>82</v>
          </cell>
          <cell r="D34">
            <v>0.36434108527131781</v>
          </cell>
          <cell r="E34">
            <v>129</v>
          </cell>
          <cell r="F34">
            <v>43</v>
          </cell>
          <cell r="G34">
            <v>79</v>
          </cell>
          <cell r="H34">
            <v>0.35245901639344263</v>
          </cell>
          <cell r="I34">
            <v>122</v>
          </cell>
          <cell r="J34">
            <v>50</v>
          </cell>
          <cell r="K34">
            <v>76</v>
          </cell>
          <cell r="L34">
            <v>0.3968253968253968</v>
          </cell>
          <cell r="M34">
            <v>126</v>
          </cell>
          <cell r="N34">
            <v>59</v>
          </cell>
          <cell r="O34">
            <v>85</v>
          </cell>
          <cell r="P34">
            <v>0.40972222222222221</v>
          </cell>
          <cell r="Q34">
            <v>144</v>
          </cell>
          <cell r="R34">
            <v>42</v>
          </cell>
          <cell r="S34">
            <v>81</v>
          </cell>
          <cell r="T34">
            <v>0.34146341463414637</v>
          </cell>
          <cell r="U34">
            <v>123</v>
          </cell>
        </row>
        <row r="35">
          <cell r="A35" t="str">
            <v>32</v>
          </cell>
          <cell r="B35">
            <v>35</v>
          </cell>
          <cell r="C35">
            <v>75</v>
          </cell>
          <cell r="D35">
            <v>0.31818181818181818</v>
          </cell>
          <cell r="E35">
            <v>110</v>
          </cell>
          <cell r="F35">
            <v>39</v>
          </cell>
          <cell r="G35">
            <v>72</v>
          </cell>
          <cell r="H35">
            <v>0.35135135135135137</v>
          </cell>
          <cell r="I35">
            <v>111</v>
          </cell>
          <cell r="J35">
            <v>33</v>
          </cell>
          <cell r="K35">
            <v>65</v>
          </cell>
          <cell r="L35">
            <v>0.33673469387755101</v>
          </cell>
          <cell r="M35">
            <v>98</v>
          </cell>
          <cell r="N35">
            <v>35</v>
          </cell>
          <cell r="O35">
            <v>57</v>
          </cell>
          <cell r="P35">
            <v>0.38043478260869568</v>
          </cell>
          <cell r="Q35">
            <v>92</v>
          </cell>
          <cell r="R35">
            <v>32</v>
          </cell>
          <cell r="S35">
            <v>68</v>
          </cell>
          <cell r="T35">
            <v>0.32</v>
          </cell>
          <cell r="U35">
            <v>100</v>
          </cell>
        </row>
        <row r="36">
          <cell r="A36" t="str">
            <v>33</v>
          </cell>
          <cell r="B36">
            <v>32</v>
          </cell>
          <cell r="C36">
            <v>75</v>
          </cell>
          <cell r="D36">
            <v>0.29906542056074764</v>
          </cell>
          <cell r="E36">
            <v>107</v>
          </cell>
          <cell r="F36">
            <v>31</v>
          </cell>
          <cell r="G36">
            <v>61</v>
          </cell>
          <cell r="H36">
            <v>0.33695652173913043</v>
          </cell>
          <cell r="I36">
            <v>92</v>
          </cell>
          <cell r="J36">
            <v>32</v>
          </cell>
          <cell r="K36">
            <v>67</v>
          </cell>
          <cell r="L36">
            <v>0.32323232323232326</v>
          </cell>
          <cell r="M36">
            <v>99</v>
          </cell>
          <cell r="N36">
            <v>50</v>
          </cell>
          <cell r="O36">
            <v>64</v>
          </cell>
          <cell r="P36">
            <v>0.43859649122807015</v>
          </cell>
          <cell r="Q36">
            <v>114</v>
          </cell>
          <cell r="R36">
            <v>26</v>
          </cell>
          <cell r="S36">
            <v>51</v>
          </cell>
          <cell r="T36">
            <v>0.33766233766233766</v>
          </cell>
          <cell r="U36">
            <v>77</v>
          </cell>
        </row>
        <row r="37">
          <cell r="A37" t="str">
            <v>34</v>
          </cell>
          <cell r="C37">
            <v>11</v>
          </cell>
          <cell r="D37">
            <v>0</v>
          </cell>
          <cell r="E37">
            <v>11</v>
          </cell>
          <cell r="F37">
            <v>1</v>
          </cell>
          <cell r="G37">
            <v>18</v>
          </cell>
          <cell r="H37">
            <v>5.2631578947368418E-2</v>
          </cell>
          <cell r="I37">
            <v>19</v>
          </cell>
          <cell r="K37">
            <v>10</v>
          </cell>
          <cell r="L37">
            <v>0</v>
          </cell>
          <cell r="M37">
            <v>10</v>
          </cell>
          <cell r="N37">
            <v>4</v>
          </cell>
          <cell r="O37">
            <v>25</v>
          </cell>
          <cell r="P37">
            <v>0.13793103448275862</v>
          </cell>
          <cell r="Q37">
            <v>29</v>
          </cell>
          <cell r="R37">
            <v>6</v>
          </cell>
          <cell r="S37">
            <v>17</v>
          </cell>
          <cell r="T37">
            <v>0.2608695652173913</v>
          </cell>
          <cell r="U37">
            <v>23</v>
          </cell>
        </row>
        <row r="38">
          <cell r="A38" t="str">
            <v>35</v>
          </cell>
          <cell r="B38">
            <v>10</v>
          </cell>
          <cell r="C38">
            <v>57</v>
          </cell>
          <cell r="D38">
            <v>0.14925373134328357</v>
          </cell>
          <cell r="E38">
            <v>67</v>
          </cell>
          <cell r="F38">
            <v>12</v>
          </cell>
          <cell r="G38">
            <v>29</v>
          </cell>
          <cell r="H38">
            <v>0.29268292682926828</v>
          </cell>
          <cell r="I38">
            <v>41</v>
          </cell>
          <cell r="J38">
            <v>9</v>
          </cell>
          <cell r="K38">
            <v>41</v>
          </cell>
          <cell r="L38">
            <v>0.18</v>
          </cell>
          <cell r="M38">
            <v>50</v>
          </cell>
          <cell r="N38">
            <v>19</v>
          </cell>
          <cell r="O38">
            <v>35</v>
          </cell>
          <cell r="P38">
            <v>0.35185185185185186</v>
          </cell>
          <cell r="Q38">
            <v>54</v>
          </cell>
          <cell r="R38">
            <v>17</v>
          </cell>
          <cell r="S38">
            <v>29</v>
          </cell>
          <cell r="T38">
            <v>0.36956521739130432</v>
          </cell>
          <cell r="U38">
            <v>46</v>
          </cell>
        </row>
        <row r="39">
          <cell r="A39" t="str">
            <v>36</v>
          </cell>
          <cell r="B39">
            <v>10</v>
          </cell>
          <cell r="C39">
            <v>48</v>
          </cell>
          <cell r="D39">
            <v>0.17241379310344829</v>
          </cell>
          <cell r="E39">
            <v>58</v>
          </cell>
          <cell r="F39">
            <v>12</v>
          </cell>
          <cell r="G39">
            <v>28</v>
          </cell>
          <cell r="H39">
            <v>0.3</v>
          </cell>
          <cell r="I39">
            <v>40</v>
          </cell>
          <cell r="J39">
            <v>10</v>
          </cell>
          <cell r="K39">
            <v>36</v>
          </cell>
          <cell r="L39">
            <v>0.21739130434782608</v>
          </cell>
          <cell r="M39">
            <v>46</v>
          </cell>
          <cell r="N39">
            <v>22</v>
          </cell>
          <cell r="O39">
            <v>36</v>
          </cell>
          <cell r="P39">
            <v>0.37931034482758619</v>
          </cell>
          <cell r="Q39">
            <v>58</v>
          </cell>
          <cell r="R39">
            <v>15</v>
          </cell>
          <cell r="S39">
            <v>36</v>
          </cell>
          <cell r="T39">
            <v>0.29411764705882354</v>
          </cell>
          <cell r="U39">
            <v>51</v>
          </cell>
        </row>
        <row r="40">
          <cell r="A40" t="str">
            <v>37</v>
          </cell>
          <cell r="B40">
            <v>8</v>
          </cell>
          <cell r="C40">
            <v>11</v>
          </cell>
          <cell r="D40">
            <v>0.42105263157894735</v>
          </cell>
          <cell r="E40">
            <v>19</v>
          </cell>
          <cell r="F40">
            <v>4</v>
          </cell>
          <cell r="G40">
            <v>18</v>
          </cell>
          <cell r="H40">
            <v>0.18181818181818182</v>
          </cell>
          <cell r="I40">
            <v>22</v>
          </cell>
          <cell r="J40">
            <v>5</v>
          </cell>
          <cell r="K40">
            <v>17</v>
          </cell>
          <cell r="L40">
            <v>0.22727272727272727</v>
          </cell>
          <cell r="M40">
            <v>22</v>
          </cell>
          <cell r="N40">
            <v>7</v>
          </cell>
          <cell r="O40">
            <v>17</v>
          </cell>
          <cell r="P40">
            <v>0.29166666666666669</v>
          </cell>
          <cell r="Q40">
            <v>24</v>
          </cell>
          <cell r="R40">
            <v>6</v>
          </cell>
          <cell r="S40">
            <v>22</v>
          </cell>
          <cell r="T40">
            <v>0.21428571428571427</v>
          </cell>
          <cell r="U40">
            <v>28</v>
          </cell>
        </row>
        <row r="41">
          <cell r="A41" t="str">
            <v>60</v>
          </cell>
          <cell r="B41">
            <v>28</v>
          </cell>
          <cell r="C41">
            <v>153</v>
          </cell>
          <cell r="D41">
            <v>0.15469613259668508</v>
          </cell>
          <cell r="E41">
            <v>181</v>
          </cell>
          <cell r="F41">
            <v>29</v>
          </cell>
          <cell r="G41">
            <v>159</v>
          </cell>
          <cell r="H41">
            <v>0.15425531914893617</v>
          </cell>
          <cell r="I41">
            <v>188</v>
          </cell>
          <cell r="J41">
            <v>21</v>
          </cell>
          <cell r="K41">
            <v>163</v>
          </cell>
          <cell r="L41">
            <v>0.11413043478260869</v>
          </cell>
          <cell r="M41">
            <v>184</v>
          </cell>
          <cell r="N41">
            <v>27</v>
          </cell>
          <cell r="O41">
            <v>163</v>
          </cell>
          <cell r="P41">
            <v>0.14210526315789473</v>
          </cell>
          <cell r="Q41">
            <v>190</v>
          </cell>
          <cell r="R41">
            <v>28</v>
          </cell>
          <cell r="S41">
            <v>171</v>
          </cell>
          <cell r="T41">
            <v>0.1407035175879397</v>
          </cell>
          <cell r="U41">
            <v>199</v>
          </cell>
        </row>
        <row r="42">
          <cell r="A42" t="str">
            <v>61</v>
          </cell>
          <cell r="B42">
            <v>13</v>
          </cell>
          <cell r="C42">
            <v>115</v>
          </cell>
          <cell r="D42">
            <v>0.1015625</v>
          </cell>
          <cell r="E42">
            <v>128</v>
          </cell>
          <cell r="F42">
            <v>25</v>
          </cell>
          <cell r="G42">
            <v>143</v>
          </cell>
          <cell r="H42">
            <v>0.14880952380952381</v>
          </cell>
          <cell r="I42">
            <v>168</v>
          </cell>
          <cell r="J42">
            <v>20</v>
          </cell>
          <cell r="K42">
            <v>132</v>
          </cell>
          <cell r="L42">
            <v>0.13157894736842105</v>
          </cell>
          <cell r="M42">
            <v>152</v>
          </cell>
          <cell r="N42">
            <v>28</v>
          </cell>
          <cell r="O42">
            <v>124</v>
          </cell>
          <cell r="P42">
            <v>0.18421052631578946</v>
          </cell>
          <cell r="Q42">
            <v>152</v>
          </cell>
          <cell r="R42">
            <v>13</v>
          </cell>
          <cell r="S42">
            <v>126</v>
          </cell>
          <cell r="T42">
            <v>9.3525179856115109E-2</v>
          </cell>
          <cell r="U42">
            <v>139</v>
          </cell>
        </row>
        <row r="43">
          <cell r="A43" t="str">
            <v>62</v>
          </cell>
          <cell r="B43">
            <v>30</v>
          </cell>
          <cell r="C43">
            <v>77</v>
          </cell>
          <cell r="D43">
            <v>0.28037383177570091</v>
          </cell>
          <cell r="E43">
            <v>107</v>
          </cell>
          <cell r="F43">
            <v>23</v>
          </cell>
          <cell r="G43">
            <v>91</v>
          </cell>
          <cell r="H43">
            <v>0.20175438596491227</v>
          </cell>
          <cell r="I43">
            <v>114</v>
          </cell>
          <cell r="J43">
            <v>30</v>
          </cell>
          <cell r="K43">
            <v>74</v>
          </cell>
          <cell r="L43">
            <v>0.28846153846153844</v>
          </cell>
          <cell r="M43">
            <v>104</v>
          </cell>
          <cell r="N43">
            <v>27</v>
          </cell>
          <cell r="O43">
            <v>77</v>
          </cell>
          <cell r="P43">
            <v>0.25961538461538464</v>
          </cell>
          <cell r="Q43">
            <v>104</v>
          </cell>
          <cell r="R43">
            <v>25</v>
          </cell>
          <cell r="S43">
            <v>75</v>
          </cell>
          <cell r="T43">
            <v>0.25</v>
          </cell>
          <cell r="U43">
            <v>100</v>
          </cell>
        </row>
        <row r="44">
          <cell r="A44" t="str">
            <v>63</v>
          </cell>
          <cell r="B44">
            <v>12</v>
          </cell>
          <cell r="C44">
            <v>99</v>
          </cell>
          <cell r="D44">
            <v>0.10810810810810811</v>
          </cell>
          <cell r="E44">
            <v>111</v>
          </cell>
          <cell r="F44">
            <v>20</v>
          </cell>
          <cell r="G44">
            <v>95</v>
          </cell>
          <cell r="H44">
            <v>0.17391304347826086</v>
          </cell>
          <cell r="I44">
            <v>115</v>
          </cell>
          <cell r="J44">
            <v>24</v>
          </cell>
          <cell r="K44">
            <v>97</v>
          </cell>
          <cell r="L44">
            <v>0.19834710743801653</v>
          </cell>
          <cell r="M44">
            <v>121</v>
          </cell>
          <cell r="N44">
            <v>22</v>
          </cell>
          <cell r="O44">
            <v>102</v>
          </cell>
          <cell r="P44">
            <v>0.17741935483870969</v>
          </cell>
          <cell r="Q44">
            <v>124</v>
          </cell>
          <cell r="R44">
            <v>20</v>
          </cell>
          <cell r="S44">
            <v>90</v>
          </cell>
          <cell r="T44">
            <v>0.18181818181818182</v>
          </cell>
          <cell r="U44">
            <v>110</v>
          </cell>
        </row>
        <row r="45">
          <cell r="A45" t="str">
            <v>64</v>
          </cell>
          <cell r="B45">
            <v>51</v>
          </cell>
          <cell r="C45">
            <v>100</v>
          </cell>
          <cell r="D45">
            <v>0.33774834437086093</v>
          </cell>
          <cell r="E45">
            <v>151</v>
          </cell>
          <cell r="F45">
            <v>48</v>
          </cell>
          <cell r="G45">
            <v>105</v>
          </cell>
          <cell r="H45">
            <v>0.31372549019607843</v>
          </cell>
          <cell r="I45">
            <v>153</v>
          </cell>
          <cell r="J45">
            <v>50</v>
          </cell>
          <cell r="K45">
            <v>79</v>
          </cell>
          <cell r="L45">
            <v>0.38759689922480622</v>
          </cell>
          <cell r="M45">
            <v>129</v>
          </cell>
          <cell r="N45">
            <v>62</v>
          </cell>
          <cell r="O45">
            <v>74</v>
          </cell>
          <cell r="P45">
            <v>0.45588235294117646</v>
          </cell>
          <cell r="Q45">
            <v>136</v>
          </cell>
          <cell r="R45">
            <v>58</v>
          </cell>
          <cell r="S45">
            <v>81</v>
          </cell>
          <cell r="T45">
            <v>0.41726618705035973</v>
          </cell>
          <cell r="U45">
            <v>139</v>
          </cell>
        </row>
        <row r="46">
          <cell r="A46" t="str">
            <v>65</v>
          </cell>
          <cell r="B46">
            <v>53</v>
          </cell>
          <cell r="C46">
            <v>81</v>
          </cell>
          <cell r="D46">
            <v>0.39552238805970147</v>
          </cell>
          <cell r="E46">
            <v>134</v>
          </cell>
          <cell r="F46">
            <v>47</v>
          </cell>
          <cell r="G46">
            <v>85</v>
          </cell>
          <cell r="H46">
            <v>0.35606060606060608</v>
          </cell>
          <cell r="I46">
            <v>132</v>
          </cell>
          <cell r="J46">
            <v>54</v>
          </cell>
          <cell r="K46">
            <v>73</v>
          </cell>
          <cell r="L46">
            <v>0.42519685039370081</v>
          </cell>
          <cell r="M46">
            <v>127</v>
          </cell>
          <cell r="N46">
            <v>59</v>
          </cell>
          <cell r="O46">
            <v>81</v>
          </cell>
          <cell r="P46">
            <v>0.42142857142857143</v>
          </cell>
          <cell r="Q46">
            <v>140</v>
          </cell>
          <cell r="R46">
            <v>56</v>
          </cell>
          <cell r="S46">
            <v>75</v>
          </cell>
          <cell r="T46">
            <v>0.42748091603053434</v>
          </cell>
          <cell r="U46">
            <v>131</v>
          </cell>
        </row>
        <row r="47">
          <cell r="A47" t="str">
            <v>66</v>
          </cell>
          <cell r="B47">
            <v>35</v>
          </cell>
          <cell r="C47">
            <v>48</v>
          </cell>
          <cell r="D47">
            <v>0.42168674698795183</v>
          </cell>
          <cell r="E47">
            <v>83</v>
          </cell>
          <cell r="F47">
            <v>33</v>
          </cell>
          <cell r="G47">
            <v>59</v>
          </cell>
          <cell r="H47">
            <v>0.35869565217391303</v>
          </cell>
          <cell r="I47">
            <v>92</v>
          </cell>
          <cell r="J47">
            <v>29</v>
          </cell>
          <cell r="K47">
            <v>54</v>
          </cell>
          <cell r="L47">
            <v>0.3493975903614458</v>
          </cell>
          <cell r="M47">
            <v>83</v>
          </cell>
          <cell r="N47">
            <v>31</v>
          </cell>
          <cell r="O47">
            <v>50</v>
          </cell>
          <cell r="P47">
            <v>0.38271604938271603</v>
          </cell>
          <cell r="Q47">
            <v>81</v>
          </cell>
          <cell r="R47">
            <v>33</v>
          </cell>
          <cell r="S47">
            <v>46</v>
          </cell>
          <cell r="T47">
            <v>0.41772151898734178</v>
          </cell>
          <cell r="U47">
            <v>79</v>
          </cell>
        </row>
        <row r="48">
          <cell r="A48" t="str">
            <v>67</v>
          </cell>
          <cell r="B48">
            <v>27</v>
          </cell>
          <cell r="C48">
            <v>44</v>
          </cell>
          <cell r="D48">
            <v>0.38028169014084506</v>
          </cell>
          <cell r="E48">
            <v>71</v>
          </cell>
          <cell r="F48">
            <v>19</v>
          </cell>
          <cell r="G48">
            <v>53</v>
          </cell>
          <cell r="H48">
            <v>0.2638888888888889</v>
          </cell>
          <cell r="I48">
            <v>72</v>
          </cell>
          <cell r="J48">
            <v>28</v>
          </cell>
          <cell r="K48">
            <v>42</v>
          </cell>
          <cell r="L48">
            <v>0.4</v>
          </cell>
          <cell r="M48">
            <v>70</v>
          </cell>
          <cell r="N48">
            <v>22</v>
          </cell>
          <cell r="O48">
            <v>45</v>
          </cell>
          <cell r="P48">
            <v>0.32835820895522388</v>
          </cell>
          <cell r="Q48">
            <v>67</v>
          </cell>
          <cell r="R48">
            <v>24</v>
          </cell>
          <cell r="S48">
            <v>44</v>
          </cell>
          <cell r="T48">
            <v>0.35294117647058826</v>
          </cell>
          <cell r="U48">
            <v>68</v>
          </cell>
        </row>
        <row r="49">
          <cell r="A49" t="str">
            <v>68</v>
          </cell>
          <cell r="B49">
            <v>29</v>
          </cell>
          <cell r="C49">
            <v>53</v>
          </cell>
          <cell r="D49">
            <v>0.35365853658536583</v>
          </cell>
          <cell r="E49">
            <v>82</v>
          </cell>
          <cell r="F49">
            <v>22</v>
          </cell>
          <cell r="G49">
            <v>54</v>
          </cell>
          <cell r="H49">
            <v>0.28947368421052633</v>
          </cell>
          <cell r="I49">
            <v>76</v>
          </cell>
          <cell r="J49">
            <v>26</v>
          </cell>
          <cell r="K49">
            <v>49</v>
          </cell>
          <cell r="L49">
            <v>0.34666666666666668</v>
          </cell>
          <cell r="M49">
            <v>75</v>
          </cell>
          <cell r="N49">
            <v>33</v>
          </cell>
          <cell r="O49">
            <v>50</v>
          </cell>
          <cell r="P49">
            <v>0.39759036144578314</v>
          </cell>
          <cell r="Q49">
            <v>83</v>
          </cell>
          <cell r="R49">
            <v>36</v>
          </cell>
          <cell r="S49">
            <v>48</v>
          </cell>
          <cell r="T49">
            <v>0.42857142857142855</v>
          </cell>
          <cell r="U49">
            <v>84</v>
          </cell>
        </row>
        <row r="50">
          <cell r="A50" t="str">
            <v>69</v>
          </cell>
          <cell r="B50">
            <v>23</v>
          </cell>
          <cell r="C50">
            <v>32</v>
          </cell>
          <cell r="D50">
            <v>0.41818181818181815</v>
          </cell>
          <cell r="E50">
            <v>55</v>
          </cell>
          <cell r="F50">
            <v>18</v>
          </cell>
          <cell r="G50">
            <v>27</v>
          </cell>
          <cell r="H50">
            <v>0.4</v>
          </cell>
          <cell r="I50">
            <v>45</v>
          </cell>
          <cell r="J50">
            <v>11</v>
          </cell>
          <cell r="K50">
            <v>30</v>
          </cell>
          <cell r="L50">
            <v>0.26829268292682928</v>
          </cell>
          <cell r="M50">
            <v>41</v>
          </cell>
          <cell r="N50">
            <v>15</v>
          </cell>
          <cell r="O50">
            <v>29</v>
          </cell>
          <cell r="P50">
            <v>0.34090909090909088</v>
          </cell>
          <cell r="Q50">
            <v>44</v>
          </cell>
          <cell r="R50">
            <v>29</v>
          </cell>
          <cell r="S50">
            <v>24</v>
          </cell>
          <cell r="T50">
            <v>0.54716981132075471</v>
          </cell>
          <cell r="U50">
            <v>53</v>
          </cell>
        </row>
        <row r="51">
          <cell r="A51" t="str">
            <v>70</v>
          </cell>
          <cell r="B51">
            <v>25</v>
          </cell>
          <cell r="C51">
            <v>37</v>
          </cell>
          <cell r="D51">
            <v>0.40322580645161288</v>
          </cell>
          <cell r="E51">
            <v>62</v>
          </cell>
          <cell r="F51">
            <v>18</v>
          </cell>
          <cell r="G51">
            <v>35</v>
          </cell>
          <cell r="H51">
            <v>0.33962264150943394</v>
          </cell>
          <cell r="I51">
            <v>53</v>
          </cell>
          <cell r="J51">
            <v>18</v>
          </cell>
          <cell r="K51">
            <v>42</v>
          </cell>
          <cell r="L51">
            <v>0.3</v>
          </cell>
          <cell r="M51">
            <v>60</v>
          </cell>
          <cell r="N51">
            <v>25</v>
          </cell>
          <cell r="O51">
            <v>28</v>
          </cell>
          <cell r="P51">
            <v>0.47169811320754718</v>
          </cell>
          <cell r="Q51">
            <v>53</v>
          </cell>
          <cell r="R51">
            <v>30</v>
          </cell>
          <cell r="S51">
            <v>30</v>
          </cell>
          <cell r="T51">
            <v>0.5</v>
          </cell>
          <cell r="U51">
            <v>60</v>
          </cell>
        </row>
        <row r="52">
          <cell r="A52" t="str">
            <v>71</v>
          </cell>
          <cell r="B52">
            <v>14</v>
          </cell>
          <cell r="C52">
            <v>28</v>
          </cell>
          <cell r="D52">
            <v>0.33333333333333331</v>
          </cell>
          <cell r="E52">
            <v>42</v>
          </cell>
          <cell r="F52">
            <v>18</v>
          </cell>
          <cell r="G52">
            <v>21</v>
          </cell>
          <cell r="H52">
            <v>0.46153846153846156</v>
          </cell>
          <cell r="I52">
            <v>39</v>
          </cell>
          <cell r="J52">
            <v>18</v>
          </cell>
          <cell r="K52">
            <v>31</v>
          </cell>
          <cell r="L52">
            <v>0.36734693877551022</v>
          </cell>
          <cell r="M52">
            <v>49</v>
          </cell>
          <cell r="N52">
            <v>23</v>
          </cell>
          <cell r="O52">
            <v>24</v>
          </cell>
          <cell r="P52">
            <v>0.48936170212765956</v>
          </cell>
          <cell r="Q52">
            <v>47</v>
          </cell>
          <cell r="R52">
            <v>19</v>
          </cell>
          <cell r="S52">
            <v>28</v>
          </cell>
          <cell r="T52">
            <v>0.40425531914893614</v>
          </cell>
          <cell r="U52">
            <v>47</v>
          </cell>
        </row>
        <row r="53">
          <cell r="A53" t="str">
            <v>72</v>
          </cell>
          <cell r="B53">
            <v>6</v>
          </cell>
          <cell r="C53">
            <v>15</v>
          </cell>
          <cell r="D53">
            <v>0.2857142857142857</v>
          </cell>
          <cell r="E53">
            <v>21</v>
          </cell>
          <cell r="F53">
            <v>9</v>
          </cell>
          <cell r="G53">
            <v>17</v>
          </cell>
          <cell r="H53">
            <v>0.34615384615384615</v>
          </cell>
          <cell r="I53">
            <v>26</v>
          </cell>
          <cell r="J53">
            <v>6</v>
          </cell>
          <cell r="K53">
            <v>17</v>
          </cell>
          <cell r="L53">
            <v>0.2608695652173913</v>
          </cell>
          <cell r="M53">
            <v>23</v>
          </cell>
          <cell r="N53">
            <v>7</v>
          </cell>
          <cell r="O53">
            <v>9</v>
          </cell>
          <cell r="P53">
            <v>0.4375</v>
          </cell>
          <cell r="Q53">
            <v>16</v>
          </cell>
          <cell r="R53">
            <v>2</v>
          </cell>
          <cell r="S53">
            <v>18</v>
          </cell>
          <cell r="T53">
            <v>0.1</v>
          </cell>
          <cell r="U53">
            <v>20</v>
          </cell>
        </row>
        <row r="54">
          <cell r="A54" t="str">
            <v>73</v>
          </cell>
          <cell r="C54">
            <v>2</v>
          </cell>
          <cell r="D54">
            <v>0</v>
          </cell>
          <cell r="E54">
            <v>2</v>
          </cell>
          <cell r="G54">
            <v>1</v>
          </cell>
          <cell r="H54">
            <v>0</v>
          </cell>
          <cell r="I54">
            <v>1</v>
          </cell>
          <cell r="K54">
            <v>3</v>
          </cell>
          <cell r="L54">
            <v>0</v>
          </cell>
          <cell r="M54">
            <v>3</v>
          </cell>
          <cell r="N54">
            <v>5</v>
          </cell>
          <cell r="O54">
            <v>2</v>
          </cell>
          <cell r="P54">
            <v>0.7142857142857143</v>
          </cell>
          <cell r="Q54">
            <v>7</v>
          </cell>
          <cell r="R54">
            <v>3</v>
          </cell>
          <cell r="S54">
            <v>4</v>
          </cell>
          <cell r="T54">
            <v>0.42857142857142855</v>
          </cell>
          <cell r="U54">
            <v>7</v>
          </cell>
        </row>
        <row r="55">
          <cell r="A55" t="str">
            <v>74</v>
          </cell>
          <cell r="B55">
            <v>15</v>
          </cell>
          <cell r="C55">
            <v>36</v>
          </cell>
          <cell r="D55">
            <v>0.29411764705882354</v>
          </cell>
          <cell r="E55">
            <v>51</v>
          </cell>
          <cell r="F55">
            <v>6</v>
          </cell>
          <cell r="G55">
            <v>42</v>
          </cell>
          <cell r="H55">
            <v>0.125</v>
          </cell>
          <cell r="I55">
            <v>48</v>
          </cell>
          <cell r="J55">
            <v>16</v>
          </cell>
          <cell r="K55">
            <v>44</v>
          </cell>
          <cell r="L55">
            <v>0.26666666666666666</v>
          </cell>
          <cell r="M55">
            <v>60</v>
          </cell>
          <cell r="N55">
            <v>12</v>
          </cell>
          <cell r="O55">
            <v>48</v>
          </cell>
          <cell r="P55">
            <v>0.2</v>
          </cell>
          <cell r="Q55">
            <v>60</v>
          </cell>
          <cell r="R55">
            <v>16</v>
          </cell>
          <cell r="S55">
            <v>35</v>
          </cell>
          <cell r="T55">
            <v>0.31372549019607843</v>
          </cell>
          <cell r="U55">
            <v>51</v>
          </cell>
        </row>
        <row r="56">
          <cell r="A56" t="str">
            <v>76</v>
          </cell>
          <cell r="B56">
            <v>2</v>
          </cell>
          <cell r="C56">
            <v>1</v>
          </cell>
          <cell r="D56">
            <v>0.66666666666666663</v>
          </cell>
          <cell r="E56">
            <v>3</v>
          </cell>
          <cell r="F56">
            <v>2</v>
          </cell>
          <cell r="G56">
            <v>4</v>
          </cell>
          <cell r="H56">
            <v>0.33333333333333331</v>
          </cell>
          <cell r="I56">
            <v>6</v>
          </cell>
          <cell r="J56">
            <v>3</v>
          </cell>
          <cell r="K56">
            <v>3</v>
          </cell>
          <cell r="L56">
            <v>0.5</v>
          </cell>
          <cell r="M56">
            <v>6</v>
          </cell>
          <cell r="N56">
            <v>1</v>
          </cell>
          <cell r="O56">
            <v>2</v>
          </cell>
          <cell r="P56">
            <v>0.33333333333333331</v>
          </cell>
          <cell r="Q56">
            <v>3</v>
          </cell>
          <cell r="R56">
            <v>2</v>
          </cell>
          <cell r="S56">
            <v>4</v>
          </cell>
          <cell r="T56">
            <v>0.33333333333333331</v>
          </cell>
          <cell r="U56">
            <v>6</v>
          </cell>
        </row>
        <row r="57">
          <cell r="A57" t="str">
            <v>77</v>
          </cell>
          <cell r="B57">
            <v>1</v>
          </cell>
          <cell r="D57">
            <v>1</v>
          </cell>
          <cell r="E57">
            <v>1</v>
          </cell>
          <cell r="G57">
            <v>2</v>
          </cell>
          <cell r="H57">
            <v>0</v>
          </cell>
          <cell r="I57">
            <v>2</v>
          </cell>
          <cell r="J57">
            <v>2</v>
          </cell>
          <cell r="K57">
            <v>2</v>
          </cell>
          <cell r="L57">
            <v>0.5</v>
          </cell>
          <cell r="M57">
            <v>4</v>
          </cell>
          <cell r="R57">
            <v>0</v>
          </cell>
          <cell r="S57">
            <v>1</v>
          </cell>
          <cell r="T57">
            <v>0</v>
          </cell>
          <cell r="U57">
            <v>1</v>
          </cell>
        </row>
        <row r="58">
          <cell r="A58" t="str">
            <v>85</v>
          </cell>
          <cell r="B58">
            <v>5</v>
          </cell>
          <cell r="C58">
            <v>9</v>
          </cell>
          <cell r="D58">
            <v>0.35714285714285715</v>
          </cell>
          <cell r="E58">
            <v>14</v>
          </cell>
          <cell r="F58">
            <v>5</v>
          </cell>
          <cell r="G58">
            <v>13</v>
          </cell>
          <cell r="H58">
            <v>0.27777777777777779</v>
          </cell>
          <cell r="I58">
            <v>18</v>
          </cell>
          <cell r="J58">
            <v>11</v>
          </cell>
          <cell r="K58">
            <v>11</v>
          </cell>
          <cell r="L58">
            <v>0.5</v>
          </cell>
          <cell r="M58">
            <v>22</v>
          </cell>
          <cell r="N58">
            <v>14</v>
          </cell>
          <cell r="O58">
            <v>14</v>
          </cell>
          <cell r="P58">
            <v>0.5</v>
          </cell>
          <cell r="Q58">
            <v>28</v>
          </cell>
          <cell r="R58">
            <v>8</v>
          </cell>
          <cell r="S58">
            <v>14</v>
          </cell>
          <cell r="T58">
            <v>0.36363636363636365</v>
          </cell>
          <cell r="U58">
            <v>22</v>
          </cell>
        </row>
        <row r="59">
          <cell r="A59" t="str">
            <v>86</v>
          </cell>
          <cell r="B59">
            <v>11</v>
          </cell>
          <cell r="C59">
            <v>11</v>
          </cell>
          <cell r="D59">
            <v>0.5</v>
          </cell>
          <cell r="E59">
            <v>22</v>
          </cell>
          <cell r="F59">
            <v>14</v>
          </cell>
          <cell r="G59">
            <v>13</v>
          </cell>
          <cell r="H59">
            <v>0.51851851851851849</v>
          </cell>
          <cell r="I59">
            <v>27</v>
          </cell>
          <cell r="J59">
            <v>14</v>
          </cell>
          <cell r="K59">
            <v>21</v>
          </cell>
          <cell r="L59">
            <v>0.4</v>
          </cell>
          <cell r="M59">
            <v>35</v>
          </cell>
          <cell r="N59">
            <v>5</v>
          </cell>
          <cell r="O59">
            <v>15</v>
          </cell>
          <cell r="P59">
            <v>0.25</v>
          </cell>
          <cell r="Q59">
            <v>20</v>
          </cell>
          <cell r="R59">
            <v>7</v>
          </cell>
          <cell r="S59">
            <v>12</v>
          </cell>
          <cell r="T59">
            <v>0.36842105263157893</v>
          </cell>
          <cell r="U59">
            <v>19</v>
          </cell>
        </row>
        <row r="60">
          <cell r="A60" t="str">
            <v>87</v>
          </cell>
          <cell r="B60">
            <v>14</v>
          </cell>
          <cell r="C60">
            <v>19</v>
          </cell>
          <cell r="D60">
            <v>0.42424242424242425</v>
          </cell>
          <cell r="E60">
            <v>33</v>
          </cell>
          <cell r="F60">
            <v>11</v>
          </cell>
          <cell r="G60">
            <v>15</v>
          </cell>
          <cell r="H60">
            <v>0.42307692307692307</v>
          </cell>
          <cell r="I60">
            <v>26</v>
          </cell>
          <cell r="J60">
            <v>13</v>
          </cell>
          <cell r="K60">
            <v>13</v>
          </cell>
          <cell r="L60">
            <v>0.5</v>
          </cell>
          <cell r="M60">
            <v>26</v>
          </cell>
          <cell r="N60">
            <v>9</v>
          </cell>
          <cell r="O60">
            <v>18</v>
          </cell>
          <cell r="P60">
            <v>0.33333333333333331</v>
          </cell>
          <cell r="Q60">
            <v>27</v>
          </cell>
          <cell r="R60">
            <v>13</v>
          </cell>
          <cell r="S60">
            <v>17</v>
          </cell>
          <cell r="T60">
            <v>0.43333333333333335</v>
          </cell>
          <cell r="U60">
            <v>30</v>
          </cell>
        </row>
        <row r="65">
          <cell r="B65">
            <v>2010</v>
          </cell>
          <cell r="E65" t="str">
            <v>Total 2010</v>
          </cell>
          <cell r="F65">
            <v>2011</v>
          </cell>
          <cell r="I65" t="str">
            <v>Total 2011</v>
          </cell>
          <cell r="J65">
            <v>2012</v>
          </cell>
          <cell r="M65" t="str">
            <v>Total 2012</v>
          </cell>
          <cell r="N65">
            <v>2013</v>
          </cell>
          <cell r="Q65" t="str">
            <v>Total 2013</v>
          </cell>
          <cell r="R65">
            <v>2014</v>
          </cell>
          <cell r="U65" t="str">
            <v>Total 2014</v>
          </cell>
        </row>
        <row r="66">
          <cell r="A66" t="str">
            <v>Étiquettes de lignes</v>
          </cell>
          <cell r="B66" t="str">
            <v>FEMME</v>
          </cell>
          <cell r="C66" t="str">
            <v>HOMME</v>
          </cell>
          <cell r="F66" t="str">
            <v>FEMME</v>
          </cell>
          <cell r="G66" t="str">
            <v>HOMME</v>
          </cell>
          <cell r="J66" t="str">
            <v>FEMME</v>
          </cell>
          <cell r="K66" t="str">
            <v>HOMME</v>
          </cell>
          <cell r="N66" t="str">
            <v>FEMME</v>
          </cell>
          <cell r="O66" t="str">
            <v>HOMME</v>
          </cell>
          <cell r="R66" t="str">
            <v>FEMME</v>
          </cell>
          <cell r="S66" t="str">
            <v>HOMME</v>
          </cell>
        </row>
        <row r="67">
          <cell r="A67">
            <v>1</v>
          </cell>
          <cell r="B67">
            <v>6</v>
          </cell>
          <cell r="C67">
            <v>7</v>
          </cell>
          <cell r="D67">
            <v>8</v>
          </cell>
          <cell r="E67">
            <v>9</v>
          </cell>
          <cell r="F67">
            <v>10</v>
          </cell>
          <cell r="G67">
            <v>11</v>
          </cell>
          <cell r="H67">
            <v>12</v>
          </cell>
          <cell r="I67">
            <v>13</v>
          </cell>
          <cell r="J67">
            <v>14</v>
          </cell>
          <cell r="K67">
            <v>15</v>
          </cell>
          <cell r="L67">
            <v>16</v>
          </cell>
          <cell r="M67">
            <v>17</v>
          </cell>
          <cell r="N67">
            <v>18</v>
          </cell>
          <cell r="O67">
            <v>19</v>
          </cell>
          <cell r="P67">
            <v>20</v>
          </cell>
          <cell r="Q67">
            <v>21</v>
          </cell>
          <cell r="R67">
            <v>18</v>
          </cell>
          <cell r="S67">
            <v>19</v>
          </cell>
          <cell r="T67">
            <v>20</v>
          </cell>
          <cell r="U67">
            <v>21</v>
          </cell>
        </row>
        <row r="68">
          <cell r="A68" t="str">
            <v>01</v>
          </cell>
          <cell r="B68">
            <v>9</v>
          </cell>
          <cell r="C68">
            <v>24</v>
          </cell>
          <cell r="D68">
            <v>0.27272727272727271</v>
          </cell>
          <cell r="E68">
            <v>33</v>
          </cell>
          <cell r="F68">
            <v>8</v>
          </cell>
          <cell r="G68">
            <v>24</v>
          </cell>
          <cell r="H68">
            <v>0.25</v>
          </cell>
          <cell r="I68">
            <v>32</v>
          </cell>
          <cell r="J68">
            <v>9</v>
          </cell>
          <cell r="K68">
            <v>28</v>
          </cell>
          <cell r="L68">
            <v>0.24324324324324326</v>
          </cell>
          <cell r="M68">
            <v>37</v>
          </cell>
          <cell r="N68">
            <v>5</v>
          </cell>
          <cell r="O68">
            <v>14</v>
          </cell>
          <cell r="P68">
            <v>0.26315789473684209</v>
          </cell>
          <cell r="Q68">
            <v>19</v>
          </cell>
          <cell r="R68">
            <v>6</v>
          </cell>
          <cell r="S68">
            <v>17</v>
          </cell>
          <cell r="T68">
            <v>0.2608695652173913</v>
          </cell>
          <cell r="U68">
            <v>23</v>
          </cell>
        </row>
        <row r="69">
          <cell r="A69" t="str">
            <v>02</v>
          </cell>
          <cell r="B69">
            <v>11</v>
          </cell>
          <cell r="C69">
            <v>30</v>
          </cell>
          <cell r="D69">
            <v>0.26829268292682928</v>
          </cell>
          <cell r="E69">
            <v>41</v>
          </cell>
          <cell r="F69">
            <v>12</v>
          </cell>
          <cell r="G69">
            <v>25</v>
          </cell>
          <cell r="H69">
            <v>0.32432432432432434</v>
          </cell>
          <cell r="I69">
            <v>37</v>
          </cell>
          <cell r="J69">
            <v>15</v>
          </cell>
          <cell r="K69">
            <v>39</v>
          </cell>
          <cell r="L69">
            <v>0.27777777777777779</v>
          </cell>
          <cell r="M69">
            <v>54</v>
          </cell>
          <cell r="N69">
            <v>16</v>
          </cell>
          <cell r="O69">
            <v>46</v>
          </cell>
          <cell r="P69">
            <v>0.25806451612903225</v>
          </cell>
          <cell r="Q69">
            <v>62</v>
          </cell>
          <cell r="R69">
            <v>18</v>
          </cell>
          <cell r="S69">
            <v>27</v>
          </cell>
          <cell r="T69">
            <v>0.4</v>
          </cell>
          <cell r="U69">
            <v>45</v>
          </cell>
        </row>
        <row r="70">
          <cell r="A70" t="str">
            <v>03</v>
          </cell>
          <cell r="B70">
            <v>122</v>
          </cell>
          <cell r="C70">
            <v>114</v>
          </cell>
          <cell r="D70">
            <v>0.51694915254237284</v>
          </cell>
          <cell r="E70">
            <v>236</v>
          </cell>
          <cell r="F70">
            <v>119</v>
          </cell>
          <cell r="G70">
            <v>107</v>
          </cell>
          <cell r="H70">
            <v>0.52654867256637172</v>
          </cell>
          <cell r="I70">
            <v>226</v>
          </cell>
          <cell r="J70">
            <v>138</v>
          </cell>
          <cell r="K70">
            <v>140</v>
          </cell>
          <cell r="L70">
            <v>0.49640287769784175</v>
          </cell>
          <cell r="M70">
            <v>278</v>
          </cell>
          <cell r="N70">
            <v>125</v>
          </cell>
          <cell r="O70">
            <v>93</v>
          </cell>
          <cell r="P70">
            <v>0.57339449541284404</v>
          </cell>
          <cell r="Q70">
            <v>218</v>
          </cell>
          <cell r="R70">
            <v>158</v>
          </cell>
          <cell r="S70">
            <v>114</v>
          </cell>
          <cell r="T70">
            <v>0.58088235294117652</v>
          </cell>
          <cell r="U70">
            <v>272</v>
          </cell>
        </row>
        <row r="71">
          <cell r="A71" t="str">
            <v>04</v>
          </cell>
          <cell r="B71">
            <v>131</v>
          </cell>
          <cell r="C71">
            <v>265</v>
          </cell>
          <cell r="D71">
            <v>0.33080808080808083</v>
          </cell>
          <cell r="E71">
            <v>396</v>
          </cell>
          <cell r="F71">
            <v>159</v>
          </cell>
          <cell r="G71">
            <v>277</v>
          </cell>
          <cell r="H71">
            <v>0.36467889908256879</v>
          </cell>
          <cell r="I71">
            <v>436</v>
          </cell>
          <cell r="J71">
            <v>165</v>
          </cell>
          <cell r="K71">
            <v>251</v>
          </cell>
          <cell r="L71">
            <v>0.39663461538461536</v>
          </cell>
          <cell r="M71">
            <v>416</v>
          </cell>
          <cell r="N71">
            <v>181</v>
          </cell>
          <cell r="O71">
            <v>259</v>
          </cell>
          <cell r="P71">
            <v>0.41136363636363638</v>
          </cell>
          <cell r="Q71">
            <v>440</v>
          </cell>
          <cell r="R71">
            <v>181</v>
          </cell>
          <cell r="S71">
            <v>247</v>
          </cell>
          <cell r="T71">
            <v>0.42289719626168226</v>
          </cell>
          <cell r="U71">
            <v>428</v>
          </cell>
        </row>
        <row r="72">
          <cell r="A72" t="str">
            <v>05</v>
          </cell>
          <cell r="B72">
            <v>74</v>
          </cell>
          <cell r="C72">
            <v>318</v>
          </cell>
          <cell r="D72">
            <v>0.18877551020408162</v>
          </cell>
          <cell r="E72">
            <v>392</v>
          </cell>
          <cell r="F72">
            <v>69</v>
          </cell>
          <cell r="G72">
            <v>348</v>
          </cell>
          <cell r="H72">
            <v>0.16546762589928057</v>
          </cell>
          <cell r="I72">
            <v>417</v>
          </cell>
          <cell r="J72">
            <v>85</v>
          </cell>
          <cell r="K72">
            <v>337</v>
          </cell>
          <cell r="L72">
            <v>0.2014218009478673</v>
          </cell>
          <cell r="M72">
            <v>422</v>
          </cell>
          <cell r="N72">
            <v>93</v>
          </cell>
          <cell r="O72">
            <v>335</v>
          </cell>
          <cell r="P72">
            <v>0.21728971962616822</v>
          </cell>
          <cell r="Q72">
            <v>428</v>
          </cell>
          <cell r="R72">
            <v>74</v>
          </cell>
          <cell r="S72">
            <v>345</v>
          </cell>
          <cell r="T72">
            <v>0.1766109785202864</v>
          </cell>
          <cell r="U72">
            <v>419</v>
          </cell>
        </row>
        <row r="73">
          <cell r="A73" t="str">
            <v>06</v>
          </cell>
          <cell r="B73">
            <v>49</v>
          </cell>
          <cell r="C73">
            <v>218</v>
          </cell>
          <cell r="D73">
            <v>0.18352059925093633</v>
          </cell>
          <cell r="E73">
            <v>267</v>
          </cell>
          <cell r="F73">
            <v>38</v>
          </cell>
          <cell r="G73">
            <v>190</v>
          </cell>
          <cell r="H73">
            <v>0.16666666666666666</v>
          </cell>
          <cell r="I73">
            <v>228</v>
          </cell>
          <cell r="J73">
            <v>47</v>
          </cell>
          <cell r="K73">
            <v>182</v>
          </cell>
          <cell r="L73">
            <v>0.20524017467248909</v>
          </cell>
          <cell r="M73">
            <v>229</v>
          </cell>
          <cell r="N73">
            <v>52</v>
          </cell>
          <cell r="O73">
            <v>160</v>
          </cell>
          <cell r="P73">
            <v>0.24528301886792453</v>
          </cell>
          <cell r="Q73">
            <v>212</v>
          </cell>
          <cell r="R73">
            <v>51</v>
          </cell>
          <cell r="S73">
            <v>155</v>
          </cell>
          <cell r="T73">
            <v>0.24757281553398058</v>
          </cell>
          <cell r="U73">
            <v>206</v>
          </cell>
        </row>
        <row r="74">
          <cell r="A74" t="str">
            <v>07</v>
          </cell>
          <cell r="B74">
            <v>88</v>
          </cell>
          <cell r="C74">
            <v>180</v>
          </cell>
          <cell r="D74">
            <v>0.32835820895522388</v>
          </cell>
          <cell r="E74">
            <v>268</v>
          </cell>
          <cell r="F74">
            <v>81</v>
          </cell>
          <cell r="G74">
            <v>165</v>
          </cell>
          <cell r="H74">
            <v>0.32926829268292684</v>
          </cell>
          <cell r="I74">
            <v>246</v>
          </cell>
          <cell r="J74">
            <v>86</v>
          </cell>
          <cell r="K74">
            <v>160</v>
          </cell>
          <cell r="L74">
            <v>0.34959349593495936</v>
          </cell>
          <cell r="M74">
            <v>246</v>
          </cell>
          <cell r="N74">
            <v>97</v>
          </cell>
          <cell r="O74">
            <v>171</v>
          </cell>
          <cell r="P74">
            <v>0.36194029850746268</v>
          </cell>
          <cell r="Q74">
            <v>268</v>
          </cell>
          <cell r="R74">
            <v>80</v>
          </cell>
          <cell r="S74">
            <v>159</v>
          </cell>
          <cell r="T74">
            <v>0.33472803347280333</v>
          </cell>
          <cell r="U74">
            <v>239</v>
          </cell>
        </row>
        <row r="75">
          <cell r="A75" t="str">
            <v>08</v>
          </cell>
          <cell r="B75">
            <v>20</v>
          </cell>
          <cell r="C75">
            <v>90</v>
          </cell>
          <cell r="D75">
            <v>0.18181818181818182</v>
          </cell>
          <cell r="E75">
            <v>110</v>
          </cell>
          <cell r="F75">
            <v>20</v>
          </cell>
          <cell r="G75">
            <v>77</v>
          </cell>
          <cell r="H75">
            <v>0.20618556701030927</v>
          </cell>
          <cell r="I75">
            <v>97</v>
          </cell>
          <cell r="J75">
            <v>18</v>
          </cell>
          <cell r="K75">
            <v>77</v>
          </cell>
          <cell r="L75">
            <v>0.18947368421052632</v>
          </cell>
          <cell r="M75">
            <v>95</v>
          </cell>
          <cell r="N75">
            <v>38</v>
          </cell>
          <cell r="O75">
            <v>90</v>
          </cell>
          <cell r="P75">
            <v>0.296875</v>
          </cell>
          <cell r="Q75">
            <v>128</v>
          </cell>
          <cell r="R75">
            <v>32</v>
          </cell>
          <cell r="S75">
            <v>83</v>
          </cell>
          <cell r="T75">
            <v>0.27826086956521739</v>
          </cell>
          <cell r="U75">
            <v>115</v>
          </cell>
        </row>
        <row r="76">
          <cell r="A76" t="str">
            <v>09</v>
          </cell>
          <cell r="B76">
            <v>69</v>
          </cell>
          <cell r="C76">
            <v>388</v>
          </cell>
          <cell r="D76">
            <v>0.15098468271334792</v>
          </cell>
          <cell r="E76">
            <v>457</v>
          </cell>
          <cell r="F76">
            <v>82</v>
          </cell>
          <cell r="G76">
            <v>414</v>
          </cell>
          <cell r="H76">
            <v>0.16532258064516128</v>
          </cell>
          <cell r="I76">
            <v>496</v>
          </cell>
          <cell r="J76">
            <v>87</v>
          </cell>
          <cell r="K76">
            <v>407</v>
          </cell>
          <cell r="L76">
            <v>0.17611336032388664</v>
          </cell>
          <cell r="M76">
            <v>494</v>
          </cell>
          <cell r="N76">
            <v>99</v>
          </cell>
          <cell r="O76">
            <v>400</v>
          </cell>
          <cell r="P76">
            <v>0.19839679358717435</v>
          </cell>
          <cell r="Q76">
            <v>499</v>
          </cell>
          <cell r="R76">
            <v>73</v>
          </cell>
          <cell r="S76">
            <v>398</v>
          </cell>
          <cell r="T76">
            <v>0.15498938428874734</v>
          </cell>
          <cell r="U76">
            <v>471</v>
          </cell>
        </row>
        <row r="77">
          <cell r="A77" t="str">
            <v>10</v>
          </cell>
          <cell r="B77">
            <v>131</v>
          </cell>
          <cell r="C77">
            <v>217</v>
          </cell>
          <cell r="D77">
            <v>0.37643678160919541</v>
          </cell>
          <cell r="E77">
            <v>348</v>
          </cell>
          <cell r="F77">
            <v>108</v>
          </cell>
          <cell r="G77">
            <v>221</v>
          </cell>
          <cell r="H77">
            <v>0.32826747720364741</v>
          </cell>
          <cell r="I77">
            <v>329</v>
          </cell>
          <cell r="J77">
            <v>122</v>
          </cell>
          <cell r="K77">
            <v>202</v>
          </cell>
          <cell r="L77">
            <v>0.37654320987654322</v>
          </cell>
          <cell r="M77">
            <v>324</v>
          </cell>
          <cell r="N77">
            <v>134</v>
          </cell>
          <cell r="O77">
            <v>201</v>
          </cell>
          <cell r="P77">
            <v>0.4</v>
          </cell>
          <cell r="Q77">
            <v>335</v>
          </cell>
          <cell r="R77">
            <v>136</v>
          </cell>
          <cell r="S77">
            <v>200</v>
          </cell>
          <cell r="T77">
            <v>0.40476190476190477</v>
          </cell>
          <cell r="U77">
            <v>336</v>
          </cell>
        </row>
        <row r="78">
          <cell r="A78" t="str">
            <v>12</v>
          </cell>
          <cell r="B78">
            <v>56</v>
          </cell>
          <cell r="C78">
            <v>109</v>
          </cell>
          <cell r="D78">
            <v>0.33939393939393941</v>
          </cell>
          <cell r="E78">
            <v>165</v>
          </cell>
          <cell r="F78">
            <v>48</v>
          </cell>
          <cell r="G78">
            <v>105</v>
          </cell>
          <cell r="H78">
            <v>0.31372549019607843</v>
          </cell>
          <cell r="I78">
            <v>153</v>
          </cell>
          <cell r="J78">
            <v>53</v>
          </cell>
          <cell r="K78">
            <v>120</v>
          </cell>
          <cell r="L78">
            <v>0.30635838150289019</v>
          </cell>
          <cell r="M78">
            <v>173</v>
          </cell>
          <cell r="N78">
            <v>65</v>
          </cell>
          <cell r="O78">
            <v>104</v>
          </cell>
          <cell r="P78">
            <v>0.38461538461538464</v>
          </cell>
          <cell r="Q78">
            <v>169</v>
          </cell>
          <cell r="R78">
            <v>26</v>
          </cell>
          <cell r="S78">
            <v>36</v>
          </cell>
          <cell r="T78">
            <v>0.41935483870967744</v>
          </cell>
          <cell r="U78">
            <v>62</v>
          </cell>
        </row>
        <row r="79">
          <cell r="A79" t="str">
            <v>11</v>
          </cell>
          <cell r="B79">
            <v>27</v>
          </cell>
          <cell r="C79">
            <v>33</v>
          </cell>
          <cell r="D79">
            <v>0.45</v>
          </cell>
          <cell r="E79">
            <v>60</v>
          </cell>
          <cell r="F79">
            <v>27</v>
          </cell>
          <cell r="G79">
            <v>31</v>
          </cell>
          <cell r="H79">
            <v>0.46551724137931033</v>
          </cell>
          <cell r="I79">
            <v>58</v>
          </cell>
          <cell r="J79">
            <v>32</v>
          </cell>
          <cell r="K79">
            <v>39</v>
          </cell>
          <cell r="L79">
            <v>0.45070422535211269</v>
          </cell>
          <cell r="M79">
            <v>71</v>
          </cell>
          <cell r="N79">
            <v>28</v>
          </cell>
          <cell r="O79">
            <v>43</v>
          </cell>
          <cell r="P79">
            <v>0.39436619718309857</v>
          </cell>
          <cell r="Q79">
            <v>71</v>
          </cell>
          <cell r="R79">
            <v>67</v>
          </cell>
          <cell r="S79">
            <v>104</v>
          </cell>
          <cell r="T79">
            <v>0.391812865497076</v>
          </cell>
          <cell r="U79">
            <v>171</v>
          </cell>
        </row>
        <row r="80">
          <cell r="A80" t="str">
            <v>Théologie</v>
          </cell>
          <cell r="B80">
            <v>2</v>
          </cell>
          <cell r="C80">
            <v>1</v>
          </cell>
          <cell r="D80">
            <v>0.66666666666666663</v>
          </cell>
          <cell r="E80">
            <v>3</v>
          </cell>
          <cell r="F80">
            <v>2</v>
          </cell>
          <cell r="G80">
            <v>6</v>
          </cell>
          <cell r="H80">
            <v>0.25</v>
          </cell>
          <cell r="I80">
            <v>8</v>
          </cell>
          <cell r="J80">
            <v>4</v>
          </cell>
          <cell r="K80">
            <v>5</v>
          </cell>
          <cell r="L80">
            <v>0.44444444444444442</v>
          </cell>
          <cell r="M80">
            <v>9</v>
          </cell>
          <cell r="N80">
            <v>1</v>
          </cell>
          <cell r="O80">
            <v>2</v>
          </cell>
          <cell r="P80">
            <v>0.33333333333333331</v>
          </cell>
          <cell r="Q80">
            <v>3</v>
          </cell>
          <cell r="R80">
            <v>2</v>
          </cell>
          <cell r="S80">
            <v>5</v>
          </cell>
          <cell r="T80">
            <v>0.2857142857142857</v>
          </cell>
          <cell r="U80">
            <v>7</v>
          </cell>
        </row>
        <row r="83">
          <cell r="B83">
            <v>2010</v>
          </cell>
          <cell r="E83" t="str">
            <v>Total 2010</v>
          </cell>
          <cell r="F83">
            <v>2011</v>
          </cell>
          <cell r="I83" t="str">
            <v>Total 2011</v>
          </cell>
          <cell r="J83">
            <v>2012</v>
          </cell>
          <cell r="M83" t="str">
            <v>Total 2012</v>
          </cell>
          <cell r="N83">
            <v>2013</v>
          </cell>
          <cell r="Q83" t="str">
            <v>Total 2013</v>
          </cell>
          <cell r="R83">
            <v>2014</v>
          </cell>
          <cell r="U83" t="str">
            <v>Total 2014</v>
          </cell>
        </row>
        <row r="84">
          <cell r="A84" t="str">
            <v>Étiquettes de lignes</v>
          </cell>
          <cell r="B84" t="str">
            <v>FEMME</v>
          </cell>
          <cell r="C84" t="str">
            <v>HOMME</v>
          </cell>
          <cell r="F84" t="str">
            <v>FEMME</v>
          </cell>
          <cell r="G84" t="str">
            <v>HOMME</v>
          </cell>
          <cell r="J84" t="str">
            <v>FEMME</v>
          </cell>
          <cell r="K84" t="str">
            <v>HOMME</v>
          </cell>
          <cell r="N84" t="str">
            <v>FEMME</v>
          </cell>
          <cell r="O84" t="str">
            <v>HOMME</v>
          </cell>
          <cell r="R84" t="str">
            <v>FEMME</v>
          </cell>
          <cell r="S84" t="str">
            <v>HOMME</v>
          </cell>
        </row>
        <row r="85">
          <cell r="A85" t="str">
            <v>DROIT</v>
          </cell>
          <cell r="B85">
            <v>18</v>
          </cell>
          <cell r="C85">
            <v>53</v>
          </cell>
          <cell r="D85">
            <v>0.25352112676056338</v>
          </cell>
          <cell r="E85">
            <v>71</v>
          </cell>
          <cell r="F85">
            <v>20</v>
          </cell>
          <cell r="G85">
            <v>47</v>
          </cell>
          <cell r="H85">
            <v>0.29850746268656714</v>
          </cell>
          <cell r="I85">
            <v>67</v>
          </cell>
          <cell r="J85">
            <v>24</v>
          </cell>
          <cell r="K85">
            <v>65</v>
          </cell>
          <cell r="L85">
            <v>0.2696629213483146</v>
          </cell>
          <cell r="M85">
            <v>89</v>
          </cell>
          <cell r="N85">
            <v>21</v>
          </cell>
          <cell r="O85">
            <v>60</v>
          </cell>
          <cell r="P85">
            <v>0.25925925925925924</v>
          </cell>
          <cell r="Q85">
            <v>81</v>
          </cell>
          <cell r="R85">
            <v>23</v>
          </cell>
          <cell r="S85">
            <v>42</v>
          </cell>
          <cell r="T85">
            <v>0.35384615384615387</v>
          </cell>
          <cell r="U85">
            <v>65</v>
          </cell>
        </row>
        <row r="86">
          <cell r="A86" t="str">
            <v>LETTRES</v>
          </cell>
          <cell r="B86">
            <v>282</v>
          </cell>
          <cell r="C86">
            <v>431</v>
          </cell>
          <cell r="D86">
            <v>0.39551192145862551</v>
          </cell>
          <cell r="E86">
            <v>713</v>
          </cell>
          <cell r="F86">
            <v>298</v>
          </cell>
          <cell r="G86">
            <v>443</v>
          </cell>
          <cell r="H86">
            <v>0.40215924426450744</v>
          </cell>
          <cell r="I86">
            <v>741</v>
          </cell>
          <cell r="J86">
            <v>322</v>
          </cell>
          <cell r="K86">
            <v>458</v>
          </cell>
          <cell r="L86">
            <v>0.4128205128205128</v>
          </cell>
          <cell r="M86">
            <v>780</v>
          </cell>
          <cell r="N86">
            <v>335</v>
          </cell>
          <cell r="O86">
            <v>412</v>
          </cell>
          <cell r="P86">
            <v>0.44846050870147258</v>
          </cell>
          <cell r="Q86">
            <v>747</v>
          </cell>
          <cell r="R86">
            <v>370</v>
          </cell>
          <cell r="S86">
            <v>420</v>
          </cell>
          <cell r="T86">
            <v>0.46835443037974683</v>
          </cell>
          <cell r="U86">
            <v>790</v>
          </cell>
        </row>
        <row r="87">
          <cell r="A87" t="str">
            <v>PHARMACIE</v>
          </cell>
          <cell r="B87">
            <v>27</v>
          </cell>
          <cell r="C87">
            <v>33</v>
          </cell>
          <cell r="D87">
            <v>0.45</v>
          </cell>
          <cell r="E87">
            <v>60</v>
          </cell>
          <cell r="F87">
            <v>27</v>
          </cell>
          <cell r="G87">
            <v>31</v>
          </cell>
          <cell r="H87">
            <v>0.46551724137931033</v>
          </cell>
          <cell r="I87">
            <v>58</v>
          </cell>
          <cell r="J87">
            <v>32</v>
          </cell>
          <cell r="K87">
            <v>39</v>
          </cell>
          <cell r="L87">
            <v>0.45070422535211269</v>
          </cell>
          <cell r="M87">
            <v>71</v>
          </cell>
          <cell r="N87">
            <v>28</v>
          </cell>
          <cell r="O87">
            <v>43</v>
          </cell>
          <cell r="P87">
            <v>0.39436619718309857</v>
          </cell>
          <cell r="Q87">
            <v>71</v>
          </cell>
          <cell r="R87">
            <v>26</v>
          </cell>
          <cell r="S87">
            <v>36</v>
          </cell>
          <cell r="T87">
            <v>0.41935483870967744</v>
          </cell>
          <cell r="U87">
            <v>62</v>
          </cell>
        </row>
        <row r="88">
          <cell r="A88" t="str">
            <v>SCIENCES</v>
          </cell>
          <cell r="B88">
            <v>376</v>
          </cell>
          <cell r="C88">
            <v>1222</v>
          </cell>
          <cell r="D88">
            <v>0.23529411764705882</v>
          </cell>
          <cell r="E88">
            <v>1598</v>
          </cell>
          <cell r="F88">
            <v>356</v>
          </cell>
          <cell r="G88">
            <v>1213</v>
          </cell>
          <cell r="H88">
            <v>0.22689611217335884</v>
          </cell>
          <cell r="I88">
            <v>1569</v>
          </cell>
          <cell r="J88">
            <v>389</v>
          </cell>
          <cell r="K88">
            <v>1172</v>
          </cell>
          <cell r="L88">
            <v>0.24919923126201154</v>
          </cell>
          <cell r="M88">
            <v>1561</v>
          </cell>
          <cell r="N88">
            <v>436</v>
          </cell>
          <cell r="O88">
            <v>1173</v>
          </cell>
          <cell r="P88">
            <v>0.27097576134244872</v>
          </cell>
          <cell r="Q88">
            <v>1609</v>
          </cell>
          <cell r="R88">
            <v>393</v>
          </cell>
          <cell r="S88">
            <v>1153</v>
          </cell>
          <cell r="T88">
            <v>0.25420439844760673</v>
          </cell>
          <cell r="U88">
            <v>1546</v>
          </cell>
        </row>
        <row r="89">
          <cell r="A89" t="str">
            <v>Total général</v>
          </cell>
          <cell r="B89">
            <v>703</v>
          </cell>
          <cell r="C89">
            <v>1739</v>
          </cell>
          <cell r="D89">
            <v>0.2878787878787879</v>
          </cell>
          <cell r="E89">
            <v>2442</v>
          </cell>
          <cell r="F89">
            <v>701</v>
          </cell>
          <cell r="G89">
            <v>1734</v>
          </cell>
          <cell r="H89">
            <v>0.28788501026694047</v>
          </cell>
          <cell r="I89">
            <v>2435</v>
          </cell>
          <cell r="J89">
            <v>767</v>
          </cell>
          <cell r="K89">
            <v>1734</v>
          </cell>
          <cell r="L89">
            <v>0.30667732906837264</v>
          </cell>
          <cell r="M89">
            <v>2501</v>
          </cell>
          <cell r="N89">
            <v>820</v>
          </cell>
          <cell r="O89">
            <v>1688</v>
          </cell>
          <cell r="P89">
            <v>0.32695374800637961</v>
          </cell>
          <cell r="Q89">
            <v>2508</v>
          </cell>
        </row>
      </sheetData>
      <sheetData sheetId="15">
        <row r="1">
          <cell r="B1">
            <v>2010</v>
          </cell>
          <cell r="E1" t="str">
            <v>Total 2010</v>
          </cell>
          <cell r="F1">
            <v>2011</v>
          </cell>
          <cell r="I1" t="str">
            <v>Total 2011</v>
          </cell>
          <cell r="J1">
            <v>2012</v>
          </cell>
          <cell r="M1" t="str">
            <v>Total 2012</v>
          </cell>
          <cell r="N1">
            <v>2013</v>
          </cell>
          <cell r="Q1" t="str">
            <v>Total 2013</v>
          </cell>
          <cell r="R1">
            <v>2014</v>
          </cell>
          <cell r="U1" t="str">
            <v>Total 2014</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C3">
            <v>2</v>
          </cell>
          <cell r="D3">
            <v>0</v>
          </cell>
          <cell r="E3">
            <v>2</v>
          </cell>
          <cell r="U3">
            <v>0</v>
          </cell>
        </row>
        <row r="4">
          <cell r="A4" t="str">
            <v>04</v>
          </cell>
          <cell r="R4">
            <v>0</v>
          </cell>
          <cell r="S4">
            <v>1</v>
          </cell>
          <cell r="T4">
            <v>0</v>
          </cell>
          <cell r="U4">
            <v>1</v>
          </cell>
        </row>
        <row r="5">
          <cell r="A5" t="str">
            <v>05</v>
          </cell>
          <cell r="B5">
            <v>2</v>
          </cell>
          <cell r="C5">
            <v>6</v>
          </cell>
          <cell r="D5">
            <v>0.25</v>
          </cell>
          <cell r="E5">
            <v>8</v>
          </cell>
          <cell r="F5">
            <v>3</v>
          </cell>
          <cell r="G5">
            <v>4</v>
          </cell>
          <cell r="H5">
            <v>0.42857142857142855</v>
          </cell>
          <cell r="I5">
            <v>7</v>
          </cell>
          <cell r="J5">
            <v>1</v>
          </cell>
          <cell r="K5">
            <v>6</v>
          </cell>
          <cell r="L5">
            <v>0.14285714285714285</v>
          </cell>
          <cell r="M5">
            <v>7</v>
          </cell>
          <cell r="N5">
            <v>2</v>
          </cell>
          <cell r="O5">
            <v>3</v>
          </cell>
          <cell r="P5">
            <v>0.4</v>
          </cell>
          <cell r="Q5">
            <v>5</v>
          </cell>
          <cell r="R5">
            <v>0</v>
          </cell>
          <cell r="S5">
            <v>3</v>
          </cell>
          <cell r="T5">
            <v>0</v>
          </cell>
          <cell r="U5">
            <v>3</v>
          </cell>
        </row>
        <row r="6">
          <cell r="A6" t="str">
            <v>06</v>
          </cell>
          <cell r="B6">
            <v>1</v>
          </cell>
          <cell r="C6">
            <v>2</v>
          </cell>
          <cell r="D6">
            <v>0.33333333333333331</v>
          </cell>
          <cell r="E6">
            <v>3</v>
          </cell>
          <cell r="G6">
            <v>1</v>
          </cell>
          <cell r="H6">
            <v>0</v>
          </cell>
          <cell r="I6">
            <v>1</v>
          </cell>
          <cell r="K6">
            <v>1</v>
          </cell>
          <cell r="L6">
            <v>0</v>
          </cell>
          <cell r="M6">
            <v>1</v>
          </cell>
          <cell r="O6">
            <v>2</v>
          </cell>
          <cell r="P6">
            <v>0</v>
          </cell>
          <cell r="Q6">
            <v>2</v>
          </cell>
          <cell r="R6">
            <v>3</v>
          </cell>
          <cell r="S6">
            <v>2</v>
          </cell>
          <cell r="T6">
            <v>0.6</v>
          </cell>
          <cell r="U6">
            <v>5</v>
          </cell>
        </row>
        <row r="7">
          <cell r="A7" t="str">
            <v>07</v>
          </cell>
          <cell r="B7">
            <v>21</v>
          </cell>
          <cell r="C7">
            <v>14</v>
          </cell>
          <cell r="D7">
            <v>0.6</v>
          </cell>
          <cell r="E7">
            <v>35</v>
          </cell>
          <cell r="F7">
            <v>18</v>
          </cell>
          <cell r="G7">
            <v>20</v>
          </cell>
          <cell r="H7">
            <v>0.47368421052631576</v>
          </cell>
          <cell r="I7">
            <v>38</v>
          </cell>
          <cell r="J7">
            <v>16</v>
          </cell>
          <cell r="K7">
            <v>17</v>
          </cell>
          <cell r="L7">
            <v>0.48484848484848486</v>
          </cell>
          <cell r="M7">
            <v>33</v>
          </cell>
          <cell r="N7">
            <v>19</v>
          </cell>
          <cell r="O7">
            <v>11</v>
          </cell>
          <cell r="P7">
            <v>0.6333333333333333</v>
          </cell>
          <cell r="Q7">
            <v>30</v>
          </cell>
          <cell r="R7">
            <v>34</v>
          </cell>
          <cell r="S7">
            <v>28</v>
          </cell>
          <cell r="T7">
            <v>0.54838709677419351</v>
          </cell>
          <cell r="U7">
            <v>62</v>
          </cell>
        </row>
        <row r="8">
          <cell r="A8" t="str">
            <v>08</v>
          </cell>
          <cell r="B8">
            <v>5</v>
          </cell>
          <cell r="C8">
            <v>2</v>
          </cell>
          <cell r="D8">
            <v>0.7142857142857143</v>
          </cell>
          <cell r="E8">
            <v>7</v>
          </cell>
          <cell r="F8">
            <v>3</v>
          </cell>
          <cell r="G8">
            <v>3</v>
          </cell>
          <cell r="H8">
            <v>0.5</v>
          </cell>
          <cell r="I8">
            <v>6</v>
          </cell>
          <cell r="J8">
            <v>6</v>
          </cell>
          <cell r="K8">
            <v>4</v>
          </cell>
          <cell r="L8">
            <v>0.6</v>
          </cell>
          <cell r="M8">
            <v>10</v>
          </cell>
          <cell r="N8">
            <v>8</v>
          </cell>
          <cell r="O8">
            <v>4</v>
          </cell>
          <cell r="P8">
            <v>0.66666666666666663</v>
          </cell>
          <cell r="Q8">
            <v>12</v>
          </cell>
          <cell r="R8">
            <v>11</v>
          </cell>
          <cell r="S8">
            <v>7</v>
          </cell>
          <cell r="T8">
            <v>0.61111111111111116</v>
          </cell>
          <cell r="U8">
            <v>18</v>
          </cell>
        </row>
        <row r="9">
          <cell r="A9" t="str">
            <v>09</v>
          </cell>
          <cell r="B9">
            <v>10</v>
          </cell>
          <cell r="C9">
            <v>12</v>
          </cell>
          <cell r="D9">
            <v>0.45454545454545453</v>
          </cell>
          <cell r="E9">
            <v>22</v>
          </cell>
          <cell r="F9">
            <v>19</v>
          </cell>
          <cell r="G9">
            <v>10</v>
          </cell>
          <cell r="H9">
            <v>0.65517241379310343</v>
          </cell>
          <cell r="I9">
            <v>29</v>
          </cell>
          <cell r="J9">
            <v>17</v>
          </cell>
          <cell r="K9">
            <v>22</v>
          </cell>
          <cell r="L9">
            <v>0.4358974358974359</v>
          </cell>
          <cell r="M9">
            <v>39</v>
          </cell>
          <cell r="N9">
            <v>17</v>
          </cell>
          <cell r="O9">
            <v>9</v>
          </cell>
          <cell r="P9">
            <v>0.65384615384615385</v>
          </cell>
          <cell r="Q9">
            <v>26</v>
          </cell>
          <cell r="R9">
            <v>23</v>
          </cell>
          <cell r="S9">
            <v>11</v>
          </cell>
          <cell r="T9">
            <v>0.67647058823529416</v>
          </cell>
          <cell r="U9">
            <v>34</v>
          </cell>
        </row>
        <row r="10">
          <cell r="A10" t="str">
            <v>10</v>
          </cell>
          <cell r="B10">
            <v>4</v>
          </cell>
          <cell r="C10">
            <v>1</v>
          </cell>
          <cell r="D10">
            <v>0.8</v>
          </cell>
          <cell r="E10">
            <v>5</v>
          </cell>
          <cell r="F10">
            <v>7</v>
          </cell>
          <cell r="G10">
            <v>3</v>
          </cell>
          <cell r="H10">
            <v>0.7</v>
          </cell>
          <cell r="I10">
            <v>10</v>
          </cell>
          <cell r="J10">
            <v>5</v>
          </cell>
          <cell r="K10">
            <v>8</v>
          </cell>
          <cell r="L10">
            <v>0.38461538461538464</v>
          </cell>
          <cell r="M10">
            <v>13</v>
          </cell>
          <cell r="N10">
            <v>5</v>
          </cell>
          <cell r="O10">
            <v>3</v>
          </cell>
          <cell r="P10">
            <v>0.625</v>
          </cell>
          <cell r="Q10">
            <v>8</v>
          </cell>
          <cell r="R10">
            <v>11</v>
          </cell>
          <cell r="S10">
            <v>4</v>
          </cell>
          <cell r="T10">
            <v>0.73333333333333328</v>
          </cell>
          <cell r="U10">
            <v>15</v>
          </cell>
        </row>
        <row r="11">
          <cell r="A11" t="str">
            <v>11</v>
          </cell>
          <cell r="B11">
            <v>11</v>
          </cell>
          <cell r="C11">
            <v>9</v>
          </cell>
          <cell r="D11">
            <v>0.55000000000000004</v>
          </cell>
          <cell r="E11">
            <v>20</v>
          </cell>
          <cell r="F11">
            <v>16</v>
          </cell>
          <cell r="G11">
            <v>10</v>
          </cell>
          <cell r="H11">
            <v>0.61538461538461542</v>
          </cell>
          <cell r="I11">
            <v>26</v>
          </cell>
          <cell r="J11">
            <v>22</v>
          </cell>
          <cell r="K11">
            <v>20</v>
          </cell>
          <cell r="L11">
            <v>0.52380952380952384</v>
          </cell>
          <cell r="M11">
            <v>42</v>
          </cell>
          <cell r="N11">
            <v>15</v>
          </cell>
          <cell r="O11">
            <v>19</v>
          </cell>
          <cell r="P11">
            <v>0.44117647058823528</v>
          </cell>
          <cell r="Q11">
            <v>34</v>
          </cell>
          <cell r="R11">
            <v>17</v>
          </cell>
          <cell r="S11">
            <v>12</v>
          </cell>
          <cell r="T11">
            <v>0.58620689655172409</v>
          </cell>
          <cell r="U11">
            <v>29</v>
          </cell>
        </row>
        <row r="12">
          <cell r="A12" t="str">
            <v>12</v>
          </cell>
          <cell r="B12">
            <v>2</v>
          </cell>
          <cell r="C12">
            <v>6</v>
          </cell>
          <cell r="D12">
            <v>0.25</v>
          </cell>
          <cell r="E12">
            <v>8</v>
          </cell>
          <cell r="F12">
            <v>6</v>
          </cell>
          <cell r="G12">
            <v>1</v>
          </cell>
          <cell r="H12">
            <v>0.8571428571428571</v>
          </cell>
          <cell r="I12">
            <v>7</v>
          </cell>
          <cell r="J12">
            <v>7</v>
          </cell>
          <cell r="K12">
            <v>7</v>
          </cell>
          <cell r="L12">
            <v>0.5</v>
          </cell>
          <cell r="M12">
            <v>14</v>
          </cell>
          <cell r="N12">
            <v>5</v>
          </cell>
          <cell r="O12">
            <v>4</v>
          </cell>
          <cell r="P12">
            <v>0.55555555555555558</v>
          </cell>
          <cell r="Q12">
            <v>9</v>
          </cell>
          <cell r="R12">
            <v>3</v>
          </cell>
          <cell r="S12">
            <v>6</v>
          </cell>
          <cell r="T12">
            <v>0.33333333333333331</v>
          </cell>
          <cell r="U12">
            <v>9</v>
          </cell>
        </row>
        <row r="13">
          <cell r="A13" t="str">
            <v>13</v>
          </cell>
          <cell r="B13">
            <v>5</v>
          </cell>
          <cell r="C13">
            <v>2</v>
          </cell>
          <cell r="D13">
            <v>0.7142857142857143</v>
          </cell>
          <cell r="E13">
            <v>7</v>
          </cell>
          <cell r="F13">
            <v>4</v>
          </cell>
          <cell r="G13">
            <v>3</v>
          </cell>
          <cell r="H13">
            <v>0.5714285714285714</v>
          </cell>
          <cell r="I13">
            <v>7</v>
          </cell>
          <cell r="J13">
            <v>1</v>
          </cell>
          <cell r="K13">
            <v>4</v>
          </cell>
          <cell r="L13">
            <v>0.2</v>
          </cell>
          <cell r="M13">
            <v>5</v>
          </cell>
          <cell r="N13">
            <v>6</v>
          </cell>
          <cell r="P13">
            <v>1</v>
          </cell>
          <cell r="Q13">
            <v>6</v>
          </cell>
          <cell r="R13">
            <v>2</v>
          </cell>
          <cell r="S13">
            <v>0</v>
          </cell>
          <cell r="T13">
            <v>1</v>
          </cell>
          <cell r="U13">
            <v>2</v>
          </cell>
        </row>
        <row r="14">
          <cell r="A14" t="str">
            <v>14</v>
          </cell>
          <cell r="B14">
            <v>15</v>
          </cell>
          <cell r="C14">
            <v>10</v>
          </cell>
          <cell r="D14">
            <v>0.6</v>
          </cell>
          <cell r="E14">
            <v>25</v>
          </cell>
          <cell r="F14">
            <v>12</v>
          </cell>
          <cell r="G14">
            <v>10</v>
          </cell>
          <cell r="H14">
            <v>0.54545454545454541</v>
          </cell>
          <cell r="I14">
            <v>22</v>
          </cell>
          <cell r="J14">
            <v>18</v>
          </cell>
          <cell r="K14">
            <v>9</v>
          </cell>
          <cell r="L14">
            <v>0.66666666666666663</v>
          </cell>
          <cell r="M14">
            <v>27</v>
          </cell>
          <cell r="N14">
            <v>17</v>
          </cell>
          <cell r="O14">
            <v>5</v>
          </cell>
          <cell r="P14">
            <v>0.77272727272727271</v>
          </cell>
          <cell r="Q14">
            <v>22</v>
          </cell>
          <cell r="R14">
            <v>13</v>
          </cell>
          <cell r="S14">
            <v>7</v>
          </cell>
          <cell r="T14">
            <v>0.65</v>
          </cell>
          <cell r="U14">
            <v>20</v>
          </cell>
        </row>
        <row r="15">
          <cell r="A15" t="str">
            <v>15</v>
          </cell>
          <cell r="B15">
            <v>5</v>
          </cell>
          <cell r="C15">
            <v>7</v>
          </cell>
          <cell r="D15">
            <v>0.41666666666666669</v>
          </cell>
          <cell r="E15">
            <v>12</v>
          </cell>
          <cell r="F15">
            <v>7</v>
          </cell>
          <cell r="G15">
            <v>9</v>
          </cell>
          <cell r="H15">
            <v>0.4375</v>
          </cell>
          <cell r="I15">
            <v>16</v>
          </cell>
          <cell r="J15">
            <v>3</v>
          </cell>
          <cell r="K15">
            <v>10</v>
          </cell>
          <cell r="L15">
            <v>0.23076923076923078</v>
          </cell>
          <cell r="M15">
            <v>13</v>
          </cell>
          <cell r="N15">
            <v>4</v>
          </cell>
          <cell r="O15">
            <v>7</v>
          </cell>
          <cell r="P15">
            <v>0.36363636363636365</v>
          </cell>
          <cell r="Q15">
            <v>11</v>
          </cell>
          <cell r="R15">
            <v>9</v>
          </cell>
          <cell r="S15">
            <v>8</v>
          </cell>
          <cell r="T15">
            <v>0.52941176470588236</v>
          </cell>
          <cell r="U15">
            <v>17</v>
          </cell>
        </row>
        <row r="16">
          <cell r="A16" t="str">
            <v>16</v>
          </cell>
          <cell r="B16">
            <v>15</v>
          </cell>
          <cell r="C16">
            <v>17</v>
          </cell>
          <cell r="D16">
            <v>0.46875</v>
          </cell>
          <cell r="E16">
            <v>32</v>
          </cell>
          <cell r="F16">
            <v>23</v>
          </cell>
          <cell r="G16">
            <v>26</v>
          </cell>
          <cell r="H16">
            <v>0.46938775510204084</v>
          </cell>
          <cell r="I16">
            <v>49</v>
          </cell>
          <cell r="J16">
            <v>18</v>
          </cell>
          <cell r="K16">
            <v>16</v>
          </cell>
          <cell r="L16">
            <v>0.52941176470588236</v>
          </cell>
          <cell r="M16">
            <v>34</v>
          </cell>
          <cell r="N16">
            <v>24</v>
          </cell>
          <cell r="O16">
            <v>22</v>
          </cell>
          <cell r="P16">
            <v>0.52173913043478259</v>
          </cell>
          <cell r="Q16">
            <v>46</v>
          </cell>
          <cell r="R16">
            <v>25</v>
          </cell>
          <cell r="S16">
            <v>25</v>
          </cell>
          <cell r="T16">
            <v>0.5</v>
          </cell>
          <cell r="U16">
            <v>50</v>
          </cell>
        </row>
        <row r="17">
          <cell r="A17" t="str">
            <v>17</v>
          </cell>
          <cell r="B17">
            <v>4</v>
          </cell>
          <cell r="C17">
            <v>20</v>
          </cell>
          <cell r="D17">
            <v>0.16666666666666666</v>
          </cell>
          <cell r="E17">
            <v>24</v>
          </cell>
          <cell r="F17">
            <v>13</v>
          </cell>
          <cell r="G17">
            <v>21</v>
          </cell>
          <cell r="H17">
            <v>0.38235294117647056</v>
          </cell>
          <cell r="I17">
            <v>34</v>
          </cell>
          <cell r="J17">
            <v>7</v>
          </cell>
          <cell r="K17">
            <v>15</v>
          </cell>
          <cell r="L17">
            <v>0.31818181818181818</v>
          </cell>
          <cell r="M17">
            <v>22</v>
          </cell>
          <cell r="N17">
            <v>9</v>
          </cell>
          <cell r="O17">
            <v>15</v>
          </cell>
          <cell r="P17">
            <v>0.375</v>
          </cell>
          <cell r="Q17">
            <v>24</v>
          </cell>
          <cell r="R17">
            <v>12</v>
          </cell>
          <cell r="S17">
            <v>20</v>
          </cell>
          <cell r="T17">
            <v>0.375</v>
          </cell>
          <cell r="U17">
            <v>32</v>
          </cell>
        </row>
        <row r="18">
          <cell r="A18" t="str">
            <v>18</v>
          </cell>
          <cell r="B18">
            <v>13</v>
          </cell>
          <cell r="C18">
            <v>24</v>
          </cell>
          <cell r="D18">
            <v>0.35135135135135137</v>
          </cell>
          <cell r="E18">
            <v>37</v>
          </cell>
          <cell r="F18">
            <v>16</v>
          </cell>
          <cell r="G18">
            <v>19</v>
          </cell>
          <cell r="H18">
            <v>0.45714285714285713</v>
          </cell>
          <cell r="I18">
            <v>35</v>
          </cell>
          <cell r="J18">
            <v>17</v>
          </cell>
          <cell r="K18">
            <v>12</v>
          </cell>
          <cell r="L18">
            <v>0.58620689655172409</v>
          </cell>
          <cell r="M18">
            <v>29</v>
          </cell>
          <cell r="N18">
            <v>17</v>
          </cell>
          <cell r="O18">
            <v>22</v>
          </cell>
          <cell r="P18">
            <v>0.4358974358974359</v>
          </cell>
          <cell r="Q18">
            <v>39</v>
          </cell>
          <cell r="R18">
            <v>15</v>
          </cell>
          <cell r="S18">
            <v>10</v>
          </cell>
          <cell r="T18">
            <v>0.6</v>
          </cell>
          <cell r="U18">
            <v>25</v>
          </cell>
        </row>
        <row r="19">
          <cell r="A19" t="str">
            <v>19</v>
          </cell>
          <cell r="B19">
            <v>12</v>
          </cell>
          <cell r="C19">
            <v>9</v>
          </cell>
          <cell r="D19">
            <v>0.5714285714285714</v>
          </cell>
          <cell r="E19">
            <v>21</v>
          </cell>
          <cell r="F19">
            <v>14</v>
          </cell>
          <cell r="G19">
            <v>19</v>
          </cell>
          <cell r="H19">
            <v>0.42424242424242425</v>
          </cell>
          <cell r="I19">
            <v>33</v>
          </cell>
          <cell r="J19">
            <v>10</v>
          </cell>
          <cell r="K19">
            <v>30</v>
          </cell>
          <cell r="L19">
            <v>0.25</v>
          </cell>
          <cell r="M19">
            <v>40</v>
          </cell>
          <cell r="N19">
            <v>20</v>
          </cell>
          <cell r="O19">
            <v>26</v>
          </cell>
          <cell r="P19">
            <v>0.43478260869565216</v>
          </cell>
          <cell r="Q19">
            <v>46</v>
          </cell>
          <cell r="R19">
            <v>11</v>
          </cell>
          <cell r="S19">
            <v>16</v>
          </cell>
          <cell r="T19">
            <v>0.40740740740740738</v>
          </cell>
          <cell r="U19">
            <v>27</v>
          </cell>
        </row>
        <row r="20">
          <cell r="A20" t="str">
            <v>20</v>
          </cell>
          <cell r="B20">
            <v>10</v>
          </cell>
          <cell r="C20">
            <v>9</v>
          </cell>
          <cell r="D20">
            <v>0.52631578947368418</v>
          </cell>
          <cell r="E20">
            <v>19</v>
          </cell>
          <cell r="F20">
            <v>5</v>
          </cell>
          <cell r="G20">
            <v>7</v>
          </cell>
          <cell r="H20">
            <v>0.41666666666666669</v>
          </cell>
          <cell r="I20">
            <v>12</v>
          </cell>
          <cell r="J20">
            <v>4</v>
          </cell>
          <cell r="K20">
            <v>10</v>
          </cell>
          <cell r="L20">
            <v>0.2857142857142857</v>
          </cell>
          <cell r="M20">
            <v>14</v>
          </cell>
          <cell r="N20">
            <v>13</v>
          </cell>
          <cell r="O20">
            <v>4</v>
          </cell>
          <cell r="P20">
            <v>0.76470588235294112</v>
          </cell>
          <cell r="Q20">
            <v>17</v>
          </cell>
          <cell r="R20">
            <v>7</v>
          </cell>
          <cell r="S20">
            <v>8</v>
          </cell>
          <cell r="T20">
            <v>0.46666666666666667</v>
          </cell>
          <cell r="U20">
            <v>15</v>
          </cell>
        </row>
        <row r="21">
          <cell r="A21" t="str">
            <v>21</v>
          </cell>
          <cell r="B21">
            <v>10</v>
          </cell>
          <cell r="C21">
            <v>12</v>
          </cell>
          <cell r="D21">
            <v>0.45454545454545453</v>
          </cell>
          <cell r="E21">
            <v>22</v>
          </cell>
          <cell r="F21">
            <v>6</v>
          </cell>
          <cell r="G21">
            <v>20</v>
          </cell>
          <cell r="H21">
            <v>0.23076923076923078</v>
          </cell>
          <cell r="I21">
            <v>26</v>
          </cell>
          <cell r="J21">
            <v>11</v>
          </cell>
          <cell r="K21">
            <v>14</v>
          </cell>
          <cell r="L21">
            <v>0.44</v>
          </cell>
          <cell r="M21">
            <v>25</v>
          </cell>
          <cell r="N21">
            <v>11</v>
          </cell>
          <cell r="O21">
            <v>6</v>
          </cell>
          <cell r="P21">
            <v>0.6470588235294118</v>
          </cell>
          <cell r="Q21">
            <v>17</v>
          </cell>
          <cell r="R21">
            <v>10</v>
          </cell>
          <cell r="S21">
            <v>19</v>
          </cell>
          <cell r="T21">
            <v>0.34482758620689657</v>
          </cell>
          <cell r="U21">
            <v>29</v>
          </cell>
        </row>
        <row r="22">
          <cell r="A22" t="str">
            <v>22</v>
          </cell>
          <cell r="B22">
            <v>7</v>
          </cell>
          <cell r="C22">
            <v>31</v>
          </cell>
          <cell r="D22">
            <v>0.18421052631578946</v>
          </cell>
          <cell r="E22">
            <v>38</v>
          </cell>
          <cell r="F22">
            <v>21</v>
          </cell>
          <cell r="G22">
            <v>33</v>
          </cell>
          <cell r="H22">
            <v>0.3888888888888889</v>
          </cell>
          <cell r="I22">
            <v>54</v>
          </cell>
          <cell r="J22">
            <v>22</v>
          </cell>
          <cell r="K22">
            <v>35</v>
          </cell>
          <cell r="L22">
            <v>0.38596491228070173</v>
          </cell>
          <cell r="M22">
            <v>57</v>
          </cell>
          <cell r="N22">
            <v>18</v>
          </cell>
          <cell r="O22">
            <v>32</v>
          </cell>
          <cell r="P22">
            <v>0.36</v>
          </cell>
          <cell r="Q22">
            <v>50</v>
          </cell>
          <cell r="R22">
            <v>19</v>
          </cell>
          <cell r="S22">
            <v>26</v>
          </cell>
          <cell r="T22">
            <v>0.42222222222222222</v>
          </cell>
          <cell r="U22">
            <v>45</v>
          </cell>
        </row>
        <row r="23">
          <cell r="A23" t="str">
            <v>23</v>
          </cell>
          <cell r="B23">
            <v>5</v>
          </cell>
          <cell r="C23">
            <v>18</v>
          </cell>
          <cell r="D23">
            <v>0.21739130434782608</v>
          </cell>
          <cell r="E23">
            <v>23</v>
          </cell>
          <cell r="F23">
            <v>6</v>
          </cell>
          <cell r="G23">
            <v>27</v>
          </cell>
          <cell r="H23">
            <v>0.18181818181818182</v>
          </cell>
          <cell r="I23">
            <v>33</v>
          </cell>
          <cell r="J23">
            <v>9</v>
          </cell>
          <cell r="K23">
            <v>9</v>
          </cell>
          <cell r="L23">
            <v>0.5</v>
          </cell>
          <cell r="M23">
            <v>18</v>
          </cell>
          <cell r="N23">
            <v>12</v>
          </cell>
          <cell r="O23">
            <v>22</v>
          </cell>
          <cell r="P23">
            <v>0.35294117647058826</v>
          </cell>
          <cell r="Q23">
            <v>34</v>
          </cell>
          <cell r="R23">
            <v>14</v>
          </cell>
          <cell r="S23">
            <v>18</v>
          </cell>
          <cell r="T23">
            <v>0.4375</v>
          </cell>
          <cell r="U23">
            <v>32</v>
          </cell>
        </row>
        <row r="24">
          <cell r="A24" t="str">
            <v>24</v>
          </cell>
          <cell r="B24">
            <v>6</v>
          </cell>
          <cell r="C24">
            <v>11</v>
          </cell>
          <cell r="D24">
            <v>0.35294117647058826</v>
          </cell>
          <cell r="E24">
            <v>17</v>
          </cell>
          <cell r="F24">
            <v>6</v>
          </cell>
          <cell r="G24">
            <v>13</v>
          </cell>
          <cell r="H24">
            <v>0.31578947368421051</v>
          </cell>
          <cell r="I24">
            <v>19</v>
          </cell>
          <cell r="J24">
            <v>6</v>
          </cell>
          <cell r="K24">
            <v>1</v>
          </cell>
          <cell r="L24">
            <v>0.8571428571428571</v>
          </cell>
          <cell r="M24">
            <v>7</v>
          </cell>
          <cell r="N24">
            <v>3</v>
          </cell>
          <cell r="O24">
            <v>6</v>
          </cell>
          <cell r="P24">
            <v>0.33333333333333331</v>
          </cell>
          <cell r="Q24">
            <v>9</v>
          </cell>
          <cell r="R24">
            <v>5</v>
          </cell>
          <cell r="S24">
            <v>6</v>
          </cell>
          <cell r="T24">
            <v>0.45454545454545453</v>
          </cell>
          <cell r="U24">
            <v>11</v>
          </cell>
        </row>
        <row r="25">
          <cell r="A25" t="str">
            <v>25</v>
          </cell>
          <cell r="B25">
            <v>11</v>
          </cell>
          <cell r="C25">
            <v>78</v>
          </cell>
          <cell r="D25">
            <v>0.12359550561797752</v>
          </cell>
          <cell r="E25">
            <v>89</v>
          </cell>
          <cell r="F25">
            <v>11</v>
          </cell>
          <cell r="G25">
            <v>86</v>
          </cell>
          <cell r="H25">
            <v>0.1134020618556701</v>
          </cell>
          <cell r="I25">
            <v>97</v>
          </cell>
          <cell r="J25">
            <v>16</v>
          </cell>
          <cell r="K25">
            <v>88</v>
          </cell>
          <cell r="L25">
            <v>0.15384615384615385</v>
          </cell>
          <cell r="M25">
            <v>104</v>
          </cell>
          <cell r="N25">
            <v>18</v>
          </cell>
          <cell r="O25">
            <v>94</v>
          </cell>
          <cell r="P25">
            <v>0.16071428571428573</v>
          </cell>
          <cell r="Q25">
            <v>112</v>
          </cell>
          <cell r="R25">
            <v>15</v>
          </cell>
          <cell r="S25">
            <v>85</v>
          </cell>
          <cell r="T25">
            <v>0.15</v>
          </cell>
          <cell r="U25">
            <v>100</v>
          </cell>
        </row>
        <row r="26">
          <cell r="A26" t="str">
            <v>26</v>
          </cell>
          <cell r="B26">
            <v>21</v>
          </cell>
          <cell r="C26">
            <v>63</v>
          </cell>
          <cell r="D26">
            <v>0.25</v>
          </cell>
          <cell r="E26">
            <v>84</v>
          </cell>
          <cell r="F26">
            <v>16</v>
          </cell>
          <cell r="G26">
            <v>84</v>
          </cell>
          <cell r="H26">
            <v>0.16</v>
          </cell>
          <cell r="I26">
            <v>100</v>
          </cell>
          <cell r="J26">
            <v>25</v>
          </cell>
          <cell r="K26">
            <v>86</v>
          </cell>
          <cell r="L26">
            <v>0.22522522522522523</v>
          </cell>
          <cell r="M26">
            <v>111</v>
          </cell>
          <cell r="N26">
            <v>24</v>
          </cell>
          <cell r="O26">
            <v>73</v>
          </cell>
          <cell r="P26">
            <v>0.24742268041237114</v>
          </cell>
          <cell r="Q26">
            <v>97</v>
          </cell>
          <cell r="R26">
            <v>27</v>
          </cell>
          <cell r="S26">
            <v>83</v>
          </cell>
          <cell r="T26">
            <v>0.24545454545454545</v>
          </cell>
          <cell r="U26">
            <v>110</v>
          </cell>
        </row>
        <row r="27">
          <cell r="A27" t="str">
            <v>27</v>
          </cell>
          <cell r="B27">
            <v>25</v>
          </cell>
          <cell r="C27">
            <v>96</v>
          </cell>
          <cell r="D27">
            <v>0.20661157024793389</v>
          </cell>
          <cell r="E27">
            <v>121</v>
          </cell>
          <cell r="F27">
            <v>25</v>
          </cell>
          <cell r="G27">
            <v>111</v>
          </cell>
          <cell r="H27">
            <v>0.18382352941176472</v>
          </cell>
          <cell r="I27">
            <v>136</v>
          </cell>
          <cell r="J27">
            <v>33</v>
          </cell>
          <cell r="K27">
            <v>95</v>
          </cell>
          <cell r="L27">
            <v>0.2578125</v>
          </cell>
          <cell r="M27">
            <v>128</v>
          </cell>
          <cell r="N27">
            <v>32</v>
          </cell>
          <cell r="O27">
            <v>88</v>
          </cell>
          <cell r="P27">
            <v>0.26666666666666666</v>
          </cell>
          <cell r="Q27">
            <v>120</v>
          </cell>
          <cell r="R27">
            <v>16</v>
          </cell>
          <cell r="S27">
            <v>87</v>
          </cell>
          <cell r="T27">
            <v>0.1553398058252427</v>
          </cell>
          <cell r="U27">
            <v>103</v>
          </cell>
        </row>
        <row r="28">
          <cell r="A28" t="str">
            <v>28</v>
          </cell>
          <cell r="B28">
            <v>14</v>
          </cell>
          <cell r="C28">
            <v>61</v>
          </cell>
          <cell r="D28">
            <v>0.18666666666666668</v>
          </cell>
          <cell r="E28">
            <v>75</v>
          </cell>
          <cell r="F28">
            <v>13</v>
          </cell>
          <cell r="G28">
            <v>61</v>
          </cell>
          <cell r="H28">
            <v>0.17567567567567569</v>
          </cell>
          <cell r="I28">
            <v>74</v>
          </cell>
          <cell r="J28">
            <v>19</v>
          </cell>
          <cell r="K28">
            <v>84</v>
          </cell>
          <cell r="L28">
            <v>0.18446601941747573</v>
          </cell>
          <cell r="M28">
            <v>103</v>
          </cell>
          <cell r="N28">
            <v>25</v>
          </cell>
          <cell r="O28">
            <v>80</v>
          </cell>
          <cell r="P28">
            <v>0.23809523809523808</v>
          </cell>
          <cell r="Q28">
            <v>105</v>
          </cell>
          <cell r="R28">
            <v>23</v>
          </cell>
          <cell r="S28">
            <v>72</v>
          </cell>
          <cell r="T28">
            <v>0.24210526315789474</v>
          </cell>
          <cell r="U28">
            <v>95</v>
          </cell>
        </row>
        <row r="29">
          <cell r="A29" t="str">
            <v>29</v>
          </cell>
          <cell r="B29">
            <v>5</v>
          </cell>
          <cell r="C29">
            <v>41</v>
          </cell>
          <cell r="D29">
            <v>0.10869565217391304</v>
          </cell>
          <cell r="E29">
            <v>46</v>
          </cell>
          <cell r="F29">
            <v>3</v>
          </cell>
          <cell r="G29">
            <v>41</v>
          </cell>
          <cell r="H29">
            <v>6.8181818181818177E-2</v>
          </cell>
          <cell r="I29">
            <v>44</v>
          </cell>
          <cell r="J29">
            <v>7</v>
          </cell>
          <cell r="K29">
            <v>33</v>
          </cell>
          <cell r="L29">
            <v>0.17499999999999999</v>
          </cell>
          <cell r="M29">
            <v>40</v>
          </cell>
          <cell r="N29">
            <v>4</v>
          </cell>
          <cell r="O29">
            <v>18</v>
          </cell>
          <cell r="P29">
            <v>0.18181818181818182</v>
          </cell>
          <cell r="Q29">
            <v>22</v>
          </cell>
          <cell r="R29">
            <v>6</v>
          </cell>
          <cell r="S29">
            <v>27</v>
          </cell>
          <cell r="T29">
            <v>0.18181818181818182</v>
          </cell>
          <cell r="U29">
            <v>33</v>
          </cell>
        </row>
        <row r="30">
          <cell r="A30" t="str">
            <v>30</v>
          </cell>
          <cell r="B30">
            <v>9</v>
          </cell>
          <cell r="C30">
            <v>38</v>
          </cell>
          <cell r="D30">
            <v>0.19148936170212766</v>
          </cell>
          <cell r="E30">
            <v>47</v>
          </cell>
          <cell r="F30">
            <v>9</v>
          </cell>
          <cell r="G30">
            <v>32</v>
          </cell>
          <cell r="H30">
            <v>0.21951219512195122</v>
          </cell>
          <cell r="I30">
            <v>41</v>
          </cell>
          <cell r="J30">
            <v>12</v>
          </cell>
          <cell r="K30">
            <v>42</v>
          </cell>
          <cell r="L30">
            <v>0.22222222222222221</v>
          </cell>
          <cell r="M30">
            <v>54</v>
          </cell>
          <cell r="N30">
            <v>9</v>
          </cell>
          <cell r="O30">
            <v>39</v>
          </cell>
          <cell r="P30">
            <v>0.1875</v>
          </cell>
          <cell r="Q30">
            <v>48</v>
          </cell>
          <cell r="R30">
            <v>11</v>
          </cell>
          <cell r="S30">
            <v>31</v>
          </cell>
          <cell r="T30">
            <v>0.26190476190476192</v>
          </cell>
          <cell r="U30">
            <v>42</v>
          </cell>
        </row>
        <row r="31">
          <cell r="A31" t="str">
            <v>31</v>
          </cell>
          <cell r="B31">
            <v>25</v>
          </cell>
          <cell r="C31">
            <v>50</v>
          </cell>
          <cell r="D31">
            <v>0.33333333333333331</v>
          </cell>
          <cell r="E31">
            <v>75</v>
          </cell>
          <cell r="F31">
            <v>27</v>
          </cell>
          <cell r="G31">
            <v>53</v>
          </cell>
          <cell r="H31">
            <v>0.33750000000000002</v>
          </cell>
          <cell r="I31">
            <v>80</v>
          </cell>
          <cell r="J31">
            <v>35</v>
          </cell>
          <cell r="K31">
            <v>48</v>
          </cell>
          <cell r="L31">
            <v>0.42168674698795183</v>
          </cell>
          <cell r="M31">
            <v>83</v>
          </cell>
          <cell r="N31">
            <v>27</v>
          </cell>
          <cell r="O31">
            <v>48</v>
          </cell>
          <cell r="P31">
            <v>0.36</v>
          </cell>
          <cell r="Q31">
            <v>75</v>
          </cell>
          <cell r="R31">
            <v>29</v>
          </cell>
          <cell r="S31">
            <v>49</v>
          </cell>
          <cell r="T31">
            <v>0.37179487179487181</v>
          </cell>
          <cell r="U31">
            <v>78</v>
          </cell>
        </row>
        <row r="32">
          <cell r="A32" t="str">
            <v>32</v>
          </cell>
          <cell r="B32">
            <v>14</v>
          </cell>
          <cell r="C32">
            <v>33</v>
          </cell>
          <cell r="D32">
            <v>0.2978723404255319</v>
          </cell>
          <cell r="E32">
            <v>47</v>
          </cell>
          <cell r="F32">
            <v>19</v>
          </cell>
          <cell r="G32">
            <v>43</v>
          </cell>
          <cell r="H32">
            <v>0.30645161290322581</v>
          </cell>
          <cell r="I32">
            <v>62</v>
          </cell>
          <cell r="J32">
            <v>16</v>
          </cell>
          <cell r="K32">
            <v>43</v>
          </cell>
          <cell r="L32">
            <v>0.2711864406779661</v>
          </cell>
          <cell r="M32">
            <v>59</v>
          </cell>
          <cell r="N32">
            <v>19</v>
          </cell>
          <cell r="O32">
            <v>40</v>
          </cell>
          <cell r="P32">
            <v>0.32203389830508472</v>
          </cell>
          <cell r="Q32">
            <v>59</v>
          </cell>
          <cell r="R32">
            <v>14</v>
          </cell>
          <cell r="S32">
            <v>44</v>
          </cell>
          <cell r="T32">
            <v>0.2413793103448276</v>
          </cell>
          <cell r="U32">
            <v>58</v>
          </cell>
        </row>
        <row r="33">
          <cell r="A33" t="str">
            <v>33</v>
          </cell>
          <cell r="B33">
            <v>18</v>
          </cell>
          <cell r="C33">
            <v>38</v>
          </cell>
          <cell r="D33">
            <v>0.32142857142857145</v>
          </cell>
          <cell r="E33">
            <v>56</v>
          </cell>
          <cell r="F33">
            <v>18</v>
          </cell>
          <cell r="G33">
            <v>34</v>
          </cell>
          <cell r="H33">
            <v>0.34615384615384615</v>
          </cell>
          <cell r="I33">
            <v>52</v>
          </cell>
          <cell r="J33">
            <v>19</v>
          </cell>
          <cell r="K33">
            <v>38</v>
          </cell>
          <cell r="L33">
            <v>0.33333333333333331</v>
          </cell>
          <cell r="M33">
            <v>57</v>
          </cell>
          <cell r="N33">
            <v>27</v>
          </cell>
          <cell r="O33">
            <v>44</v>
          </cell>
          <cell r="P33">
            <v>0.38028169014084506</v>
          </cell>
          <cell r="Q33">
            <v>71</v>
          </cell>
          <cell r="R33">
            <v>14</v>
          </cell>
          <cell r="S33">
            <v>27</v>
          </cell>
          <cell r="T33">
            <v>0.34146341463414637</v>
          </cell>
          <cell r="U33">
            <v>41</v>
          </cell>
        </row>
        <row r="34">
          <cell r="A34" t="str">
            <v>34</v>
          </cell>
          <cell r="C34">
            <v>8</v>
          </cell>
          <cell r="D34">
            <v>0</v>
          </cell>
          <cell r="E34">
            <v>8</v>
          </cell>
          <cell r="G34">
            <v>13</v>
          </cell>
          <cell r="H34">
            <v>0</v>
          </cell>
          <cell r="I34">
            <v>13</v>
          </cell>
          <cell r="K34">
            <v>5</v>
          </cell>
          <cell r="L34">
            <v>0</v>
          </cell>
          <cell r="M34">
            <v>5</v>
          </cell>
          <cell r="N34">
            <v>3</v>
          </cell>
          <cell r="O34">
            <v>12</v>
          </cell>
          <cell r="P34">
            <v>0.2</v>
          </cell>
          <cell r="Q34">
            <v>15</v>
          </cell>
          <cell r="R34">
            <v>4</v>
          </cell>
          <cell r="S34">
            <v>12</v>
          </cell>
          <cell r="T34">
            <v>0.25</v>
          </cell>
          <cell r="U34">
            <v>16</v>
          </cell>
        </row>
        <row r="35">
          <cell r="A35" t="str">
            <v>35</v>
          </cell>
          <cell r="B35">
            <v>8</v>
          </cell>
          <cell r="C35">
            <v>45</v>
          </cell>
          <cell r="D35">
            <v>0.15094339622641509</v>
          </cell>
          <cell r="E35">
            <v>53</v>
          </cell>
          <cell r="F35">
            <v>8</v>
          </cell>
          <cell r="G35">
            <v>24</v>
          </cell>
          <cell r="H35">
            <v>0.25</v>
          </cell>
          <cell r="I35">
            <v>32</v>
          </cell>
          <cell r="J35">
            <v>6</v>
          </cell>
          <cell r="K35">
            <v>31</v>
          </cell>
          <cell r="L35">
            <v>0.16216216216216217</v>
          </cell>
          <cell r="M35">
            <v>37</v>
          </cell>
          <cell r="N35">
            <v>19</v>
          </cell>
          <cell r="O35">
            <v>29</v>
          </cell>
          <cell r="P35">
            <v>0.39583333333333331</v>
          </cell>
          <cell r="Q35">
            <v>48</v>
          </cell>
          <cell r="R35">
            <v>15</v>
          </cell>
          <cell r="S35">
            <v>25</v>
          </cell>
          <cell r="T35">
            <v>0.375</v>
          </cell>
          <cell r="U35">
            <v>40</v>
          </cell>
        </row>
        <row r="36">
          <cell r="A36" t="str">
            <v>36</v>
          </cell>
          <cell r="B36">
            <v>4</v>
          </cell>
          <cell r="C36">
            <v>31</v>
          </cell>
          <cell r="D36">
            <v>0.11428571428571428</v>
          </cell>
          <cell r="E36">
            <v>35</v>
          </cell>
          <cell r="F36">
            <v>10</v>
          </cell>
          <cell r="G36">
            <v>19</v>
          </cell>
          <cell r="H36">
            <v>0.34482758620689657</v>
          </cell>
          <cell r="I36">
            <v>29</v>
          </cell>
          <cell r="J36">
            <v>6</v>
          </cell>
          <cell r="K36">
            <v>23</v>
          </cell>
          <cell r="L36">
            <v>0.20689655172413793</v>
          </cell>
          <cell r="M36">
            <v>29</v>
          </cell>
          <cell r="N36">
            <v>16</v>
          </cell>
          <cell r="O36">
            <v>26</v>
          </cell>
          <cell r="P36">
            <v>0.38095238095238093</v>
          </cell>
          <cell r="Q36">
            <v>42</v>
          </cell>
          <cell r="R36">
            <v>13</v>
          </cell>
          <cell r="S36">
            <v>29</v>
          </cell>
          <cell r="T36">
            <v>0.30952380952380953</v>
          </cell>
          <cell r="U36">
            <v>42</v>
          </cell>
        </row>
        <row r="37">
          <cell r="A37" t="str">
            <v>37</v>
          </cell>
          <cell r="B37">
            <v>4</v>
          </cell>
          <cell r="C37">
            <v>8</v>
          </cell>
          <cell r="D37">
            <v>0.33333333333333331</v>
          </cell>
          <cell r="E37">
            <v>12</v>
          </cell>
          <cell r="F37">
            <v>2</v>
          </cell>
          <cell r="G37">
            <v>11</v>
          </cell>
          <cell r="H37">
            <v>0.15384615384615385</v>
          </cell>
          <cell r="I37">
            <v>13</v>
          </cell>
          <cell r="J37">
            <v>2</v>
          </cell>
          <cell r="K37">
            <v>8</v>
          </cell>
          <cell r="L37">
            <v>0.2</v>
          </cell>
          <cell r="M37">
            <v>10</v>
          </cell>
          <cell r="N37">
            <v>6</v>
          </cell>
          <cell r="O37">
            <v>6</v>
          </cell>
          <cell r="P37">
            <v>0.5</v>
          </cell>
          <cell r="Q37">
            <v>12</v>
          </cell>
          <cell r="R37">
            <v>6</v>
          </cell>
          <cell r="S37">
            <v>12</v>
          </cell>
          <cell r="T37">
            <v>0.33333333333333331</v>
          </cell>
          <cell r="U37">
            <v>18</v>
          </cell>
        </row>
        <row r="38">
          <cell r="A38" t="str">
            <v>60</v>
          </cell>
          <cell r="B38">
            <v>11</v>
          </cell>
          <cell r="C38">
            <v>87</v>
          </cell>
          <cell r="D38">
            <v>0.11224489795918367</v>
          </cell>
          <cell r="E38">
            <v>98</v>
          </cell>
          <cell r="F38">
            <v>23</v>
          </cell>
          <cell r="G38">
            <v>94</v>
          </cell>
          <cell r="H38">
            <v>0.19658119658119658</v>
          </cell>
          <cell r="I38">
            <v>117</v>
          </cell>
          <cell r="J38">
            <v>15</v>
          </cell>
          <cell r="K38">
            <v>103</v>
          </cell>
          <cell r="L38">
            <v>0.1271186440677966</v>
          </cell>
          <cell r="M38">
            <v>118</v>
          </cell>
          <cell r="N38">
            <v>17</v>
          </cell>
          <cell r="O38">
            <v>99</v>
          </cell>
          <cell r="P38">
            <v>0.14655172413793102</v>
          </cell>
          <cell r="Q38">
            <v>116</v>
          </cell>
          <cell r="R38">
            <v>12</v>
          </cell>
          <cell r="S38">
            <v>96</v>
          </cell>
          <cell r="T38">
            <v>0.1111111111111111</v>
          </cell>
          <cell r="U38">
            <v>108</v>
          </cell>
        </row>
        <row r="39">
          <cell r="A39" t="str">
            <v>61</v>
          </cell>
          <cell r="B39">
            <v>3</v>
          </cell>
          <cell r="C39">
            <v>50</v>
          </cell>
          <cell r="D39">
            <v>5.6603773584905662E-2</v>
          </cell>
          <cell r="E39">
            <v>53</v>
          </cell>
          <cell r="F39">
            <v>15</v>
          </cell>
          <cell r="G39">
            <v>64</v>
          </cell>
          <cell r="H39">
            <v>0.189873417721519</v>
          </cell>
          <cell r="I39">
            <v>79</v>
          </cell>
          <cell r="J39">
            <v>9</v>
          </cell>
          <cell r="K39">
            <v>62</v>
          </cell>
          <cell r="L39">
            <v>0.12676056338028169</v>
          </cell>
          <cell r="M39">
            <v>71</v>
          </cell>
          <cell r="N39">
            <v>13</v>
          </cell>
          <cell r="O39">
            <v>68</v>
          </cell>
          <cell r="P39">
            <v>0.16049382716049382</v>
          </cell>
          <cell r="Q39">
            <v>81</v>
          </cell>
          <cell r="R39">
            <v>5</v>
          </cell>
          <cell r="S39">
            <v>58</v>
          </cell>
          <cell r="T39">
            <v>7.9365079365079361E-2</v>
          </cell>
          <cell r="U39">
            <v>63</v>
          </cell>
        </row>
        <row r="40">
          <cell r="A40" t="str">
            <v>62</v>
          </cell>
          <cell r="B40">
            <v>21</v>
          </cell>
          <cell r="C40">
            <v>44</v>
          </cell>
          <cell r="D40">
            <v>0.32307692307692309</v>
          </cell>
          <cell r="E40">
            <v>65</v>
          </cell>
          <cell r="F40">
            <v>11</v>
          </cell>
          <cell r="G40">
            <v>47</v>
          </cell>
          <cell r="H40">
            <v>0.18965517241379309</v>
          </cell>
          <cell r="I40">
            <v>58</v>
          </cell>
          <cell r="J40">
            <v>17</v>
          </cell>
          <cell r="K40">
            <v>45</v>
          </cell>
          <cell r="L40">
            <v>0.27419354838709675</v>
          </cell>
          <cell r="M40">
            <v>62</v>
          </cell>
          <cell r="N40">
            <v>16</v>
          </cell>
          <cell r="O40">
            <v>51</v>
          </cell>
          <cell r="P40">
            <v>0.23880597014925373</v>
          </cell>
          <cell r="Q40">
            <v>67</v>
          </cell>
          <cell r="R40">
            <v>13</v>
          </cell>
          <cell r="S40">
            <v>35</v>
          </cell>
          <cell r="T40">
            <v>0.27083333333333331</v>
          </cell>
          <cell r="U40">
            <v>48</v>
          </cell>
        </row>
        <row r="41">
          <cell r="A41" t="str">
            <v>63</v>
          </cell>
          <cell r="B41">
            <v>4</v>
          </cell>
          <cell r="C41">
            <v>55</v>
          </cell>
          <cell r="D41">
            <v>6.7796610169491525E-2</v>
          </cell>
          <cell r="E41">
            <v>59</v>
          </cell>
          <cell r="F41">
            <v>10</v>
          </cell>
          <cell r="G41">
            <v>49</v>
          </cell>
          <cell r="H41">
            <v>0.16949152542372881</v>
          </cell>
          <cell r="I41">
            <v>59</v>
          </cell>
          <cell r="J41">
            <v>13</v>
          </cell>
          <cell r="K41">
            <v>62</v>
          </cell>
          <cell r="L41">
            <v>0.17333333333333334</v>
          </cell>
          <cell r="M41">
            <v>75</v>
          </cell>
          <cell r="N41">
            <v>14</v>
          </cell>
          <cell r="O41">
            <v>68</v>
          </cell>
          <cell r="P41">
            <v>0.17073170731707318</v>
          </cell>
          <cell r="Q41">
            <v>82</v>
          </cell>
          <cell r="R41">
            <v>10</v>
          </cell>
          <cell r="S41">
            <v>46</v>
          </cell>
          <cell r="T41">
            <v>0.17857142857142858</v>
          </cell>
          <cell r="U41">
            <v>56</v>
          </cell>
        </row>
        <row r="42">
          <cell r="A42" t="str">
            <v>64</v>
          </cell>
          <cell r="B42">
            <v>19</v>
          </cell>
          <cell r="C42">
            <v>31</v>
          </cell>
          <cell r="D42">
            <v>0.38</v>
          </cell>
          <cell r="E42">
            <v>50</v>
          </cell>
          <cell r="F42">
            <v>19</v>
          </cell>
          <cell r="G42">
            <v>40</v>
          </cell>
          <cell r="H42">
            <v>0.32203389830508472</v>
          </cell>
          <cell r="I42">
            <v>59</v>
          </cell>
          <cell r="J42">
            <v>24</v>
          </cell>
          <cell r="K42">
            <v>30</v>
          </cell>
          <cell r="L42">
            <v>0.44444444444444442</v>
          </cell>
          <cell r="M42">
            <v>54</v>
          </cell>
          <cell r="N42">
            <v>21</v>
          </cell>
          <cell r="O42">
            <v>36</v>
          </cell>
          <cell r="P42">
            <v>0.36842105263157893</v>
          </cell>
          <cell r="Q42">
            <v>57</v>
          </cell>
          <cell r="R42">
            <v>29</v>
          </cell>
          <cell r="S42">
            <v>41</v>
          </cell>
          <cell r="T42">
            <v>0.41428571428571431</v>
          </cell>
          <cell r="U42">
            <v>70</v>
          </cell>
        </row>
        <row r="43">
          <cell r="A43" t="str">
            <v>65</v>
          </cell>
          <cell r="B43">
            <v>33</v>
          </cell>
          <cell r="C43">
            <v>54</v>
          </cell>
          <cell r="D43">
            <v>0.37931034482758619</v>
          </cell>
          <cell r="E43">
            <v>87</v>
          </cell>
          <cell r="F43">
            <v>37</v>
          </cell>
          <cell r="G43">
            <v>55</v>
          </cell>
          <cell r="H43">
            <v>0.40217391304347827</v>
          </cell>
          <cell r="I43">
            <v>92</v>
          </cell>
          <cell r="J43">
            <v>36</v>
          </cell>
          <cell r="K43">
            <v>38</v>
          </cell>
          <cell r="L43">
            <v>0.48648648648648651</v>
          </cell>
          <cell r="M43">
            <v>74</v>
          </cell>
          <cell r="N43">
            <v>39</v>
          </cell>
          <cell r="O43">
            <v>59</v>
          </cell>
          <cell r="P43">
            <v>0.39795918367346939</v>
          </cell>
          <cell r="Q43">
            <v>98</v>
          </cell>
          <cell r="R43">
            <v>38</v>
          </cell>
          <cell r="S43">
            <v>52</v>
          </cell>
          <cell r="T43">
            <v>0.42222222222222222</v>
          </cell>
          <cell r="U43">
            <v>90</v>
          </cell>
        </row>
        <row r="44">
          <cell r="A44" t="str">
            <v>66</v>
          </cell>
          <cell r="B44">
            <v>15</v>
          </cell>
          <cell r="C44">
            <v>22</v>
          </cell>
          <cell r="D44">
            <v>0.40540540540540543</v>
          </cell>
          <cell r="E44">
            <v>37</v>
          </cell>
          <cell r="F44">
            <v>12</v>
          </cell>
          <cell r="G44">
            <v>33</v>
          </cell>
          <cell r="H44">
            <v>0.26666666666666666</v>
          </cell>
          <cell r="I44">
            <v>45</v>
          </cell>
          <cell r="J44">
            <v>16</v>
          </cell>
          <cell r="K44">
            <v>24</v>
          </cell>
          <cell r="L44">
            <v>0.4</v>
          </cell>
          <cell r="M44">
            <v>40</v>
          </cell>
          <cell r="N44">
            <v>11</v>
          </cell>
          <cell r="O44">
            <v>33</v>
          </cell>
          <cell r="P44">
            <v>0.25</v>
          </cell>
          <cell r="Q44">
            <v>44</v>
          </cell>
          <cell r="R44">
            <v>17</v>
          </cell>
          <cell r="S44">
            <v>27</v>
          </cell>
          <cell r="T44">
            <v>0.38636363636363635</v>
          </cell>
          <cell r="U44">
            <v>44</v>
          </cell>
        </row>
        <row r="45">
          <cell r="A45" t="str">
            <v>67</v>
          </cell>
          <cell r="B45">
            <v>14</v>
          </cell>
          <cell r="C45">
            <v>25</v>
          </cell>
          <cell r="D45">
            <v>0.35897435897435898</v>
          </cell>
          <cell r="E45">
            <v>39</v>
          </cell>
          <cell r="F45">
            <v>14</v>
          </cell>
          <cell r="G45">
            <v>26</v>
          </cell>
          <cell r="H45">
            <v>0.35</v>
          </cell>
          <cell r="I45">
            <v>40</v>
          </cell>
          <cell r="J45">
            <v>18</v>
          </cell>
          <cell r="K45">
            <v>33</v>
          </cell>
          <cell r="L45">
            <v>0.35294117647058826</v>
          </cell>
          <cell r="M45">
            <v>51</v>
          </cell>
          <cell r="N45">
            <v>13</v>
          </cell>
          <cell r="O45">
            <v>30</v>
          </cell>
          <cell r="P45">
            <v>0.30232558139534882</v>
          </cell>
          <cell r="Q45">
            <v>43</v>
          </cell>
          <cell r="R45">
            <v>11</v>
          </cell>
          <cell r="S45">
            <v>27</v>
          </cell>
          <cell r="T45">
            <v>0.28947368421052633</v>
          </cell>
          <cell r="U45">
            <v>38</v>
          </cell>
        </row>
        <row r="46">
          <cell r="A46" t="str">
            <v>68</v>
          </cell>
          <cell r="B46">
            <v>18</v>
          </cell>
          <cell r="C46">
            <v>30</v>
          </cell>
          <cell r="D46">
            <v>0.375</v>
          </cell>
          <cell r="E46">
            <v>48</v>
          </cell>
          <cell r="F46">
            <v>16</v>
          </cell>
          <cell r="G46">
            <v>26</v>
          </cell>
          <cell r="H46">
            <v>0.38095238095238093</v>
          </cell>
          <cell r="I46">
            <v>42</v>
          </cell>
          <cell r="J46">
            <v>16</v>
          </cell>
          <cell r="K46">
            <v>31</v>
          </cell>
          <cell r="L46">
            <v>0.34042553191489361</v>
          </cell>
          <cell r="M46">
            <v>47</v>
          </cell>
          <cell r="N46">
            <v>22</v>
          </cell>
          <cell r="O46">
            <v>29</v>
          </cell>
          <cell r="P46">
            <v>0.43137254901960786</v>
          </cell>
          <cell r="Q46">
            <v>51</v>
          </cell>
          <cell r="R46">
            <v>20</v>
          </cell>
          <cell r="S46">
            <v>24</v>
          </cell>
          <cell r="T46">
            <v>0.45454545454545453</v>
          </cell>
          <cell r="U46">
            <v>44</v>
          </cell>
        </row>
        <row r="47">
          <cell r="A47" t="str">
            <v>69</v>
          </cell>
          <cell r="B47">
            <v>11</v>
          </cell>
          <cell r="C47">
            <v>11</v>
          </cell>
          <cell r="D47">
            <v>0.5</v>
          </cell>
          <cell r="E47">
            <v>22</v>
          </cell>
          <cell r="F47">
            <v>10</v>
          </cell>
          <cell r="G47">
            <v>10</v>
          </cell>
          <cell r="H47">
            <v>0.5</v>
          </cell>
          <cell r="I47">
            <v>20</v>
          </cell>
          <cell r="J47">
            <v>6</v>
          </cell>
          <cell r="K47">
            <v>19</v>
          </cell>
          <cell r="L47">
            <v>0.24</v>
          </cell>
          <cell r="M47">
            <v>25</v>
          </cell>
          <cell r="N47">
            <v>10</v>
          </cell>
          <cell r="O47">
            <v>23</v>
          </cell>
          <cell r="P47">
            <v>0.30303030303030304</v>
          </cell>
          <cell r="Q47">
            <v>33</v>
          </cell>
          <cell r="R47">
            <v>14</v>
          </cell>
          <cell r="S47">
            <v>17</v>
          </cell>
          <cell r="T47">
            <v>0.45161290322580644</v>
          </cell>
          <cell r="U47">
            <v>31</v>
          </cell>
        </row>
        <row r="48">
          <cell r="A48" t="str">
            <v>70</v>
          </cell>
          <cell r="B48">
            <v>10</v>
          </cell>
          <cell r="C48">
            <v>12</v>
          </cell>
          <cell r="D48">
            <v>0.45454545454545453</v>
          </cell>
          <cell r="E48">
            <v>22</v>
          </cell>
          <cell r="F48">
            <v>8</v>
          </cell>
          <cell r="G48">
            <v>10</v>
          </cell>
          <cell r="H48">
            <v>0.44444444444444442</v>
          </cell>
          <cell r="I48">
            <v>18</v>
          </cell>
          <cell r="J48">
            <v>8</v>
          </cell>
          <cell r="K48">
            <v>14</v>
          </cell>
          <cell r="L48">
            <v>0.36363636363636365</v>
          </cell>
          <cell r="M48">
            <v>22</v>
          </cell>
          <cell r="N48">
            <v>10</v>
          </cell>
          <cell r="O48">
            <v>12</v>
          </cell>
          <cell r="P48">
            <v>0.45454545454545453</v>
          </cell>
          <cell r="Q48">
            <v>22</v>
          </cell>
          <cell r="R48">
            <v>12</v>
          </cell>
          <cell r="S48">
            <v>11</v>
          </cell>
          <cell r="T48">
            <v>0.52173913043478259</v>
          </cell>
          <cell r="U48">
            <v>23</v>
          </cell>
        </row>
        <row r="49">
          <cell r="A49" t="str">
            <v>71</v>
          </cell>
          <cell r="B49">
            <v>5</v>
          </cell>
          <cell r="C49">
            <v>8</v>
          </cell>
          <cell r="D49">
            <v>0.38461538461538464</v>
          </cell>
          <cell r="E49">
            <v>13</v>
          </cell>
          <cell r="F49">
            <v>10</v>
          </cell>
          <cell r="G49">
            <v>8</v>
          </cell>
          <cell r="H49">
            <v>0.55555555555555558</v>
          </cell>
          <cell r="I49">
            <v>18</v>
          </cell>
          <cell r="J49">
            <v>6</v>
          </cell>
          <cell r="K49">
            <v>6</v>
          </cell>
          <cell r="L49">
            <v>0.5</v>
          </cell>
          <cell r="M49">
            <v>12</v>
          </cell>
          <cell r="N49">
            <v>10</v>
          </cell>
          <cell r="O49">
            <v>4</v>
          </cell>
          <cell r="P49">
            <v>0.7142857142857143</v>
          </cell>
          <cell r="Q49">
            <v>14</v>
          </cell>
          <cell r="R49">
            <v>10</v>
          </cell>
          <cell r="S49">
            <v>7</v>
          </cell>
          <cell r="T49">
            <v>0.58823529411764708</v>
          </cell>
          <cell r="U49">
            <v>17</v>
          </cell>
        </row>
        <row r="50">
          <cell r="A50" t="str">
            <v>72</v>
          </cell>
          <cell r="B50">
            <v>3</v>
          </cell>
          <cell r="C50">
            <v>9</v>
          </cell>
          <cell r="D50">
            <v>0.25</v>
          </cell>
          <cell r="E50">
            <v>12</v>
          </cell>
          <cell r="F50">
            <v>6</v>
          </cell>
          <cell r="G50">
            <v>8</v>
          </cell>
          <cell r="H50">
            <v>0.42857142857142855</v>
          </cell>
          <cell r="I50">
            <v>14</v>
          </cell>
          <cell r="J50">
            <v>2</v>
          </cell>
          <cell r="K50">
            <v>11</v>
          </cell>
          <cell r="L50">
            <v>0.15384615384615385</v>
          </cell>
          <cell r="M50">
            <v>13</v>
          </cell>
          <cell r="N50">
            <v>3</v>
          </cell>
          <cell r="O50">
            <v>6</v>
          </cell>
          <cell r="P50">
            <v>0.33333333333333331</v>
          </cell>
          <cell r="Q50">
            <v>9</v>
          </cell>
          <cell r="R50">
            <v>2</v>
          </cell>
          <cell r="S50">
            <v>13</v>
          </cell>
          <cell r="T50">
            <v>0.13333333333333333</v>
          </cell>
          <cell r="U50">
            <v>15</v>
          </cell>
        </row>
        <row r="51">
          <cell r="A51" t="str">
            <v>73</v>
          </cell>
          <cell r="C51">
            <v>2</v>
          </cell>
          <cell r="D51">
            <v>0</v>
          </cell>
          <cell r="E51">
            <v>2</v>
          </cell>
          <cell r="G51">
            <v>1</v>
          </cell>
          <cell r="H51">
            <v>0</v>
          </cell>
          <cell r="I51">
            <v>1</v>
          </cell>
          <cell r="K51">
            <v>3</v>
          </cell>
          <cell r="L51">
            <v>0</v>
          </cell>
          <cell r="M51">
            <v>3</v>
          </cell>
          <cell r="N51">
            <v>3</v>
          </cell>
          <cell r="O51">
            <v>1</v>
          </cell>
          <cell r="P51">
            <v>0.75</v>
          </cell>
          <cell r="Q51">
            <v>4</v>
          </cell>
          <cell r="R51">
            <v>2</v>
          </cell>
          <cell r="S51">
            <v>4</v>
          </cell>
          <cell r="T51">
            <v>0.33333333333333331</v>
          </cell>
          <cell r="U51">
            <v>6</v>
          </cell>
        </row>
        <row r="52">
          <cell r="A52" t="str">
            <v>74</v>
          </cell>
          <cell r="B52">
            <v>6</v>
          </cell>
          <cell r="C52">
            <v>15</v>
          </cell>
          <cell r="D52">
            <v>0.2857142857142857</v>
          </cell>
          <cell r="E52">
            <v>21</v>
          </cell>
          <cell r="F52">
            <v>2</v>
          </cell>
          <cell r="G52">
            <v>16</v>
          </cell>
          <cell r="H52">
            <v>0.1111111111111111</v>
          </cell>
          <cell r="I52">
            <v>18</v>
          </cell>
          <cell r="J52">
            <v>2</v>
          </cell>
          <cell r="K52">
            <v>16</v>
          </cell>
          <cell r="L52">
            <v>0.1111111111111111</v>
          </cell>
          <cell r="M52">
            <v>18</v>
          </cell>
          <cell r="N52">
            <v>4</v>
          </cell>
          <cell r="O52">
            <v>10</v>
          </cell>
          <cell r="P52">
            <v>0.2857142857142857</v>
          </cell>
          <cell r="Q52">
            <v>14</v>
          </cell>
          <cell r="R52">
            <v>6</v>
          </cell>
          <cell r="S52">
            <v>11</v>
          </cell>
          <cell r="T52">
            <v>0.35294117647058826</v>
          </cell>
          <cell r="U52">
            <v>17</v>
          </cell>
        </row>
        <row r="53">
          <cell r="A53" t="str">
            <v>76</v>
          </cell>
          <cell r="C53">
            <v>1</v>
          </cell>
          <cell r="D53">
            <v>0</v>
          </cell>
          <cell r="E53">
            <v>1</v>
          </cell>
          <cell r="F53">
            <v>1</v>
          </cell>
          <cell r="G53">
            <v>3</v>
          </cell>
          <cell r="H53">
            <v>0.25</v>
          </cell>
          <cell r="I53">
            <v>4</v>
          </cell>
          <cell r="J53">
            <v>2</v>
          </cell>
          <cell r="K53">
            <v>1</v>
          </cell>
          <cell r="L53">
            <v>0.66666666666666663</v>
          </cell>
          <cell r="M53">
            <v>3</v>
          </cell>
          <cell r="O53">
            <v>1</v>
          </cell>
          <cell r="P53">
            <v>0</v>
          </cell>
          <cell r="Q53">
            <v>1</v>
          </cell>
          <cell r="R53">
            <v>2</v>
          </cell>
          <cell r="S53">
            <v>1</v>
          </cell>
          <cell r="T53">
            <v>0.66666666666666663</v>
          </cell>
          <cell r="U53">
            <v>3</v>
          </cell>
        </row>
        <row r="54">
          <cell r="A54" t="str">
            <v>77</v>
          </cell>
          <cell r="G54">
            <v>1</v>
          </cell>
          <cell r="H54">
            <v>0</v>
          </cell>
          <cell r="I54">
            <v>1</v>
          </cell>
          <cell r="J54">
            <v>1</v>
          </cell>
          <cell r="K54">
            <v>2</v>
          </cell>
          <cell r="L54">
            <v>0.33333333333333331</v>
          </cell>
          <cell r="M54">
            <v>3</v>
          </cell>
          <cell r="R54">
            <v>0</v>
          </cell>
          <cell r="S54">
            <v>1</v>
          </cell>
          <cell r="T54">
            <v>0</v>
          </cell>
          <cell r="U54">
            <v>1</v>
          </cell>
        </row>
        <row r="55">
          <cell r="A55" t="str">
            <v>85</v>
          </cell>
          <cell r="B55">
            <v>1</v>
          </cell>
          <cell r="C55">
            <v>1</v>
          </cell>
          <cell r="D55">
            <v>0.5</v>
          </cell>
          <cell r="E55">
            <v>2</v>
          </cell>
          <cell r="F55">
            <v>1</v>
          </cell>
          <cell r="G55">
            <v>3</v>
          </cell>
          <cell r="H55">
            <v>0.25</v>
          </cell>
          <cell r="I55">
            <v>4</v>
          </cell>
          <cell r="J55">
            <v>3</v>
          </cell>
          <cell r="K55">
            <v>2</v>
          </cell>
          <cell r="L55">
            <v>0.6</v>
          </cell>
          <cell r="M55">
            <v>5</v>
          </cell>
          <cell r="N55">
            <v>5</v>
          </cell>
          <cell r="O55">
            <v>3</v>
          </cell>
          <cell r="P55">
            <v>0.625</v>
          </cell>
          <cell r="Q55">
            <v>8</v>
          </cell>
          <cell r="R55">
            <v>4</v>
          </cell>
          <cell r="S55">
            <v>2</v>
          </cell>
          <cell r="T55">
            <v>0.66666666666666663</v>
          </cell>
          <cell r="U55">
            <v>6</v>
          </cell>
        </row>
        <row r="56">
          <cell r="A56" t="str">
            <v>86</v>
          </cell>
          <cell r="B56">
            <v>3</v>
          </cell>
          <cell r="C56">
            <v>5</v>
          </cell>
          <cell r="D56">
            <v>0.375</v>
          </cell>
          <cell r="E56">
            <v>8</v>
          </cell>
          <cell r="F56">
            <v>5</v>
          </cell>
          <cell r="G56">
            <v>2</v>
          </cell>
          <cell r="H56">
            <v>0.7142857142857143</v>
          </cell>
          <cell r="I56">
            <v>7</v>
          </cell>
          <cell r="J56">
            <v>2</v>
          </cell>
          <cell r="K56">
            <v>5</v>
          </cell>
          <cell r="L56">
            <v>0.2857142857142857</v>
          </cell>
          <cell r="M56">
            <v>7</v>
          </cell>
          <cell r="N56">
            <v>2</v>
          </cell>
          <cell r="O56">
            <v>6</v>
          </cell>
          <cell r="P56">
            <v>0.25</v>
          </cell>
          <cell r="Q56">
            <v>8</v>
          </cell>
          <cell r="R56">
            <v>3</v>
          </cell>
          <cell r="S56">
            <v>1</v>
          </cell>
          <cell r="T56">
            <v>0.75</v>
          </cell>
          <cell r="U56">
            <v>4</v>
          </cell>
        </row>
        <row r="57">
          <cell r="A57" t="str">
            <v>87</v>
          </cell>
          <cell r="B57">
            <v>3</v>
          </cell>
          <cell r="C57">
            <v>2</v>
          </cell>
          <cell r="D57">
            <v>0.6</v>
          </cell>
          <cell r="E57">
            <v>5</v>
          </cell>
          <cell r="F57">
            <v>2</v>
          </cell>
          <cell r="G57">
            <v>5</v>
          </cell>
          <cell r="H57">
            <v>0.2857142857142857</v>
          </cell>
          <cell r="I57">
            <v>7</v>
          </cell>
          <cell r="J57">
            <v>3</v>
          </cell>
          <cell r="K57">
            <v>2</v>
          </cell>
          <cell r="L57">
            <v>0.6</v>
          </cell>
          <cell r="M57">
            <v>5</v>
          </cell>
          <cell r="N57">
            <v>2</v>
          </cell>
          <cell r="O57">
            <v>3</v>
          </cell>
          <cell r="P57">
            <v>0.4</v>
          </cell>
          <cell r="Q57">
            <v>5</v>
          </cell>
          <cell r="R57">
            <v>4</v>
          </cell>
          <cell r="S57">
            <v>4</v>
          </cell>
          <cell r="T57">
            <v>0.5</v>
          </cell>
          <cell r="U57">
            <v>8</v>
          </cell>
        </row>
        <row r="60">
          <cell r="B60">
            <v>2010</v>
          </cell>
          <cell r="E60" t="str">
            <v>Total 2010</v>
          </cell>
          <cell r="F60">
            <v>2011</v>
          </cell>
          <cell r="I60" t="str">
            <v>Total 2011</v>
          </cell>
          <cell r="J60">
            <v>2012</v>
          </cell>
          <cell r="M60" t="str">
            <v>Total 2012</v>
          </cell>
          <cell r="N60">
            <v>2013</v>
          </cell>
          <cell r="Q60" t="str">
            <v>Total 2013</v>
          </cell>
          <cell r="R60">
            <v>2014</v>
          </cell>
          <cell r="U60" t="str">
            <v>Total 2014</v>
          </cell>
        </row>
        <row r="61">
          <cell r="A61" t="str">
            <v>Étiquettes de lignes</v>
          </cell>
          <cell r="B61" t="str">
            <v>FEMME</v>
          </cell>
          <cell r="C61" t="str">
            <v>HOMME</v>
          </cell>
          <cell r="F61" t="str">
            <v>FEMME</v>
          </cell>
          <cell r="G61" t="str">
            <v>HOMME</v>
          </cell>
          <cell r="J61" t="str">
            <v>FEMME</v>
          </cell>
          <cell r="K61" t="str">
            <v>HOMME</v>
          </cell>
          <cell r="N61" t="str">
            <v>FEMME</v>
          </cell>
          <cell r="O61" t="str">
            <v>HOMME</v>
          </cell>
          <cell r="R61" t="str">
            <v>FEMME</v>
          </cell>
          <cell r="S61" t="str">
            <v>HOMME</v>
          </cell>
        </row>
        <row r="62">
          <cell r="A62" t="str">
            <v>01</v>
          </cell>
          <cell r="C62">
            <v>2</v>
          </cell>
          <cell r="D62">
            <v>0</v>
          </cell>
          <cell r="E62">
            <v>2</v>
          </cell>
          <cell r="H62" t="e">
            <v>#DIV/0!</v>
          </cell>
          <cell r="L62" t="e">
            <v>#DIV/0!</v>
          </cell>
          <cell r="P62" t="e">
            <v>#DIV/0!</v>
          </cell>
          <cell r="S62">
            <v>1</v>
          </cell>
          <cell r="T62">
            <v>0</v>
          </cell>
          <cell r="U62">
            <v>1</v>
          </cell>
        </row>
        <row r="63">
          <cell r="A63" t="str">
            <v>02</v>
          </cell>
          <cell r="B63">
            <v>3</v>
          </cell>
          <cell r="C63">
            <v>8</v>
          </cell>
          <cell r="D63">
            <v>0.27272727272727271</v>
          </cell>
          <cell r="E63">
            <v>11</v>
          </cell>
          <cell r="F63">
            <v>3</v>
          </cell>
          <cell r="G63">
            <v>5</v>
          </cell>
          <cell r="H63">
            <v>0.375</v>
          </cell>
          <cell r="I63">
            <v>8</v>
          </cell>
          <cell r="J63">
            <v>1</v>
          </cell>
          <cell r="K63">
            <v>7</v>
          </cell>
          <cell r="L63">
            <v>0.125</v>
          </cell>
          <cell r="M63">
            <v>8</v>
          </cell>
          <cell r="N63">
            <v>2</v>
          </cell>
          <cell r="O63">
            <v>5</v>
          </cell>
          <cell r="P63">
            <v>0.2857142857142857</v>
          </cell>
          <cell r="Q63">
            <v>7</v>
          </cell>
          <cell r="R63">
            <v>3</v>
          </cell>
          <cell r="S63">
            <v>5</v>
          </cell>
          <cell r="T63">
            <v>0.375</v>
          </cell>
          <cell r="U63">
            <v>8</v>
          </cell>
        </row>
        <row r="64">
          <cell r="A64" t="str">
            <v>03</v>
          </cell>
          <cell r="B64">
            <v>72</v>
          </cell>
          <cell r="C64">
            <v>61</v>
          </cell>
          <cell r="D64">
            <v>0.54135338345864659</v>
          </cell>
          <cell r="E64">
            <v>133</v>
          </cell>
          <cell r="F64">
            <v>85</v>
          </cell>
          <cell r="G64">
            <v>64</v>
          </cell>
          <cell r="H64">
            <v>0.57046979865771807</v>
          </cell>
          <cell r="I64">
            <v>149</v>
          </cell>
          <cell r="J64">
            <v>91</v>
          </cell>
          <cell r="K64">
            <v>92</v>
          </cell>
          <cell r="L64">
            <v>0.49726775956284153</v>
          </cell>
          <cell r="M64">
            <v>183</v>
          </cell>
          <cell r="N64">
            <v>87</v>
          </cell>
          <cell r="O64">
            <v>58</v>
          </cell>
          <cell r="P64">
            <v>0.6</v>
          </cell>
          <cell r="Q64">
            <v>145</v>
          </cell>
          <cell r="R64">
            <v>115</v>
          </cell>
          <cell r="S64">
            <v>74</v>
          </cell>
          <cell r="T64">
            <v>0.60846560846560849</v>
          </cell>
          <cell r="U64">
            <v>189</v>
          </cell>
        </row>
        <row r="65">
          <cell r="A65" t="str">
            <v>04</v>
          </cell>
          <cell r="B65">
            <v>74</v>
          </cell>
          <cell r="C65">
            <v>143</v>
          </cell>
          <cell r="D65">
            <v>0.34101382488479265</v>
          </cell>
          <cell r="E65">
            <v>217</v>
          </cell>
          <cell r="F65">
            <v>104</v>
          </cell>
          <cell r="G65">
            <v>174</v>
          </cell>
          <cell r="H65">
            <v>0.37410071942446044</v>
          </cell>
          <cell r="I65">
            <v>278</v>
          </cell>
          <cell r="J65">
            <v>97</v>
          </cell>
          <cell r="K65">
            <v>140</v>
          </cell>
          <cell r="L65">
            <v>0.40928270042194093</v>
          </cell>
          <cell r="M65">
            <v>237</v>
          </cell>
          <cell r="N65">
            <v>120</v>
          </cell>
          <cell r="O65">
            <v>149</v>
          </cell>
          <cell r="P65">
            <v>0.44609665427509293</v>
          </cell>
          <cell r="Q65">
            <v>269</v>
          </cell>
          <cell r="R65">
            <v>111</v>
          </cell>
          <cell r="S65">
            <v>143</v>
          </cell>
          <cell r="T65">
            <v>0.43700787401574803</v>
          </cell>
          <cell r="U65">
            <v>254</v>
          </cell>
        </row>
        <row r="66">
          <cell r="A66" t="str">
            <v>05</v>
          </cell>
          <cell r="B66">
            <v>52</v>
          </cell>
          <cell r="C66">
            <v>220</v>
          </cell>
          <cell r="D66">
            <v>0.19117647058823528</v>
          </cell>
          <cell r="E66">
            <v>272</v>
          </cell>
          <cell r="F66">
            <v>48</v>
          </cell>
          <cell r="G66">
            <v>246</v>
          </cell>
          <cell r="H66">
            <v>0.16326530612244897</v>
          </cell>
          <cell r="I66">
            <v>294</v>
          </cell>
          <cell r="J66">
            <v>68</v>
          </cell>
          <cell r="K66">
            <v>245</v>
          </cell>
          <cell r="L66">
            <v>0.21725239616613418</v>
          </cell>
          <cell r="M66">
            <v>313</v>
          </cell>
          <cell r="N66">
            <v>68</v>
          </cell>
          <cell r="O66">
            <v>227</v>
          </cell>
          <cell r="P66">
            <v>0.23050847457627119</v>
          </cell>
          <cell r="Q66">
            <v>295</v>
          </cell>
          <cell r="R66">
            <v>55</v>
          </cell>
          <cell r="S66">
            <v>225</v>
          </cell>
          <cell r="T66">
            <v>0.19642857142857142</v>
          </cell>
          <cell r="U66">
            <v>280</v>
          </cell>
        </row>
        <row r="67">
          <cell r="A67" t="str">
            <v>06</v>
          </cell>
          <cell r="B67">
            <v>26</v>
          </cell>
          <cell r="C67">
            <v>123</v>
          </cell>
          <cell r="D67">
            <v>0.17449664429530201</v>
          </cell>
          <cell r="E67">
            <v>149</v>
          </cell>
          <cell r="F67">
            <v>19</v>
          </cell>
          <cell r="G67">
            <v>120</v>
          </cell>
          <cell r="H67">
            <v>0.1366906474820144</v>
          </cell>
          <cell r="I67">
            <v>139</v>
          </cell>
          <cell r="J67">
            <v>36</v>
          </cell>
          <cell r="K67">
            <v>135</v>
          </cell>
          <cell r="L67">
            <v>0.21052631578947367</v>
          </cell>
          <cell r="M67">
            <v>171</v>
          </cell>
          <cell r="N67">
            <v>34</v>
          </cell>
          <cell r="O67">
            <v>118</v>
          </cell>
          <cell r="P67">
            <v>0.22368421052631579</v>
          </cell>
          <cell r="Q67">
            <v>152</v>
          </cell>
          <cell r="R67">
            <v>36</v>
          </cell>
          <cell r="S67">
            <v>113</v>
          </cell>
          <cell r="T67">
            <v>0.24161073825503357</v>
          </cell>
          <cell r="U67">
            <v>149</v>
          </cell>
        </row>
        <row r="68">
          <cell r="A68" t="str">
            <v>07</v>
          </cell>
          <cell r="B68">
            <v>50</v>
          </cell>
          <cell r="C68">
            <v>106</v>
          </cell>
          <cell r="D68">
            <v>0.32051282051282054</v>
          </cell>
          <cell r="E68">
            <v>156</v>
          </cell>
          <cell r="F68">
            <v>53</v>
          </cell>
          <cell r="G68">
            <v>117</v>
          </cell>
          <cell r="H68">
            <v>0.31176470588235294</v>
          </cell>
          <cell r="I68">
            <v>170</v>
          </cell>
          <cell r="J68">
            <v>63</v>
          </cell>
          <cell r="K68">
            <v>114</v>
          </cell>
          <cell r="L68">
            <v>0.3559322033898305</v>
          </cell>
          <cell r="M68">
            <v>177</v>
          </cell>
          <cell r="N68">
            <v>59</v>
          </cell>
          <cell r="O68">
            <v>118</v>
          </cell>
          <cell r="P68">
            <v>0.33333333333333331</v>
          </cell>
          <cell r="Q68">
            <v>177</v>
          </cell>
          <cell r="R68">
            <v>55</v>
          </cell>
          <cell r="S68">
            <v>106</v>
          </cell>
          <cell r="T68">
            <v>0.34161490683229812</v>
          </cell>
          <cell r="U68">
            <v>161</v>
          </cell>
        </row>
        <row r="69">
          <cell r="A69" t="str">
            <v>08</v>
          </cell>
          <cell r="B69">
            <v>13</v>
          </cell>
          <cell r="C69">
            <v>72</v>
          </cell>
          <cell r="D69">
            <v>0.15294117647058825</v>
          </cell>
          <cell r="E69">
            <v>85</v>
          </cell>
          <cell r="F69">
            <v>15</v>
          </cell>
          <cell r="G69">
            <v>58</v>
          </cell>
          <cell r="H69">
            <v>0.20547945205479451</v>
          </cell>
          <cell r="I69">
            <v>73</v>
          </cell>
          <cell r="J69">
            <v>12</v>
          </cell>
          <cell r="K69">
            <v>53</v>
          </cell>
          <cell r="L69">
            <v>0.18461538461538463</v>
          </cell>
          <cell r="M69">
            <v>65</v>
          </cell>
          <cell r="N69">
            <v>33</v>
          </cell>
          <cell r="O69">
            <v>59</v>
          </cell>
          <cell r="P69">
            <v>0.35869565217391303</v>
          </cell>
          <cell r="Q69">
            <v>92</v>
          </cell>
          <cell r="R69">
            <v>26</v>
          </cell>
          <cell r="S69">
            <v>63</v>
          </cell>
          <cell r="T69">
            <v>0.29213483146067415</v>
          </cell>
          <cell r="U69">
            <v>89</v>
          </cell>
        </row>
        <row r="70">
          <cell r="A70" t="str">
            <v>09</v>
          </cell>
          <cell r="B70">
            <v>36</v>
          </cell>
          <cell r="C70">
            <v>215</v>
          </cell>
          <cell r="D70">
            <v>0.14342629482071714</v>
          </cell>
          <cell r="E70">
            <v>251</v>
          </cell>
          <cell r="F70">
            <v>53</v>
          </cell>
          <cell r="G70">
            <v>236</v>
          </cell>
          <cell r="H70">
            <v>0.18339100346020762</v>
          </cell>
          <cell r="I70">
            <v>289</v>
          </cell>
          <cell r="J70">
            <v>54</v>
          </cell>
          <cell r="K70">
            <v>255</v>
          </cell>
          <cell r="L70">
            <v>0.17475728155339806</v>
          </cell>
          <cell r="M70">
            <v>309</v>
          </cell>
          <cell r="N70">
            <v>60</v>
          </cell>
          <cell r="O70">
            <v>259</v>
          </cell>
          <cell r="P70">
            <v>0.18808777429467086</v>
          </cell>
          <cell r="Q70">
            <v>319</v>
          </cell>
          <cell r="R70">
            <v>37</v>
          </cell>
          <cell r="S70">
            <v>223</v>
          </cell>
          <cell r="T70">
            <v>0.1423076923076923</v>
          </cell>
          <cell r="U70">
            <v>260</v>
          </cell>
        </row>
        <row r="71">
          <cell r="A71" t="str">
            <v>10</v>
          </cell>
          <cell r="B71">
            <v>80</v>
          </cell>
          <cell r="C71">
            <v>123</v>
          </cell>
          <cell r="D71">
            <v>0.39408866995073893</v>
          </cell>
          <cell r="E71">
            <v>203</v>
          </cell>
          <cell r="F71">
            <v>80</v>
          </cell>
          <cell r="G71">
            <v>130</v>
          </cell>
          <cell r="H71">
            <v>0.38095238095238093</v>
          </cell>
          <cell r="I71">
            <v>210</v>
          </cell>
          <cell r="J71">
            <v>82</v>
          </cell>
          <cell r="K71">
            <v>128</v>
          </cell>
          <cell r="L71">
            <v>0.39047619047619048</v>
          </cell>
          <cell r="M71">
            <v>210</v>
          </cell>
          <cell r="N71">
            <v>93</v>
          </cell>
          <cell r="O71">
            <v>156</v>
          </cell>
          <cell r="P71">
            <v>0.37349397590361444</v>
          </cell>
          <cell r="Q71">
            <v>249</v>
          </cell>
          <cell r="R71">
            <v>97</v>
          </cell>
          <cell r="S71">
            <v>138</v>
          </cell>
          <cell r="T71">
            <v>0.4127659574468085</v>
          </cell>
          <cell r="U71">
            <v>235</v>
          </cell>
        </row>
        <row r="72">
          <cell r="A72" t="str">
            <v>12</v>
          </cell>
          <cell r="B72">
            <v>24</v>
          </cell>
          <cell r="C72">
            <v>46</v>
          </cell>
          <cell r="D72">
            <v>0.34285714285714286</v>
          </cell>
          <cell r="E72">
            <v>70</v>
          </cell>
          <cell r="F72">
            <v>26</v>
          </cell>
          <cell r="G72">
            <v>41</v>
          </cell>
          <cell r="H72">
            <v>0.38805970149253732</v>
          </cell>
          <cell r="I72">
            <v>67</v>
          </cell>
          <cell r="J72">
            <v>18</v>
          </cell>
          <cell r="K72">
            <v>49</v>
          </cell>
          <cell r="L72">
            <v>0.26865671641791045</v>
          </cell>
          <cell r="M72">
            <v>67</v>
          </cell>
          <cell r="N72">
            <v>28</v>
          </cell>
          <cell r="O72">
            <v>31</v>
          </cell>
          <cell r="P72">
            <v>0.47457627118644069</v>
          </cell>
          <cell r="Q72">
            <v>59</v>
          </cell>
          <cell r="R72">
            <v>11</v>
          </cell>
          <cell r="S72">
            <v>7</v>
          </cell>
          <cell r="T72">
            <v>0.61111111111111116</v>
          </cell>
          <cell r="U72">
            <v>18</v>
          </cell>
        </row>
        <row r="73">
          <cell r="A73" t="str">
            <v>11</v>
          </cell>
          <cell r="B73">
            <v>7</v>
          </cell>
          <cell r="C73">
            <v>8</v>
          </cell>
          <cell r="D73">
            <v>0.46666666666666667</v>
          </cell>
          <cell r="E73">
            <v>15</v>
          </cell>
          <cell r="F73">
            <v>8</v>
          </cell>
          <cell r="G73">
            <v>10</v>
          </cell>
          <cell r="H73">
            <v>0.44444444444444442</v>
          </cell>
          <cell r="I73">
            <v>18</v>
          </cell>
          <cell r="J73">
            <v>8</v>
          </cell>
          <cell r="K73">
            <v>9</v>
          </cell>
          <cell r="L73">
            <v>0.47058823529411764</v>
          </cell>
          <cell r="M73">
            <v>17</v>
          </cell>
          <cell r="N73">
            <v>9</v>
          </cell>
          <cell r="O73">
            <v>12</v>
          </cell>
          <cell r="P73">
            <v>0.42857142857142855</v>
          </cell>
          <cell r="Q73">
            <v>21</v>
          </cell>
          <cell r="R73">
            <v>32</v>
          </cell>
          <cell r="S73">
            <v>46</v>
          </cell>
          <cell r="T73">
            <v>0.41025641025641024</v>
          </cell>
          <cell r="U73">
            <v>78</v>
          </cell>
        </row>
        <row r="74">
          <cell r="A74" t="str">
            <v>Théologie</v>
          </cell>
          <cell r="C74">
            <v>1</v>
          </cell>
          <cell r="D74">
            <v>0</v>
          </cell>
          <cell r="E74">
            <v>1</v>
          </cell>
          <cell r="F74">
            <v>1</v>
          </cell>
          <cell r="G74">
            <v>4</v>
          </cell>
          <cell r="H74">
            <v>0.2</v>
          </cell>
          <cell r="I74">
            <v>5</v>
          </cell>
          <cell r="J74">
            <v>3</v>
          </cell>
          <cell r="K74">
            <v>3</v>
          </cell>
          <cell r="L74">
            <v>0.5</v>
          </cell>
          <cell r="M74">
            <v>6</v>
          </cell>
          <cell r="O74">
            <v>1</v>
          </cell>
          <cell r="P74">
            <v>0</v>
          </cell>
          <cell r="Q74">
            <v>1</v>
          </cell>
          <cell r="R74">
            <v>2</v>
          </cell>
          <cell r="S74">
            <v>2</v>
          </cell>
          <cell r="T74">
            <v>0.5</v>
          </cell>
          <cell r="U74">
            <v>4</v>
          </cell>
        </row>
        <row r="78">
          <cell r="B78">
            <v>2010</v>
          </cell>
          <cell r="E78" t="str">
            <v>Total 2010</v>
          </cell>
          <cell r="F78">
            <v>2011</v>
          </cell>
          <cell r="I78" t="str">
            <v>Total 2011</v>
          </cell>
          <cell r="J78">
            <v>2012</v>
          </cell>
          <cell r="M78" t="str">
            <v>Total 2012</v>
          </cell>
          <cell r="N78">
            <v>2013</v>
          </cell>
          <cell r="Q78" t="str">
            <v>Total 2013</v>
          </cell>
          <cell r="R78">
            <v>2014</v>
          </cell>
          <cell r="U78" t="str">
            <v>Total 2014</v>
          </cell>
        </row>
        <row r="79">
          <cell r="A79" t="str">
            <v>Étiquettes de lignes</v>
          </cell>
          <cell r="B79" t="str">
            <v>FEMME</v>
          </cell>
          <cell r="C79" t="str">
            <v>HOMME</v>
          </cell>
          <cell r="F79" t="str">
            <v>FEMME</v>
          </cell>
          <cell r="G79" t="str">
            <v>HOMME</v>
          </cell>
          <cell r="J79" t="str">
            <v>FEMME</v>
          </cell>
          <cell r="K79" t="str">
            <v>HOMME</v>
          </cell>
          <cell r="N79" t="str">
            <v>FEMME</v>
          </cell>
          <cell r="O79" t="str">
            <v>HOMME</v>
          </cell>
          <cell r="R79" t="str">
            <v>FEMME</v>
          </cell>
          <cell r="S79" t="str">
            <v>HOMME</v>
          </cell>
        </row>
        <row r="80">
          <cell r="A80" t="str">
            <v>Droit</v>
          </cell>
          <cell r="B80">
            <v>3</v>
          </cell>
          <cell r="C80">
            <v>10</v>
          </cell>
          <cell r="D80">
            <v>0.23076923076923078</v>
          </cell>
          <cell r="E80">
            <v>13</v>
          </cell>
          <cell r="F80">
            <v>3</v>
          </cell>
          <cell r="G80">
            <v>5</v>
          </cell>
          <cell r="H80">
            <v>0.375</v>
          </cell>
          <cell r="I80">
            <v>8</v>
          </cell>
          <cell r="J80">
            <v>1</v>
          </cell>
          <cell r="K80">
            <v>7</v>
          </cell>
          <cell r="L80">
            <v>0.125</v>
          </cell>
          <cell r="M80">
            <v>8</v>
          </cell>
          <cell r="N80">
            <v>2</v>
          </cell>
          <cell r="O80">
            <v>5</v>
          </cell>
          <cell r="P80">
            <v>0.2857142857142857</v>
          </cell>
          <cell r="Q80">
            <v>7</v>
          </cell>
          <cell r="R80">
            <v>3</v>
          </cell>
          <cell r="S80">
            <v>6</v>
          </cell>
          <cell r="T80">
            <v>0.33333333333333331</v>
          </cell>
          <cell r="U80">
            <v>9</v>
          </cell>
        </row>
        <row r="81">
          <cell r="A81" t="str">
            <v>Lettres</v>
          </cell>
          <cell r="B81">
            <v>163</v>
          </cell>
          <cell r="C81">
            <v>237</v>
          </cell>
          <cell r="D81">
            <v>0.40749999999999997</v>
          </cell>
          <cell r="E81">
            <v>400</v>
          </cell>
          <cell r="F81">
            <v>205</v>
          </cell>
          <cell r="G81">
            <v>272</v>
          </cell>
          <cell r="H81">
            <v>0.42976939203354297</v>
          </cell>
          <cell r="I81">
            <v>477</v>
          </cell>
          <cell r="J81">
            <v>202</v>
          </cell>
          <cell r="K81">
            <v>271</v>
          </cell>
          <cell r="L81">
            <v>0.42706131078224102</v>
          </cell>
          <cell r="M81">
            <v>473</v>
          </cell>
          <cell r="N81">
            <v>226</v>
          </cell>
          <cell r="O81">
            <v>228</v>
          </cell>
          <cell r="P81">
            <v>0.49779735682819382</v>
          </cell>
          <cell r="Q81">
            <v>454</v>
          </cell>
          <cell r="R81">
            <v>249</v>
          </cell>
          <cell r="S81">
            <v>251</v>
          </cell>
          <cell r="T81">
            <v>0.498</v>
          </cell>
          <cell r="U81">
            <v>500</v>
          </cell>
        </row>
        <row r="82">
          <cell r="A82" t="str">
            <v>Pharmacie</v>
          </cell>
          <cell r="B82">
            <v>7</v>
          </cell>
          <cell r="C82">
            <v>8</v>
          </cell>
          <cell r="D82">
            <v>0.46666666666666667</v>
          </cell>
          <cell r="E82">
            <v>15</v>
          </cell>
          <cell r="F82">
            <v>8</v>
          </cell>
          <cell r="G82">
            <v>10</v>
          </cell>
          <cell r="H82">
            <v>0.44444444444444442</v>
          </cell>
          <cell r="I82">
            <v>18</v>
          </cell>
          <cell r="J82">
            <v>8</v>
          </cell>
          <cell r="K82">
            <v>9</v>
          </cell>
          <cell r="L82">
            <v>0.47058823529411764</v>
          </cell>
          <cell r="M82">
            <v>17</v>
          </cell>
          <cell r="N82">
            <v>9</v>
          </cell>
          <cell r="O82">
            <v>12</v>
          </cell>
          <cell r="P82">
            <v>0.42857142857142855</v>
          </cell>
          <cell r="Q82">
            <v>21</v>
          </cell>
          <cell r="R82">
            <v>11</v>
          </cell>
          <cell r="S82">
            <v>7</v>
          </cell>
          <cell r="T82">
            <v>0.61111111111111116</v>
          </cell>
          <cell r="U82">
            <v>18</v>
          </cell>
        </row>
        <row r="83">
          <cell r="A83" t="str">
            <v>Sciences</v>
          </cell>
          <cell r="B83">
            <v>239</v>
          </cell>
          <cell r="C83">
            <v>797</v>
          </cell>
          <cell r="D83">
            <v>0.23069498069498071</v>
          </cell>
          <cell r="E83">
            <v>1036</v>
          </cell>
          <cell r="F83">
            <v>260</v>
          </cell>
          <cell r="G83">
            <v>849</v>
          </cell>
          <cell r="H83">
            <v>0.2344454463480613</v>
          </cell>
          <cell r="I83">
            <v>1109</v>
          </cell>
          <cell r="J83">
            <v>290</v>
          </cell>
          <cell r="K83">
            <v>854</v>
          </cell>
          <cell r="L83">
            <v>0.25349650349650349</v>
          </cell>
          <cell r="M83">
            <v>1144</v>
          </cell>
          <cell r="N83">
            <v>324</v>
          </cell>
          <cell r="O83">
            <v>863</v>
          </cell>
          <cell r="P83">
            <v>0.27295703454085929</v>
          </cell>
          <cell r="Q83">
            <v>1187</v>
          </cell>
          <cell r="R83">
            <v>283</v>
          </cell>
          <cell r="S83">
            <v>800</v>
          </cell>
          <cell r="T83">
            <v>0.26131117266851339</v>
          </cell>
          <cell r="U83">
            <v>1083</v>
          </cell>
        </row>
        <row r="84">
          <cell r="A84" t="str">
            <v>Total général</v>
          </cell>
          <cell r="B84">
            <v>412</v>
          </cell>
          <cell r="C84">
            <v>1052</v>
          </cell>
          <cell r="D84">
            <v>0.28142076502732238</v>
          </cell>
          <cell r="E84">
            <v>1464</v>
          </cell>
          <cell r="F84">
            <v>476</v>
          </cell>
          <cell r="G84">
            <v>1136</v>
          </cell>
          <cell r="H84">
            <v>0.29528535980148884</v>
          </cell>
          <cell r="I84">
            <v>1612</v>
          </cell>
          <cell r="J84">
            <v>501</v>
          </cell>
          <cell r="K84">
            <v>1141</v>
          </cell>
          <cell r="L84">
            <v>0.30511571254567599</v>
          </cell>
          <cell r="M84">
            <v>1642</v>
          </cell>
          <cell r="N84">
            <v>561</v>
          </cell>
          <cell r="O84">
            <v>1108</v>
          </cell>
          <cell r="P84">
            <v>0.33612941881366087</v>
          </cell>
          <cell r="Q84">
            <v>1669</v>
          </cell>
        </row>
      </sheetData>
      <sheetData sheetId="16">
        <row r="1">
          <cell r="B1">
            <v>2010</v>
          </cell>
          <cell r="E1" t="str">
            <v>Total 2010</v>
          </cell>
          <cell r="F1">
            <v>2011</v>
          </cell>
          <cell r="I1" t="str">
            <v>Total 2011</v>
          </cell>
          <cell r="J1">
            <v>2012</v>
          </cell>
          <cell r="M1" t="str">
            <v>Total 2012</v>
          </cell>
          <cell r="N1">
            <v>2013</v>
          </cell>
          <cell r="Q1" t="str">
            <v>Total 2013</v>
          </cell>
          <cell r="R1">
            <v>2014</v>
          </cell>
          <cell r="U1" t="str">
            <v>Total 2014</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146</v>
          </cell>
          <cell r="C3">
            <v>119</v>
          </cell>
          <cell r="D3">
            <v>0.55094339622641508</v>
          </cell>
          <cell r="E3">
            <v>265</v>
          </cell>
          <cell r="F3">
            <v>153</v>
          </cell>
          <cell r="G3">
            <v>134</v>
          </cell>
          <cell r="H3">
            <v>0.5331010452961672</v>
          </cell>
          <cell r="I3">
            <v>287</v>
          </cell>
          <cell r="J3">
            <v>154</v>
          </cell>
          <cell r="K3">
            <v>139</v>
          </cell>
          <cell r="L3">
            <v>0.52559726962457343</v>
          </cell>
          <cell r="M3">
            <v>293</v>
          </cell>
          <cell r="N3">
            <v>142</v>
          </cell>
          <cell r="O3">
            <v>120</v>
          </cell>
          <cell r="P3">
            <v>0.5419847328244275</v>
          </cell>
          <cell r="Q3">
            <v>262</v>
          </cell>
          <cell r="R3">
            <v>140</v>
          </cell>
          <cell r="S3">
            <v>124</v>
          </cell>
          <cell r="T3">
            <v>0.53030303030303028</v>
          </cell>
          <cell r="U3">
            <v>264</v>
          </cell>
        </row>
        <row r="4">
          <cell r="A4" t="str">
            <v>02</v>
          </cell>
          <cell r="B4">
            <v>123</v>
          </cell>
          <cell r="C4">
            <v>139</v>
          </cell>
          <cell r="D4">
            <v>0.46946564885496184</v>
          </cell>
          <cell r="E4">
            <v>262</v>
          </cell>
          <cell r="F4">
            <v>116</v>
          </cell>
          <cell r="G4">
            <v>134</v>
          </cell>
          <cell r="H4">
            <v>0.46400000000000002</v>
          </cell>
          <cell r="I4">
            <v>250</v>
          </cell>
          <cell r="J4">
            <v>123</v>
          </cell>
          <cell r="K4">
            <v>144</v>
          </cell>
          <cell r="L4">
            <v>0.4606741573033708</v>
          </cell>
          <cell r="M4">
            <v>267</v>
          </cell>
          <cell r="N4">
            <v>121</v>
          </cell>
          <cell r="O4">
            <v>130</v>
          </cell>
          <cell r="P4">
            <v>0.48207171314741037</v>
          </cell>
          <cell r="Q4">
            <v>251</v>
          </cell>
          <cell r="R4">
            <v>127</v>
          </cell>
          <cell r="S4">
            <v>157</v>
          </cell>
          <cell r="T4">
            <v>0.44718309859154931</v>
          </cell>
          <cell r="U4">
            <v>284</v>
          </cell>
        </row>
        <row r="5">
          <cell r="A5" t="str">
            <v>03</v>
          </cell>
          <cell r="B5">
            <v>18</v>
          </cell>
          <cell r="C5">
            <v>24</v>
          </cell>
          <cell r="D5">
            <v>0.42857142857142855</v>
          </cell>
          <cell r="E5">
            <v>42</v>
          </cell>
          <cell r="F5">
            <v>20</v>
          </cell>
          <cell r="G5">
            <v>34</v>
          </cell>
          <cell r="H5">
            <v>0.37037037037037035</v>
          </cell>
          <cell r="I5">
            <v>54</v>
          </cell>
          <cell r="J5">
            <v>23</v>
          </cell>
          <cell r="K5">
            <v>37</v>
          </cell>
          <cell r="L5">
            <v>0.38333333333333336</v>
          </cell>
          <cell r="M5">
            <v>60</v>
          </cell>
          <cell r="N5">
            <v>22</v>
          </cell>
          <cell r="O5">
            <v>38</v>
          </cell>
          <cell r="P5">
            <v>0.36666666666666664</v>
          </cell>
          <cell r="Q5">
            <v>60</v>
          </cell>
          <cell r="R5">
            <v>21</v>
          </cell>
          <cell r="S5">
            <v>38</v>
          </cell>
          <cell r="T5">
            <v>0.3559322033898305</v>
          </cell>
          <cell r="U5">
            <v>59</v>
          </cell>
        </row>
        <row r="6">
          <cell r="A6" t="str">
            <v>04</v>
          </cell>
          <cell r="B6">
            <v>113</v>
          </cell>
          <cell r="C6">
            <v>138</v>
          </cell>
          <cell r="D6">
            <v>0.45019920318725098</v>
          </cell>
          <cell r="E6">
            <v>251</v>
          </cell>
          <cell r="F6">
            <v>137</v>
          </cell>
          <cell r="G6">
            <v>179</v>
          </cell>
          <cell r="H6">
            <v>0.43354430379746833</v>
          </cell>
          <cell r="I6">
            <v>316</v>
          </cell>
          <cell r="J6">
            <v>156</v>
          </cell>
          <cell r="K6">
            <v>189</v>
          </cell>
          <cell r="L6">
            <v>0.45217391304347826</v>
          </cell>
          <cell r="M6">
            <v>345</v>
          </cell>
          <cell r="N6">
            <v>157</v>
          </cell>
          <cell r="O6">
            <v>234</v>
          </cell>
          <cell r="P6">
            <v>0.40153452685421998</v>
          </cell>
          <cell r="Q6">
            <v>391</v>
          </cell>
          <cell r="R6">
            <v>151</v>
          </cell>
          <cell r="S6">
            <v>204</v>
          </cell>
          <cell r="T6">
            <v>0.42535211267605633</v>
          </cell>
          <cell r="U6">
            <v>355</v>
          </cell>
        </row>
        <row r="7">
          <cell r="A7" t="str">
            <v>05</v>
          </cell>
          <cell r="B7">
            <v>137</v>
          </cell>
          <cell r="C7">
            <v>197</v>
          </cell>
          <cell r="D7">
            <v>0.41017964071856289</v>
          </cell>
          <cell r="E7">
            <v>334</v>
          </cell>
          <cell r="F7">
            <v>151</v>
          </cell>
          <cell r="G7">
            <v>232</v>
          </cell>
          <cell r="H7">
            <v>0.39425587467362927</v>
          </cell>
          <cell r="I7">
            <v>383</v>
          </cell>
          <cell r="J7">
            <v>155</v>
          </cell>
          <cell r="K7">
            <v>220</v>
          </cell>
          <cell r="L7">
            <v>0.41333333333333333</v>
          </cell>
          <cell r="M7">
            <v>375</v>
          </cell>
          <cell r="N7">
            <v>145</v>
          </cell>
          <cell r="O7">
            <v>243</v>
          </cell>
          <cell r="P7">
            <v>0.37371134020618557</v>
          </cell>
          <cell r="Q7">
            <v>388</v>
          </cell>
          <cell r="R7">
            <v>143</v>
          </cell>
          <cell r="S7">
            <v>236</v>
          </cell>
          <cell r="T7">
            <v>0.37730870712401055</v>
          </cell>
          <cell r="U7">
            <v>379</v>
          </cell>
        </row>
        <row r="8">
          <cell r="A8" t="str">
            <v>06</v>
          </cell>
          <cell r="B8">
            <v>197</v>
          </cell>
          <cell r="C8">
            <v>212</v>
          </cell>
          <cell r="D8">
            <v>0.48166259168704156</v>
          </cell>
          <cell r="E8">
            <v>409</v>
          </cell>
          <cell r="F8">
            <v>162</v>
          </cell>
          <cell r="G8">
            <v>211</v>
          </cell>
          <cell r="H8">
            <v>0.43431635388739948</v>
          </cell>
          <cell r="I8">
            <v>373</v>
          </cell>
          <cell r="J8">
            <v>187</v>
          </cell>
          <cell r="K8">
            <v>218</v>
          </cell>
          <cell r="L8">
            <v>0.46172839506172841</v>
          </cell>
          <cell r="M8">
            <v>405</v>
          </cell>
          <cell r="N8">
            <v>218</v>
          </cell>
          <cell r="O8">
            <v>236</v>
          </cell>
          <cell r="P8">
            <v>0.48017621145374451</v>
          </cell>
          <cell r="Q8">
            <v>454</v>
          </cell>
          <cell r="R8">
            <v>224</v>
          </cell>
          <cell r="S8">
            <v>230</v>
          </cell>
          <cell r="T8">
            <v>0.4933920704845815</v>
          </cell>
          <cell r="U8">
            <v>454</v>
          </cell>
        </row>
        <row r="9">
          <cell r="A9" t="str">
            <v>07</v>
          </cell>
          <cell r="B9">
            <v>195</v>
          </cell>
          <cell r="C9">
            <v>98</v>
          </cell>
          <cell r="D9">
            <v>0.66552901023890787</v>
          </cell>
          <cell r="E9">
            <v>293</v>
          </cell>
          <cell r="F9">
            <v>189</v>
          </cell>
          <cell r="G9">
            <v>96</v>
          </cell>
          <cell r="H9">
            <v>0.66315789473684206</v>
          </cell>
          <cell r="I9">
            <v>285</v>
          </cell>
          <cell r="J9">
            <v>233</v>
          </cell>
          <cell r="K9">
            <v>101</v>
          </cell>
          <cell r="L9">
            <v>0.69760479041916168</v>
          </cell>
          <cell r="M9">
            <v>334</v>
          </cell>
          <cell r="N9">
            <v>254</v>
          </cell>
          <cell r="O9">
            <v>105</v>
          </cell>
          <cell r="P9">
            <v>0.70752089136490248</v>
          </cell>
          <cell r="Q9">
            <v>359</v>
          </cell>
          <cell r="R9">
            <v>217</v>
          </cell>
          <cell r="S9">
            <v>96</v>
          </cell>
          <cell r="T9">
            <v>0.69329073482428116</v>
          </cell>
          <cell r="U9">
            <v>313</v>
          </cell>
        </row>
        <row r="10">
          <cell r="A10" t="str">
            <v>08</v>
          </cell>
          <cell r="B10">
            <v>49</v>
          </cell>
          <cell r="C10">
            <v>30</v>
          </cell>
          <cell r="D10">
            <v>0.620253164556962</v>
          </cell>
          <cell r="E10">
            <v>79</v>
          </cell>
          <cell r="F10">
            <v>29</v>
          </cell>
          <cell r="G10">
            <v>23</v>
          </cell>
          <cell r="H10">
            <v>0.55769230769230771</v>
          </cell>
          <cell r="I10">
            <v>52</v>
          </cell>
          <cell r="J10">
            <v>40</v>
          </cell>
          <cell r="K10">
            <v>24</v>
          </cell>
          <cell r="L10">
            <v>0.625</v>
          </cell>
          <cell r="M10">
            <v>64</v>
          </cell>
          <cell r="N10">
            <v>44</v>
          </cell>
          <cell r="O10">
            <v>20</v>
          </cell>
          <cell r="P10">
            <v>0.6875</v>
          </cell>
          <cell r="Q10">
            <v>64</v>
          </cell>
          <cell r="R10">
            <v>39</v>
          </cell>
          <cell r="S10">
            <v>36</v>
          </cell>
          <cell r="T10">
            <v>0.52</v>
          </cell>
          <cell r="U10">
            <v>75</v>
          </cell>
        </row>
        <row r="11">
          <cell r="A11" t="str">
            <v>09</v>
          </cell>
          <cell r="B11">
            <v>211</v>
          </cell>
          <cell r="C11">
            <v>98</v>
          </cell>
          <cell r="D11">
            <v>0.68284789644012944</v>
          </cell>
          <cell r="E11">
            <v>309</v>
          </cell>
          <cell r="F11">
            <v>190</v>
          </cell>
          <cell r="G11">
            <v>91</v>
          </cell>
          <cell r="H11">
            <v>0.67615658362989328</v>
          </cell>
          <cell r="I11">
            <v>281</v>
          </cell>
          <cell r="J11">
            <v>208</v>
          </cell>
          <cell r="K11">
            <v>91</v>
          </cell>
          <cell r="L11">
            <v>0.69565217391304346</v>
          </cell>
          <cell r="M11">
            <v>299</v>
          </cell>
          <cell r="N11">
            <v>205</v>
          </cell>
          <cell r="O11">
            <v>103</v>
          </cell>
          <cell r="P11">
            <v>0.66558441558441561</v>
          </cell>
          <cell r="Q11">
            <v>308</v>
          </cell>
          <cell r="R11">
            <v>207</v>
          </cell>
          <cell r="S11">
            <v>104</v>
          </cell>
          <cell r="T11">
            <v>0.66559485530546625</v>
          </cell>
          <cell r="U11">
            <v>311</v>
          </cell>
        </row>
        <row r="12">
          <cell r="A12" t="str">
            <v>10</v>
          </cell>
          <cell r="B12">
            <v>126</v>
          </cell>
          <cell r="C12">
            <v>54</v>
          </cell>
          <cell r="D12">
            <v>0.7</v>
          </cell>
          <cell r="E12">
            <v>180</v>
          </cell>
          <cell r="F12">
            <v>104</v>
          </cell>
          <cell r="G12">
            <v>57</v>
          </cell>
          <cell r="H12">
            <v>0.64596273291925466</v>
          </cell>
          <cell r="I12">
            <v>161</v>
          </cell>
          <cell r="J12">
            <v>121</v>
          </cell>
          <cell r="K12">
            <v>62</v>
          </cell>
          <cell r="L12">
            <v>0.66120218579234968</v>
          </cell>
          <cell r="M12">
            <v>183</v>
          </cell>
          <cell r="N12">
            <v>119</v>
          </cell>
          <cell r="O12">
            <v>66</v>
          </cell>
          <cell r="P12">
            <v>0.64324324324324322</v>
          </cell>
          <cell r="Q12">
            <v>185</v>
          </cell>
          <cell r="R12">
            <v>117</v>
          </cell>
          <cell r="S12">
            <v>62</v>
          </cell>
          <cell r="T12">
            <v>0.65363128491620115</v>
          </cell>
          <cell r="U12">
            <v>179</v>
          </cell>
        </row>
        <row r="13">
          <cell r="A13" t="str">
            <v>11</v>
          </cell>
          <cell r="B13">
            <v>148</v>
          </cell>
          <cell r="C13">
            <v>72</v>
          </cell>
          <cell r="D13">
            <v>0.67272727272727273</v>
          </cell>
          <cell r="E13">
            <v>220</v>
          </cell>
          <cell r="F13">
            <v>135</v>
          </cell>
          <cell r="G13">
            <v>68</v>
          </cell>
          <cell r="H13">
            <v>0.66502463054187189</v>
          </cell>
          <cell r="I13">
            <v>203</v>
          </cell>
          <cell r="J13">
            <v>169</v>
          </cell>
          <cell r="K13">
            <v>88</v>
          </cell>
          <cell r="L13">
            <v>0.65758754863813229</v>
          </cell>
          <cell r="M13">
            <v>257</v>
          </cell>
          <cell r="N13">
            <v>154</v>
          </cell>
          <cell r="O13">
            <v>63</v>
          </cell>
          <cell r="P13">
            <v>0.70967741935483875</v>
          </cell>
          <cell r="Q13">
            <v>217</v>
          </cell>
          <cell r="R13">
            <v>166</v>
          </cell>
          <cell r="S13">
            <v>74</v>
          </cell>
          <cell r="T13">
            <v>0.69166666666666665</v>
          </cell>
          <cell r="U13">
            <v>240</v>
          </cell>
        </row>
        <row r="14">
          <cell r="A14" t="str">
            <v>12</v>
          </cell>
          <cell r="B14">
            <v>41</v>
          </cell>
          <cell r="C14">
            <v>21</v>
          </cell>
          <cell r="D14">
            <v>0.66129032258064513</v>
          </cell>
          <cell r="E14">
            <v>62</v>
          </cell>
          <cell r="F14">
            <v>32</v>
          </cell>
          <cell r="G14">
            <v>18</v>
          </cell>
          <cell r="H14">
            <v>0.64</v>
          </cell>
          <cell r="I14">
            <v>50</v>
          </cell>
          <cell r="J14">
            <v>45</v>
          </cell>
          <cell r="K14">
            <v>22</v>
          </cell>
          <cell r="L14">
            <v>0.67164179104477617</v>
          </cell>
          <cell r="M14">
            <v>67</v>
          </cell>
          <cell r="N14">
            <v>34</v>
          </cell>
          <cell r="O14">
            <v>23</v>
          </cell>
          <cell r="P14">
            <v>0.59649122807017541</v>
          </cell>
          <cell r="Q14">
            <v>57</v>
          </cell>
          <cell r="R14">
            <v>35</v>
          </cell>
          <cell r="S14">
            <v>25</v>
          </cell>
          <cell r="T14">
            <v>0.58333333333333337</v>
          </cell>
          <cell r="U14">
            <v>60</v>
          </cell>
        </row>
        <row r="15">
          <cell r="A15" t="str">
            <v>13</v>
          </cell>
          <cell r="B15">
            <v>27</v>
          </cell>
          <cell r="C15">
            <v>13</v>
          </cell>
          <cell r="D15">
            <v>0.67500000000000004</v>
          </cell>
          <cell r="E15">
            <v>40</v>
          </cell>
          <cell r="F15">
            <v>35</v>
          </cell>
          <cell r="G15">
            <v>11</v>
          </cell>
          <cell r="H15">
            <v>0.76086956521739135</v>
          </cell>
          <cell r="I15">
            <v>46</v>
          </cell>
          <cell r="J15">
            <v>41</v>
          </cell>
          <cell r="K15">
            <v>8</v>
          </cell>
          <cell r="L15">
            <v>0.83673469387755106</v>
          </cell>
          <cell r="M15">
            <v>49</v>
          </cell>
          <cell r="N15">
            <v>33</v>
          </cell>
          <cell r="O15">
            <v>11</v>
          </cell>
          <cell r="P15">
            <v>0.75</v>
          </cell>
          <cell r="Q15">
            <v>44</v>
          </cell>
          <cell r="R15">
            <v>35</v>
          </cell>
          <cell r="S15">
            <v>12</v>
          </cell>
          <cell r="T15">
            <v>0.74468085106382975</v>
          </cell>
          <cell r="U15">
            <v>47</v>
          </cell>
        </row>
        <row r="16">
          <cell r="A16" t="str">
            <v>14</v>
          </cell>
          <cell r="B16">
            <v>152</v>
          </cell>
          <cell r="C16">
            <v>59</v>
          </cell>
          <cell r="D16">
            <v>0.72037914691943128</v>
          </cell>
          <cell r="E16">
            <v>211</v>
          </cell>
          <cell r="F16">
            <v>153</v>
          </cell>
          <cell r="G16">
            <v>60</v>
          </cell>
          <cell r="H16">
            <v>0.71830985915492962</v>
          </cell>
          <cell r="I16">
            <v>213</v>
          </cell>
          <cell r="J16">
            <v>173</v>
          </cell>
          <cell r="K16">
            <v>80</v>
          </cell>
          <cell r="L16">
            <v>0.6837944664031621</v>
          </cell>
          <cell r="M16">
            <v>253</v>
          </cell>
          <cell r="N16">
            <v>182</v>
          </cell>
          <cell r="O16">
            <v>78</v>
          </cell>
          <cell r="P16">
            <v>0.7</v>
          </cell>
          <cell r="Q16">
            <v>260</v>
          </cell>
          <cell r="R16">
            <v>169</v>
          </cell>
          <cell r="S16">
            <v>95</v>
          </cell>
          <cell r="T16">
            <v>0.64015151515151514</v>
          </cell>
          <cell r="U16">
            <v>264</v>
          </cell>
        </row>
        <row r="17">
          <cell r="A17" t="str">
            <v>15</v>
          </cell>
          <cell r="B17">
            <v>67</v>
          </cell>
          <cell r="C17">
            <v>67</v>
          </cell>
          <cell r="D17">
            <v>0.5</v>
          </cell>
          <cell r="E17">
            <v>134</v>
          </cell>
          <cell r="F17">
            <v>73</v>
          </cell>
          <cell r="G17">
            <v>62</v>
          </cell>
          <cell r="H17">
            <v>0.54074074074074074</v>
          </cell>
          <cell r="I17">
            <v>135</v>
          </cell>
          <cell r="J17">
            <v>92</v>
          </cell>
          <cell r="K17">
            <v>60</v>
          </cell>
          <cell r="L17">
            <v>0.60526315789473684</v>
          </cell>
          <cell r="M17">
            <v>152</v>
          </cell>
          <cell r="N17">
            <v>103</v>
          </cell>
          <cell r="O17">
            <v>89</v>
          </cell>
          <cell r="P17">
            <v>0.53645833333333337</v>
          </cell>
          <cell r="Q17">
            <v>192</v>
          </cell>
          <cell r="R17">
            <v>93</v>
          </cell>
          <cell r="S17">
            <v>72</v>
          </cell>
          <cell r="T17">
            <v>0.5636363636363636</v>
          </cell>
          <cell r="U17">
            <v>165</v>
          </cell>
        </row>
        <row r="18">
          <cell r="A18" t="str">
            <v>16</v>
          </cell>
          <cell r="B18">
            <v>196</v>
          </cell>
          <cell r="C18">
            <v>122</v>
          </cell>
          <cell r="D18">
            <v>0.61635220125786161</v>
          </cell>
          <cell r="E18">
            <v>318</v>
          </cell>
          <cell r="F18">
            <v>198</v>
          </cell>
          <cell r="G18">
            <v>123</v>
          </cell>
          <cell r="H18">
            <v>0.61682242990654201</v>
          </cell>
          <cell r="I18">
            <v>321</v>
          </cell>
          <cell r="J18">
            <v>220</v>
          </cell>
          <cell r="K18">
            <v>127</v>
          </cell>
          <cell r="L18">
            <v>0.63400576368876083</v>
          </cell>
          <cell r="M18">
            <v>347</v>
          </cell>
          <cell r="N18">
            <v>209</v>
          </cell>
          <cell r="O18">
            <v>135</v>
          </cell>
          <cell r="P18">
            <v>0.60755813953488369</v>
          </cell>
          <cell r="Q18">
            <v>344</v>
          </cell>
          <cell r="R18">
            <v>223</v>
          </cell>
          <cell r="S18">
            <v>148</v>
          </cell>
          <cell r="T18">
            <v>0.60107816711590301</v>
          </cell>
          <cell r="U18">
            <v>371</v>
          </cell>
        </row>
        <row r="19">
          <cell r="A19" t="str">
            <v>17</v>
          </cell>
          <cell r="B19">
            <v>91</v>
          </cell>
          <cell r="C19">
            <v>167</v>
          </cell>
          <cell r="D19">
            <v>0.35271317829457366</v>
          </cell>
          <cell r="E19">
            <v>258</v>
          </cell>
          <cell r="F19">
            <v>85</v>
          </cell>
          <cell r="G19">
            <v>185</v>
          </cell>
          <cell r="H19">
            <v>0.31481481481481483</v>
          </cell>
          <cell r="I19">
            <v>270</v>
          </cell>
          <cell r="J19">
            <v>86</v>
          </cell>
          <cell r="K19">
            <v>175</v>
          </cell>
          <cell r="L19">
            <v>0.32950191570881227</v>
          </cell>
          <cell r="M19">
            <v>261</v>
          </cell>
          <cell r="N19">
            <v>93</v>
          </cell>
          <cell r="O19">
            <v>163</v>
          </cell>
          <cell r="P19">
            <v>0.36328125</v>
          </cell>
          <cell r="Q19">
            <v>256</v>
          </cell>
          <cell r="R19">
            <v>104</v>
          </cell>
          <cell r="S19">
            <v>173</v>
          </cell>
          <cell r="T19">
            <v>0.37545126353790614</v>
          </cell>
          <cell r="U19">
            <v>277</v>
          </cell>
        </row>
        <row r="20">
          <cell r="A20" t="str">
            <v>18</v>
          </cell>
          <cell r="B20">
            <v>211</v>
          </cell>
          <cell r="C20">
            <v>156</v>
          </cell>
          <cell r="D20">
            <v>0.57493188010899188</v>
          </cell>
          <cell r="E20">
            <v>367</v>
          </cell>
          <cell r="F20">
            <v>214</v>
          </cell>
          <cell r="G20">
            <v>171</v>
          </cell>
          <cell r="H20">
            <v>0.55584415584415581</v>
          </cell>
          <cell r="I20">
            <v>385</v>
          </cell>
          <cell r="J20">
            <v>250</v>
          </cell>
          <cell r="K20">
            <v>171</v>
          </cell>
          <cell r="L20">
            <v>0.59382422802850354</v>
          </cell>
          <cell r="M20">
            <v>421</v>
          </cell>
          <cell r="N20">
            <v>254</v>
          </cell>
          <cell r="O20">
            <v>184</v>
          </cell>
          <cell r="P20">
            <v>0.57990867579908678</v>
          </cell>
          <cell r="Q20">
            <v>438</v>
          </cell>
          <cell r="R20">
            <v>285</v>
          </cell>
          <cell r="S20">
            <v>181</v>
          </cell>
          <cell r="T20">
            <v>0.61158798283261806</v>
          </cell>
          <cell r="U20">
            <v>466</v>
          </cell>
        </row>
        <row r="21">
          <cell r="A21" t="str">
            <v>19</v>
          </cell>
          <cell r="B21">
            <v>227</v>
          </cell>
          <cell r="C21">
            <v>240</v>
          </cell>
          <cell r="D21">
            <v>0.48608137044967881</v>
          </cell>
          <cell r="E21">
            <v>467</v>
          </cell>
          <cell r="F21">
            <v>261</v>
          </cell>
          <cell r="G21">
            <v>268</v>
          </cell>
          <cell r="H21">
            <v>0.49338374291115311</v>
          </cell>
          <cell r="I21">
            <v>529</v>
          </cell>
          <cell r="J21">
            <v>266</v>
          </cell>
          <cell r="K21">
            <v>252</v>
          </cell>
          <cell r="L21">
            <v>0.51351351351351349</v>
          </cell>
          <cell r="M21">
            <v>518</v>
          </cell>
          <cell r="N21">
            <v>290</v>
          </cell>
          <cell r="O21">
            <v>273</v>
          </cell>
          <cell r="P21">
            <v>0.51509769094138547</v>
          </cell>
          <cell r="Q21">
            <v>563</v>
          </cell>
          <cell r="R21">
            <v>284</v>
          </cell>
          <cell r="S21">
            <v>265</v>
          </cell>
          <cell r="T21">
            <v>0.51730418943533696</v>
          </cell>
          <cell r="U21">
            <v>549</v>
          </cell>
        </row>
        <row r="22">
          <cell r="A22" t="str">
            <v>20</v>
          </cell>
          <cell r="B22">
            <v>166</v>
          </cell>
          <cell r="C22">
            <v>141</v>
          </cell>
          <cell r="D22">
            <v>0.54071661237785018</v>
          </cell>
          <cell r="E22">
            <v>307</v>
          </cell>
          <cell r="F22">
            <v>176</v>
          </cell>
          <cell r="G22">
            <v>120</v>
          </cell>
          <cell r="H22">
            <v>0.59459459459459463</v>
          </cell>
          <cell r="I22">
            <v>296</v>
          </cell>
          <cell r="J22">
            <v>191</v>
          </cell>
          <cell r="K22">
            <v>125</v>
          </cell>
          <cell r="L22">
            <v>0.60443037974683544</v>
          </cell>
          <cell r="M22">
            <v>316</v>
          </cell>
          <cell r="N22">
            <v>160</v>
          </cell>
          <cell r="O22">
            <v>135</v>
          </cell>
          <cell r="P22">
            <v>0.5423728813559322</v>
          </cell>
          <cell r="Q22">
            <v>295</v>
          </cell>
          <cell r="R22">
            <v>174</v>
          </cell>
          <cell r="S22">
            <v>113</v>
          </cell>
          <cell r="T22">
            <v>0.60627177700348434</v>
          </cell>
          <cell r="U22">
            <v>287</v>
          </cell>
        </row>
        <row r="23">
          <cell r="A23" t="str">
            <v>21</v>
          </cell>
          <cell r="B23">
            <v>158</v>
          </cell>
          <cell r="C23">
            <v>126</v>
          </cell>
          <cell r="D23">
            <v>0.55633802816901412</v>
          </cell>
          <cell r="E23">
            <v>284</v>
          </cell>
          <cell r="F23">
            <v>132</v>
          </cell>
          <cell r="G23">
            <v>108</v>
          </cell>
          <cell r="H23">
            <v>0.55000000000000004</v>
          </cell>
          <cell r="I23">
            <v>240</v>
          </cell>
          <cell r="J23">
            <v>141</v>
          </cell>
          <cell r="K23">
            <v>120</v>
          </cell>
          <cell r="L23">
            <v>0.54022988505747127</v>
          </cell>
          <cell r="M23">
            <v>261</v>
          </cell>
          <cell r="N23">
            <v>152</v>
          </cell>
          <cell r="O23">
            <v>141</v>
          </cell>
          <cell r="P23">
            <v>0.51877133105802042</v>
          </cell>
          <cell r="Q23">
            <v>293</v>
          </cell>
          <cell r="R23">
            <v>167</v>
          </cell>
          <cell r="S23">
            <v>131</v>
          </cell>
          <cell r="T23">
            <v>0.56040268456375841</v>
          </cell>
          <cell r="U23">
            <v>298</v>
          </cell>
        </row>
        <row r="24">
          <cell r="A24" t="str">
            <v>22</v>
          </cell>
          <cell r="B24">
            <v>229</v>
          </cell>
          <cell r="C24">
            <v>245</v>
          </cell>
          <cell r="D24">
            <v>0.4831223628691983</v>
          </cell>
          <cell r="E24">
            <v>474</v>
          </cell>
          <cell r="F24">
            <v>245</v>
          </cell>
          <cell r="G24">
            <v>266</v>
          </cell>
          <cell r="H24">
            <v>0.47945205479452052</v>
          </cell>
          <cell r="I24">
            <v>511</v>
          </cell>
          <cell r="J24">
            <v>251</v>
          </cell>
          <cell r="K24">
            <v>276</v>
          </cell>
          <cell r="L24">
            <v>0.47628083491461098</v>
          </cell>
          <cell r="M24">
            <v>527</v>
          </cell>
          <cell r="N24">
            <v>261</v>
          </cell>
          <cell r="O24">
            <v>291</v>
          </cell>
          <cell r="P24">
            <v>0.47282608695652173</v>
          </cell>
          <cell r="Q24">
            <v>552</v>
          </cell>
          <cell r="R24">
            <v>308</v>
          </cell>
          <cell r="S24">
            <v>281</v>
          </cell>
          <cell r="T24">
            <v>0.52292020373514436</v>
          </cell>
          <cell r="U24">
            <v>589</v>
          </cell>
        </row>
        <row r="25">
          <cell r="A25" t="str">
            <v>23</v>
          </cell>
          <cell r="B25">
            <v>102</v>
          </cell>
          <cell r="C25">
            <v>121</v>
          </cell>
          <cell r="D25">
            <v>0.45739910313901344</v>
          </cell>
          <cell r="E25">
            <v>223</v>
          </cell>
          <cell r="F25">
            <v>103</v>
          </cell>
          <cell r="G25">
            <v>120</v>
          </cell>
          <cell r="H25">
            <v>0.46188340807174888</v>
          </cell>
          <cell r="I25">
            <v>223</v>
          </cell>
          <cell r="J25">
            <v>117</v>
          </cell>
          <cell r="K25">
            <v>125</v>
          </cell>
          <cell r="L25">
            <v>0.48347107438016529</v>
          </cell>
          <cell r="M25">
            <v>242</v>
          </cell>
          <cell r="N25">
            <v>133</v>
          </cell>
          <cell r="O25">
            <v>133</v>
          </cell>
          <cell r="P25">
            <v>0.5</v>
          </cell>
          <cell r="Q25">
            <v>266</v>
          </cell>
          <cell r="R25">
            <v>114</v>
          </cell>
          <cell r="S25">
            <v>148</v>
          </cell>
          <cell r="T25">
            <v>0.4351145038167939</v>
          </cell>
          <cell r="U25">
            <v>262</v>
          </cell>
        </row>
        <row r="26">
          <cell r="A26" t="str">
            <v>24</v>
          </cell>
          <cell r="B26">
            <v>89</v>
          </cell>
          <cell r="C26">
            <v>98</v>
          </cell>
          <cell r="D26">
            <v>0.47593582887700536</v>
          </cell>
          <cell r="E26">
            <v>187</v>
          </cell>
          <cell r="F26">
            <v>99</v>
          </cell>
          <cell r="G26">
            <v>65</v>
          </cell>
          <cell r="H26">
            <v>0.60365853658536583</v>
          </cell>
          <cell r="I26">
            <v>164</v>
          </cell>
          <cell r="J26">
            <v>87</v>
          </cell>
          <cell r="K26">
            <v>88</v>
          </cell>
          <cell r="L26">
            <v>0.49714285714285716</v>
          </cell>
          <cell r="M26">
            <v>175</v>
          </cell>
          <cell r="N26">
            <v>94</v>
          </cell>
          <cell r="O26">
            <v>101</v>
          </cell>
          <cell r="P26">
            <v>0.48205128205128206</v>
          </cell>
          <cell r="Q26">
            <v>195</v>
          </cell>
          <cell r="R26">
            <v>109</v>
          </cell>
          <cell r="S26">
            <v>103</v>
          </cell>
          <cell r="T26">
            <v>0.51415094339622647</v>
          </cell>
          <cell r="U26">
            <v>212</v>
          </cell>
        </row>
        <row r="27">
          <cell r="A27" t="str">
            <v>25</v>
          </cell>
          <cell r="B27">
            <v>66</v>
          </cell>
          <cell r="C27">
            <v>240</v>
          </cell>
          <cell r="D27">
            <v>0.21568627450980393</v>
          </cell>
          <cell r="E27">
            <v>306</v>
          </cell>
          <cell r="F27">
            <v>57</v>
          </cell>
          <cell r="G27">
            <v>246</v>
          </cell>
          <cell r="H27">
            <v>0.18811881188118812</v>
          </cell>
          <cell r="I27">
            <v>303</v>
          </cell>
          <cell r="J27">
            <v>69</v>
          </cell>
          <cell r="K27">
            <v>237</v>
          </cell>
          <cell r="L27">
            <v>0.22549019607843138</v>
          </cell>
          <cell r="M27">
            <v>306</v>
          </cell>
          <cell r="N27">
            <v>60</v>
          </cell>
          <cell r="O27">
            <v>276</v>
          </cell>
          <cell r="P27">
            <v>0.17857142857142858</v>
          </cell>
          <cell r="Q27">
            <v>336</v>
          </cell>
          <cell r="R27">
            <v>78</v>
          </cell>
          <cell r="S27">
            <v>262</v>
          </cell>
          <cell r="T27">
            <v>0.22941176470588234</v>
          </cell>
          <cell r="U27">
            <v>340</v>
          </cell>
        </row>
        <row r="28">
          <cell r="A28" t="str">
            <v>26</v>
          </cell>
          <cell r="B28">
            <v>121</v>
          </cell>
          <cell r="C28">
            <v>352</v>
          </cell>
          <cell r="D28">
            <v>0.2558139534883721</v>
          </cell>
          <cell r="E28">
            <v>473</v>
          </cell>
          <cell r="F28">
            <v>129</v>
          </cell>
          <cell r="G28">
            <v>372</v>
          </cell>
          <cell r="H28">
            <v>0.25748502994011974</v>
          </cell>
          <cell r="I28">
            <v>501</v>
          </cell>
          <cell r="J28">
            <v>122</v>
          </cell>
          <cell r="K28">
            <v>342</v>
          </cell>
          <cell r="L28">
            <v>0.26293103448275862</v>
          </cell>
          <cell r="M28">
            <v>464</v>
          </cell>
          <cell r="N28">
            <v>142</v>
          </cell>
          <cell r="O28">
            <v>383</v>
          </cell>
          <cell r="P28">
            <v>0.27047619047619048</v>
          </cell>
          <cell r="Q28">
            <v>525</v>
          </cell>
          <cell r="R28">
            <v>160</v>
          </cell>
          <cell r="S28">
            <v>379</v>
          </cell>
          <cell r="T28">
            <v>0.29684601113172543</v>
          </cell>
          <cell r="U28">
            <v>539</v>
          </cell>
        </row>
        <row r="29">
          <cell r="A29" t="str">
            <v>27</v>
          </cell>
          <cell r="B29">
            <v>225</v>
          </cell>
          <cell r="C29">
            <v>617</v>
          </cell>
          <cell r="D29">
            <v>0.26722090261282661</v>
          </cell>
          <cell r="E29">
            <v>842</v>
          </cell>
          <cell r="F29">
            <v>181</v>
          </cell>
          <cell r="G29">
            <v>685</v>
          </cell>
          <cell r="H29">
            <v>0.20900692840646651</v>
          </cell>
          <cell r="I29">
            <v>866</v>
          </cell>
          <cell r="J29">
            <v>177</v>
          </cell>
          <cell r="K29">
            <v>634</v>
          </cell>
          <cell r="L29">
            <v>0.21824907521578299</v>
          </cell>
          <cell r="M29">
            <v>811</v>
          </cell>
          <cell r="N29">
            <v>181</v>
          </cell>
          <cell r="O29">
            <v>631</v>
          </cell>
          <cell r="P29">
            <v>0.2229064039408867</v>
          </cell>
          <cell r="Q29">
            <v>812</v>
          </cell>
          <cell r="R29">
            <v>206</v>
          </cell>
          <cell r="S29">
            <v>576</v>
          </cell>
          <cell r="T29">
            <v>0.26342710997442453</v>
          </cell>
          <cell r="U29">
            <v>782</v>
          </cell>
        </row>
        <row r="30">
          <cell r="A30" t="str">
            <v>28</v>
          </cell>
          <cell r="B30">
            <v>140</v>
          </cell>
          <cell r="C30">
            <v>382</v>
          </cell>
          <cell r="D30">
            <v>0.26819923371647508</v>
          </cell>
          <cell r="E30">
            <v>522</v>
          </cell>
          <cell r="F30">
            <v>163</v>
          </cell>
          <cell r="G30">
            <v>396</v>
          </cell>
          <cell r="H30">
            <v>0.29159212880143115</v>
          </cell>
          <cell r="I30">
            <v>559</v>
          </cell>
          <cell r="J30">
            <v>148</v>
          </cell>
          <cell r="K30">
            <v>384</v>
          </cell>
          <cell r="L30">
            <v>0.2781954887218045</v>
          </cell>
          <cell r="M30">
            <v>532</v>
          </cell>
          <cell r="N30">
            <v>163</v>
          </cell>
          <cell r="O30">
            <v>379</v>
          </cell>
          <cell r="P30">
            <v>0.30073800738007378</v>
          </cell>
          <cell r="Q30">
            <v>542</v>
          </cell>
          <cell r="R30">
            <v>146</v>
          </cell>
          <cell r="S30">
            <v>387</v>
          </cell>
          <cell r="T30">
            <v>0.27392120075046905</v>
          </cell>
          <cell r="U30">
            <v>533</v>
          </cell>
        </row>
        <row r="31">
          <cell r="A31" t="str">
            <v>29</v>
          </cell>
          <cell r="B31">
            <v>36</v>
          </cell>
          <cell r="C31">
            <v>107</v>
          </cell>
          <cell r="D31">
            <v>0.25174825174825177</v>
          </cell>
          <cell r="E31">
            <v>143</v>
          </cell>
          <cell r="F31">
            <v>38</v>
          </cell>
          <cell r="G31">
            <v>125</v>
          </cell>
          <cell r="H31">
            <v>0.23312883435582821</v>
          </cell>
          <cell r="I31">
            <v>163</v>
          </cell>
          <cell r="J31">
            <v>38</v>
          </cell>
          <cell r="K31">
            <v>114</v>
          </cell>
          <cell r="L31">
            <v>0.25</v>
          </cell>
          <cell r="M31">
            <v>152</v>
          </cell>
          <cell r="N31">
            <v>37</v>
          </cell>
          <cell r="O31">
            <v>128</v>
          </cell>
          <cell r="P31">
            <v>0.22424242424242424</v>
          </cell>
          <cell r="Q31">
            <v>165</v>
          </cell>
          <cell r="R31">
            <v>44</v>
          </cell>
          <cell r="S31">
            <v>154</v>
          </cell>
          <cell r="T31">
            <v>0.22222222222222221</v>
          </cell>
          <cell r="U31">
            <v>198</v>
          </cell>
        </row>
        <row r="32">
          <cell r="A32" t="str">
            <v>30</v>
          </cell>
          <cell r="B32">
            <v>57</v>
          </cell>
          <cell r="C32">
            <v>182</v>
          </cell>
          <cell r="D32">
            <v>0.2384937238493724</v>
          </cell>
          <cell r="E32">
            <v>239</v>
          </cell>
          <cell r="F32">
            <v>61</v>
          </cell>
          <cell r="G32">
            <v>200</v>
          </cell>
          <cell r="H32">
            <v>0.23371647509578544</v>
          </cell>
          <cell r="I32">
            <v>261</v>
          </cell>
          <cell r="J32">
            <v>61</v>
          </cell>
          <cell r="K32">
            <v>184</v>
          </cell>
          <cell r="L32">
            <v>0.24897959183673468</v>
          </cell>
          <cell r="M32">
            <v>245</v>
          </cell>
          <cell r="N32">
            <v>75</v>
          </cell>
          <cell r="O32">
            <v>176</v>
          </cell>
          <cell r="P32">
            <v>0.29880478087649404</v>
          </cell>
          <cell r="Q32">
            <v>251</v>
          </cell>
          <cell r="R32">
            <v>63</v>
          </cell>
          <cell r="S32">
            <v>190</v>
          </cell>
          <cell r="T32">
            <v>0.24901185770750989</v>
          </cell>
          <cell r="U32">
            <v>253</v>
          </cell>
        </row>
        <row r="33">
          <cell r="A33" t="str">
            <v>31</v>
          </cell>
          <cell r="B33">
            <v>214</v>
          </cell>
          <cell r="C33">
            <v>271</v>
          </cell>
          <cell r="D33">
            <v>0.44123711340206184</v>
          </cell>
          <cell r="E33">
            <v>485</v>
          </cell>
          <cell r="F33">
            <v>214</v>
          </cell>
          <cell r="G33">
            <v>260</v>
          </cell>
          <cell r="H33">
            <v>0.45147679324894513</v>
          </cell>
          <cell r="I33">
            <v>474</v>
          </cell>
          <cell r="J33">
            <v>212</v>
          </cell>
          <cell r="K33">
            <v>303</v>
          </cell>
          <cell r="L33">
            <v>0.4116504854368932</v>
          </cell>
          <cell r="M33">
            <v>515</v>
          </cell>
          <cell r="N33">
            <v>186</v>
          </cell>
          <cell r="O33">
            <v>252</v>
          </cell>
          <cell r="P33">
            <v>0.42465753424657532</v>
          </cell>
          <cell r="Q33">
            <v>438</v>
          </cell>
          <cell r="R33">
            <v>204</v>
          </cell>
          <cell r="S33">
            <v>247</v>
          </cell>
          <cell r="T33">
            <v>0.45232815964523282</v>
          </cell>
          <cell r="U33">
            <v>451</v>
          </cell>
        </row>
        <row r="34">
          <cell r="A34" t="str">
            <v>32</v>
          </cell>
          <cell r="B34">
            <v>220</v>
          </cell>
          <cell r="C34">
            <v>294</v>
          </cell>
          <cell r="D34">
            <v>0.42801556420233461</v>
          </cell>
          <cell r="E34">
            <v>514</v>
          </cell>
          <cell r="F34">
            <v>206</v>
          </cell>
          <cell r="G34">
            <v>272</v>
          </cell>
          <cell r="H34">
            <v>0.43096234309623432</v>
          </cell>
          <cell r="I34">
            <v>478</v>
          </cell>
          <cell r="J34">
            <v>183</v>
          </cell>
          <cell r="K34">
            <v>286</v>
          </cell>
          <cell r="L34">
            <v>0.39019189765458423</v>
          </cell>
          <cell r="M34">
            <v>469</v>
          </cell>
          <cell r="N34">
            <v>178</v>
          </cell>
          <cell r="O34">
            <v>219</v>
          </cell>
          <cell r="P34">
            <v>0.44836272040302266</v>
          </cell>
          <cell r="Q34">
            <v>397</v>
          </cell>
          <cell r="R34">
            <v>174</v>
          </cell>
          <cell r="S34">
            <v>208</v>
          </cell>
          <cell r="T34">
            <v>0.45549738219895286</v>
          </cell>
          <cell r="U34">
            <v>382</v>
          </cell>
        </row>
        <row r="35">
          <cell r="A35" t="str">
            <v>33</v>
          </cell>
          <cell r="B35">
            <v>168</v>
          </cell>
          <cell r="C35">
            <v>280</v>
          </cell>
          <cell r="D35">
            <v>0.375</v>
          </cell>
          <cell r="E35">
            <v>448</v>
          </cell>
          <cell r="F35">
            <v>189</v>
          </cell>
          <cell r="G35">
            <v>274</v>
          </cell>
          <cell r="H35">
            <v>0.40820734341252701</v>
          </cell>
          <cell r="I35">
            <v>463</v>
          </cell>
          <cell r="J35">
            <v>161</v>
          </cell>
          <cell r="K35">
            <v>256</v>
          </cell>
          <cell r="L35">
            <v>0.38609112709832133</v>
          </cell>
          <cell r="M35">
            <v>417</v>
          </cell>
          <cell r="N35">
            <v>176</v>
          </cell>
          <cell r="O35">
            <v>264</v>
          </cell>
          <cell r="P35">
            <v>0.4</v>
          </cell>
          <cell r="Q35">
            <v>440</v>
          </cell>
          <cell r="R35">
            <v>183</v>
          </cell>
          <cell r="S35">
            <v>268</v>
          </cell>
          <cell r="T35">
            <v>0.40576496674057649</v>
          </cell>
          <cell r="U35">
            <v>451</v>
          </cell>
        </row>
        <row r="36">
          <cell r="A36" t="str">
            <v>34</v>
          </cell>
          <cell r="B36">
            <v>21</v>
          </cell>
          <cell r="C36">
            <v>63</v>
          </cell>
          <cell r="D36">
            <v>0.25</v>
          </cell>
          <cell r="E36">
            <v>84</v>
          </cell>
          <cell r="F36">
            <v>32</v>
          </cell>
          <cell r="G36">
            <v>80</v>
          </cell>
          <cell r="H36">
            <v>0.2857142857142857</v>
          </cell>
          <cell r="I36">
            <v>112</v>
          </cell>
          <cell r="J36">
            <v>34</v>
          </cell>
          <cell r="K36">
            <v>56</v>
          </cell>
          <cell r="L36">
            <v>0.37777777777777777</v>
          </cell>
          <cell r="M36">
            <v>90</v>
          </cell>
          <cell r="N36">
            <v>44</v>
          </cell>
          <cell r="O36">
            <v>89</v>
          </cell>
          <cell r="P36">
            <v>0.33082706766917291</v>
          </cell>
          <cell r="Q36">
            <v>133</v>
          </cell>
          <cell r="R36">
            <v>26</v>
          </cell>
          <cell r="S36">
            <v>70</v>
          </cell>
          <cell r="T36">
            <v>0.27083333333333331</v>
          </cell>
          <cell r="U36">
            <v>96</v>
          </cell>
        </row>
        <row r="37">
          <cell r="A37" t="str">
            <v>35</v>
          </cell>
          <cell r="B37">
            <v>80</v>
          </cell>
          <cell r="C37">
            <v>124</v>
          </cell>
          <cell r="D37">
            <v>0.39215686274509803</v>
          </cell>
          <cell r="E37">
            <v>204</v>
          </cell>
          <cell r="F37">
            <v>101</v>
          </cell>
          <cell r="G37">
            <v>144</v>
          </cell>
          <cell r="H37">
            <v>0.41224489795918368</v>
          </cell>
          <cell r="I37">
            <v>245</v>
          </cell>
          <cell r="J37">
            <v>94</v>
          </cell>
          <cell r="K37">
            <v>131</v>
          </cell>
          <cell r="L37">
            <v>0.4177777777777778</v>
          </cell>
          <cell r="M37">
            <v>225</v>
          </cell>
          <cell r="N37">
            <v>95</v>
          </cell>
          <cell r="O37">
            <v>106</v>
          </cell>
          <cell r="P37">
            <v>0.47263681592039802</v>
          </cell>
          <cell r="Q37">
            <v>201</v>
          </cell>
          <cell r="R37">
            <v>86</v>
          </cell>
          <cell r="S37">
            <v>96</v>
          </cell>
          <cell r="T37">
            <v>0.47252747252747251</v>
          </cell>
          <cell r="U37">
            <v>182</v>
          </cell>
        </row>
        <row r="38">
          <cell r="A38" t="str">
            <v>36</v>
          </cell>
          <cell r="B38">
            <v>87</v>
          </cell>
          <cell r="C38">
            <v>140</v>
          </cell>
          <cell r="D38">
            <v>0.38325991189427311</v>
          </cell>
          <cell r="E38">
            <v>227</v>
          </cell>
          <cell r="F38">
            <v>115</v>
          </cell>
          <cell r="G38">
            <v>157</v>
          </cell>
          <cell r="H38">
            <v>0.42279411764705882</v>
          </cell>
          <cell r="I38">
            <v>272</v>
          </cell>
          <cell r="J38">
            <v>96</v>
          </cell>
          <cell r="K38">
            <v>139</v>
          </cell>
          <cell r="L38">
            <v>0.40851063829787232</v>
          </cell>
          <cell r="M38">
            <v>235</v>
          </cell>
          <cell r="N38">
            <v>109</v>
          </cell>
          <cell r="O38">
            <v>123</v>
          </cell>
          <cell r="P38">
            <v>0.46982758620689657</v>
          </cell>
          <cell r="Q38">
            <v>232</v>
          </cell>
          <cell r="R38">
            <v>109</v>
          </cell>
          <cell r="S38">
            <v>137</v>
          </cell>
          <cell r="T38">
            <v>0.44308943089430897</v>
          </cell>
          <cell r="U38">
            <v>246</v>
          </cell>
        </row>
        <row r="39">
          <cell r="A39" t="str">
            <v>37</v>
          </cell>
          <cell r="B39">
            <v>43</v>
          </cell>
          <cell r="C39">
            <v>75</v>
          </cell>
          <cell r="D39">
            <v>0.36440677966101692</v>
          </cell>
          <cell r="E39">
            <v>118</v>
          </cell>
          <cell r="F39">
            <v>55</v>
          </cell>
          <cell r="G39">
            <v>95</v>
          </cell>
          <cell r="H39">
            <v>0.36666666666666664</v>
          </cell>
          <cell r="I39">
            <v>150</v>
          </cell>
          <cell r="J39">
            <v>46</v>
          </cell>
          <cell r="K39">
            <v>83</v>
          </cell>
          <cell r="L39">
            <v>0.35658914728682173</v>
          </cell>
          <cell r="M39">
            <v>129</v>
          </cell>
          <cell r="N39">
            <v>58</v>
          </cell>
          <cell r="O39">
            <v>71</v>
          </cell>
          <cell r="P39">
            <v>0.44961240310077522</v>
          </cell>
          <cell r="Q39">
            <v>129</v>
          </cell>
          <cell r="R39">
            <v>64</v>
          </cell>
          <cell r="S39">
            <v>79</v>
          </cell>
          <cell r="T39">
            <v>0.44755244755244755</v>
          </cell>
          <cell r="U39">
            <v>143</v>
          </cell>
        </row>
        <row r="40">
          <cell r="A40" t="str">
            <v>60</v>
          </cell>
          <cell r="B40">
            <v>126</v>
          </cell>
          <cell r="C40">
            <v>461</v>
          </cell>
          <cell r="D40">
            <v>0.21465076660988075</v>
          </cell>
          <cell r="E40">
            <v>587</v>
          </cell>
          <cell r="F40">
            <v>128</v>
          </cell>
          <cell r="G40">
            <v>494</v>
          </cell>
          <cell r="H40">
            <v>0.20578778135048231</v>
          </cell>
          <cell r="I40">
            <v>622</v>
          </cell>
          <cell r="J40">
            <v>109</v>
          </cell>
          <cell r="K40">
            <v>440</v>
          </cell>
          <cell r="L40">
            <v>0.19854280510018216</v>
          </cell>
          <cell r="M40">
            <v>549</v>
          </cell>
          <cell r="N40">
            <v>118</v>
          </cell>
          <cell r="O40">
            <v>474</v>
          </cell>
          <cell r="P40">
            <v>0.19932432432432431</v>
          </cell>
          <cell r="Q40">
            <v>592</v>
          </cell>
          <cell r="R40">
            <v>149</v>
          </cell>
          <cell r="S40">
            <v>491</v>
          </cell>
          <cell r="T40">
            <v>0.23281250000000001</v>
          </cell>
          <cell r="U40">
            <v>640</v>
          </cell>
        </row>
        <row r="41">
          <cell r="A41" t="str">
            <v>61</v>
          </cell>
          <cell r="B41">
            <v>120</v>
          </cell>
          <cell r="C41">
            <v>426</v>
          </cell>
          <cell r="D41">
            <v>0.21978021978021978</v>
          </cell>
          <cell r="E41">
            <v>546</v>
          </cell>
          <cell r="F41">
            <v>130</v>
          </cell>
          <cell r="G41">
            <v>474</v>
          </cell>
          <cell r="H41">
            <v>0.21523178807947019</v>
          </cell>
          <cell r="I41">
            <v>604</v>
          </cell>
          <cell r="J41">
            <v>127</v>
          </cell>
          <cell r="K41">
            <v>424</v>
          </cell>
          <cell r="L41">
            <v>0.23049001814882034</v>
          </cell>
          <cell r="M41">
            <v>551</v>
          </cell>
          <cell r="N41">
            <v>112</v>
          </cell>
          <cell r="O41">
            <v>433</v>
          </cell>
          <cell r="P41">
            <v>0.20550458715596331</v>
          </cell>
          <cell r="Q41">
            <v>545</v>
          </cell>
          <cell r="R41">
            <v>145</v>
          </cell>
          <cell r="S41">
            <v>420</v>
          </cell>
          <cell r="T41">
            <v>0.25663716814159293</v>
          </cell>
          <cell r="U41">
            <v>565</v>
          </cell>
        </row>
        <row r="42">
          <cell r="A42" t="str">
            <v>62</v>
          </cell>
          <cell r="B42">
            <v>127</v>
          </cell>
          <cell r="C42">
            <v>235</v>
          </cell>
          <cell r="D42">
            <v>0.35082872928176795</v>
          </cell>
          <cell r="E42">
            <v>362</v>
          </cell>
          <cell r="F42">
            <v>128</v>
          </cell>
          <cell r="G42">
            <v>257</v>
          </cell>
          <cell r="H42">
            <v>0.33246753246753247</v>
          </cell>
          <cell r="I42">
            <v>385</v>
          </cell>
          <cell r="J42">
            <v>125</v>
          </cell>
          <cell r="K42">
            <v>247</v>
          </cell>
          <cell r="L42">
            <v>0.33602150537634407</v>
          </cell>
          <cell r="M42">
            <v>372</v>
          </cell>
          <cell r="N42">
            <v>115</v>
          </cell>
          <cell r="O42">
            <v>238</v>
          </cell>
          <cell r="P42">
            <v>0.32577903682719545</v>
          </cell>
          <cell r="Q42">
            <v>353</v>
          </cell>
          <cell r="R42">
            <v>121</v>
          </cell>
          <cell r="S42">
            <v>226</v>
          </cell>
          <cell r="T42">
            <v>0.34870317002881845</v>
          </cell>
          <cell r="U42">
            <v>347</v>
          </cell>
        </row>
        <row r="43">
          <cell r="A43" t="str">
            <v>63</v>
          </cell>
          <cell r="B43">
            <v>72</v>
          </cell>
          <cell r="C43">
            <v>314</v>
          </cell>
          <cell r="D43">
            <v>0.18652849740932642</v>
          </cell>
          <cell r="E43">
            <v>386</v>
          </cell>
          <cell r="F43">
            <v>83</v>
          </cell>
          <cell r="G43">
            <v>363</v>
          </cell>
          <cell r="H43">
            <v>0.18609865470852019</v>
          </cell>
          <cell r="I43">
            <v>446</v>
          </cell>
          <cell r="J43">
            <v>64</v>
          </cell>
          <cell r="K43">
            <v>318</v>
          </cell>
          <cell r="L43">
            <v>0.16753926701570682</v>
          </cell>
          <cell r="M43">
            <v>382</v>
          </cell>
          <cell r="N43">
            <v>81</v>
          </cell>
          <cell r="O43">
            <v>374</v>
          </cell>
          <cell r="P43">
            <v>0.17802197802197803</v>
          </cell>
          <cell r="Q43">
            <v>455</v>
          </cell>
          <cell r="R43">
            <v>78</v>
          </cell>
          <cell r="S43">
            <v>307</v>
          </cell>
          <cell r="T43">
            <v>0.20259740259740261</v>
          </cell>
          <cell r="U43">
            <v>385</v>
          </cell>
        </row>
        <row r="44">
          <cell r="A44" t="str">
            <v>64</v>
          </cell>
          <cell r="B44">
            <v>556</v>
          </cell>
          <cell r="C44">
            <v>384</v>
          </cell>
          <cell r="D44">
            <v>0.59148936170212763</v>
          </cell>
          <cell r="E44">
            <v>940</v>
          </cell>
          <cell r="F44">
            <v>537</v>
          </cell>
          <cell r="G44">
            <v>401</v>
          </cell>
          <cell r="H44">
            <v>0.57249466950959493</v>
          </cell>
          <cell r="I44">
            <v>938</v>
          </cell>
          <cell r="J44">
            <v>533</v>
          </cell>
          <cell r="K44">
            <v>369</v>
          </cell>
          <cell r="L44">
            <v>0.59090909090909094</v>
          </cell>
          <cell r="M44">
            <v>902</v>
          </cell>
          <cell r="N44">
            <v>552</v>
          </cell>
          <cell r="O44">
            <v>360</v>
          </cell>
          <cell r="P44">
            <v>0.60526315789473684</v>
          </cell>
          <cell r="Q44">
            <v>912</v>
          </cell>
          <cell r="R44">
            <v>523</v>
          </cell>
          <cell r="S44">
            <v>369</v>
          </cell>
          <cell r="T44">
            <v>0.58632286995515692</v>
          </cell>
          <cell r="U44">
            <v>892</v>
          </cell>
        </row>
        <row r="45">
          <cell r="A45" t="str">
            <v>65</v>
          </cell>
          <cell r="B45">
            <v>518</v>
          </cell>
          <cell r="C45">
            <v>328</v>
          </cell>
          <cell r="D45">
            <v>0.61229314420803782</v>
          </cell>
          <cell r="E45">
            <v>846</v>
          </cell>
          <cell r="F45">
            <v>500</v>
          </cell>
          <cell r="G45">
            <v>311</v>
          </cell>
          <cell r="H45">
            <v>0.61652281134401976</v>
          </cell>
          <cell r="I45">
            <v>811</v>
          </cell>
          <cell r="J45">
            <v>501</v>
          </cell>
          <cell r="K45">
            <v>321</v>
          </cell>
          <cell r="L45">
            <v>0.60948905109489049</v>
          </cell>
          <cell r="M45">
            <v>822</v>
          </cell>
          <cell r="N45">
            <v>509</v>
          </cell>
          <cell r="O45">
            <v>310</v>
          </cell>
          <cell r="P45">
            <v>0.6214896214896215</v>
          </cell>
          <cell r="Q45">
            <v>819</v>
          </cell>
          <cell r="R45">
            <v>506</v>
          </cell>
          <cell r="S45">
            <v>336</v>
          </cell>
          <cell r="T45">
            <v>0.60095011876484561</v>
          </cell>
          <cell r="U45">
            <v>842</v>
          </cell>
        </row>
        <row r="46">
          <cell r="A46" t="str">
            <v>66</v>
          </cell>
          <cell r="B46">
            <v>333</v>
          </cell>
          <cell r="C46">
            <v>225</v>
          </cell>
          <cell r="D46">
            <v>0.59677419354838712</v>
          </cell>
          <cell r="E46">
            <v>558</v>
          </cell>
          <cell r="F46">
            <v>266</v>
          </cell>
          <cell r="G46">
            <v>205</v>
          </cell>
          <cell r="H46">
            <v>0.56475583864118895</v>
          </cell>
          <cell r="I46">
            <v>471</v>
          </cell>
          <cell r="J46">
            <v>303</v>
          </cell>
          <cell r="K46">
            <v>208</v>
          </cell>
          <cell r="L46">
            <v>0.59295499021526421</v>
          </cell>
          <cell r="M46">
            <v>511</v>
          </cell>
          <cell r="N46">
            <v>304</v>
          </cell>
          <cell r="O46">
            <v>207</v>
          </cell>
          <cell r="P46">
            <v>0.59491193737769077</v>
          </cell>
          <cell r="Q46">
            <v>511</v>
          </cell>
          <cell r="R46">
            <v>270</v>
          </cell>
          <cell r="S46">
            <v>196</v>
          </cell>
          <cell r="T46">
            <v>0.57939914163090134</v>
          </cell>
          <cell r="U46">
            <v>466</v>
          </cell>
        </row>
        <row r="47">
          <cell r="A47" t="str">
            <v>67</v>
          </cell>
          <cell r="B47">
            <v>221</v>
          </cell>
          <cell r="C47">
            <v>183</v>
          </cell>
          <cell r="D47">
            <v>0.54702970297029707</v>
          </cell>
          <cell r="E47">
            <v>404</v>
          </cell>
          <cell r="F47">
            <v>252</v>
          </cell>
          <cell r="G47">
            <v>240</v>
          </cell>
          <cell r="H47">
            <v>0.51219512195121952</v>
          </cell>
          <cell r="I47">
            <v>492</v>
          </cell>
          <cell r="J47">
            <v>234</v>
          </cell>
          <cell r="K47">
            <v>190</v>
          </cell>
          <cell r="L47">
            <v>0.55188679245283023</v>
          </cell>
          <cell r="M47">
            <v>424</v>
          </cell>
          <cell r="N47">
            <v>273</v>
          </cell>
          <cell r="O47">
            <v>219</v>
          </cell>
          <cell r="P47">
            <v>0.55487804878048785</v>
          </cell>
          <cell r="Q47">
            <v>492</v>
          </cell>
          <cell r="R47">
            <v>248</v>
          </cell>
          <cell r="S47">
            <v>201</v>
          </cell>
          <cell r="T47">
            <v>0.5523385300668151</v>
          </cell>
          <cell r="U47">
            <v>449</v>
          </cell>
        </row>
        <row r="48">
          <cell r="A48" t="str">
            <v>68</v>
          </cell>
          <cell r="B48">
            <v>262</v>
          </cell>
          <cell r="C48">
            <v>199</v>
          </cell>
          <cell r="D48">
            <v>0.5683297180043384</v>
          </cell>
          <cell r="E48">
            <v>461</v>
          </cell>
          <cell r="F48">
            <v>262</v>
          </cell>
          <cell r="G48">
            <v>193</v>
          </cell>
          <cell r="H48">
            <v>0.57582417582417578</v>
          </cell>
          <cell r="I48">
            <v>455</v>
          </cell>
          <cell r="J48">
            <v>267</v>
          </cell>
          <cell r="K48">
            <v>191</v>
          </cell>
          <cell r="L48">
            <v>0.58296943231441045</v>
          </cell>
          <cell r="M48">
            <v>458</v>
          </cell>
          <cell r="N48">
            <v>275</v>
          </cell>
          <cell r="O48">
            <v>203</v>
          </cell>
          <cell r="P48">
            <v>0.57531380753138073</v>
          </cell>
          <cell r="Q48">
            <v>478</v>
          </cell>
          <cell r="R48">
            <v>291</v>
          </cell>
          <cell r="S48">
            <v>177</v>
          </cell>
          <cell r="T48">
            <v>0.62179487179487181</v>
          </cell>
          <cell r="U48">
            <v>468</v>
          </cell>
        </row>
        <row r="49">
          <cell r="A49" t="str">
            <v>69</v>
          </cell>
          <cell r="B49">
            <v>153</v>
          </cell>
          <cell r="C49">
            <v>119</v>
          </cell>
          <cell r="D49">
            <v>0.5625</v>
          </cell>
          <cell r="E49">
            <v>272</v>
          </cell>
          <cell r="F49">
            <v>137</v>
          </cell>
          <cell r="G49">
            <v>131</v>
          </cell>
          <cell r="H49">
            <v>0.51119402985074625</v>
          </cell>
          <cell r="I49">
            <v>268</v>
          </cell>
          <cell r="J49">
            <v>171</v>
          </cell>
          <cell r="K49">
            <v>119</v>
          </cell>
          <cell r="L49">
            <v>0.58965517241379306</v>
          </cell>
          <cell r="M49">
            <v>290</v>
          </cell>
          <cell r="N49">
            <v>141</v>
          </cell>
          <cell r="O49">
            <v>139</v>
          </cell>
          <cell r="P49">
            <v>0.50357142857142856</v>
          </cell>
          <cell r="Q49">
            <v>280</v>
          </cell>
          <cell r="R49">
            <v>184</v>
          </cell>
          <cell r="S49">
            <v>131</v>
          </cell>
          <cell r="T49">
            <v>0.58412698412698416</v>
          </cell>
          <cell r="U49">
            <v>315</v>
          </cell>
        </row>
        <row r="50">
          <cell r="A50" t="str">
            <v>70</v>
          </cell>
          <cell r="B50">
            <v>174</v>
          </cell>
          <cell r="C50">
            <v>164</v>
          </cell>
          <cell r="D50">
            <v>0.51479289940828399</v>
          </cell>
          <cell r="E50">
            <v>338</v>
          </cell>
          <cell r="F50">
            <v>192</v>
          </cell>
          <cell r="G50">
            <v>161</v>
          </cell>
          <cell r="H50">
            <v>0.5439093484419264</v>
          </cell>
          <cell r="I50">
            <v>353</v>
          </cell>
          <cell r="J50">
            <v>197</v>
          </cell>
          <cell r="K50">
            <v>132</v>
          </cell>
          <cell r="L50">
            <v>0.59878419452887544</v>
          </cell>
          <cell r="M50">
            <v>329</v>
          </cell>
          <cell r="N50">
            <v>227</v>
          </cell>
          <cell r="O50">
            <v>147</v>
          </cell>
          <cell r="P50">
            <v>0.60695187165775399</v>
          </cell>
          <cell r="Q50">
            <v>374</v>
          </cell>
          <cell r="R50">
            <v>206</v>
          </cell>
          <cell r="S50">
            <v>152</v>
          </cell>
          <cell r="T50">
            <v>0.57541899441340782</v>
          </cell>
          <cell r="U50">
            <v>358</v>
          </cell>
        </row>
        <row r="51">
          <cell r="A51" t="str">
            <v>71</v>
          </cell>
          <cell r="B51">
            <v>151</v>
          </cell>
          <cell r="C51">
            <v>124</v>
          </cell>
          <cell r="D51">
            <v>0.54909090909090907</v>
          </cell>
          <cell r="E51">
            <v>275</v>
          </cell>
          <cell r="F51">
            <v>158</v>
          </cell>
          <cell r="G51">
            <v>129</v>
          </cell>
          <cell r="H51">
            <v>0.55052264808362372</v>
          </cell>
          <cell r="I51">
            <v>287</v>
          </cell>
          <cell r="J51">
            <v>165</v>
          </cell>
          <cell r="K51">
            <v>142</v>
          </cell>
          <cell r="L51">
            <v>0.53745928338762217</v>
          </cell>
          <cell r="M51">
            <v>307</v>
          </cell>
          <cell r="N51">
            <v>177</v>
          </cell>
          <cell r="O51">
            <v>169</v>
          </cell>
          <cell r="P51">
            <v>0.51156069364161849</v>
          </cell>
          <cell r="Q51">
            <v>346</v>
          </cell>
          <cell r="R51">
            <v>186</v>
          </cell>
          <cell r="S51">
            <v>153</v>
          </cell>
          <cell r="T51">
            <v>0.54867256637168138</v>
          </cell>
          <cell r="U51">
            <v>339</v>
          </cell>
        </row>
        <row r="52">
          <cell r="A52" t="str">
            <v>72</v>
          </cell>
          <cell r="B52">
            <v>35</v>
          </cell>
          <cell r="C52">
            <v>68</v>
          </cell>
          <cell r="D52">
            <v>0.33980582524271846</v>
          </cell>
          <cell r="E52">
            <v>103</v>
          </cell>
          <cell r="F52">
            <v>45</v>
          </cell>
          <cell r="G52">
            <v>81</v>
          </cell>
          <cell r="H52">
            <v>0.35714285714285715</v>
          </cell>
          <cell r="I52">
            <v>126</v>
          </cell>
          <cell r="J52">
            <v>48</v>
          </cell>
          <cell r="K52">
            <v>75</v>
          </cell>
          <cell r="L52">
            <v>0.3902439024390244</v>
          </cell>
          <cell r="M52">
            <v>123</v>
          </cell>
          <cell r="N52">
            <v>36</v>
          </cell>
          <cell r="O52">
            <v>66</v>
          </cell>
          <cell r="P52">
            <v>0.35294117647058826</v>
          </cell>
          <cell r="Q52">
            <v>102</v>
          </cell>
          <cell r="R52">
            <v>40</v>
          </cell>
          <cell r="S52">
            <v>82</v>
          </cell>
          <cell r="T52">
            <v>0.32786885245901637</v>
          </cell>
          <cell r="U52">
            <v>122</v>
          </cell>
        </row>
        <row r="53">
          <cell r="A53" t="str">
            <v>73</v>
          </cell>
          <cell r="B53">
            <v>19</v>
          </cell>
          <cell r="C53">
            <v>21</v>
          </cell>
          <cell r="D53">
            <v>0.47499999999999998</v>
          </cell>
          <cell r="E53">
            <v>40</v>
          </cell>
          <cell r="F53">
            <v>14</v>
          </cell>
          <cell r="G53">
            <v>15</v>
          </cell>
          <cell r="H53">
            <v>0.48275862068965519</v>
          </cell>
          <cell r="I53">
            <v>29</v>
          </cell>
          <cell r="J53">
            <v>21</v>
          </cell>
          <cell r="K53">
            <v>24</v>
          </cell>
          <cell r="L53">
            <v>0.46666666666666667</v>
          </cell>
          <cell r="M53">
            <v>45</v>
          </cell>
          <cell r="N53">
            <v>19</v>
          </cell>
          <cell r="O53">
            <v>20</v>
          </cell>
          <cell r="P53">
            <v>0.48717948717948717</v>
          </cell>
          <cell r="Q53">
            <v>39</v>
          </cell>
          <cell r="R53">
            <v>16</v>
          </cell>
          <cell r="S53">
            <v>21</v>
          </cell>
          <cell r="T53">
            <v>0.43243243243243246</v>
          </cell>
          <cell r="U53">
            <v>37</v>
          </cell>
        </row>
        <row r="54">
          <cell r="A54" t="str">
            <v>74</v>
          </cell>
          <cell r="B54">
            <v>68</v>
          </cell>
          <cell r="C54">
            <v>136</v>
          </cell>
          <cell r="D54">
            <v>0.33333333333333331</v>
          </cell>
          <cell r="E54">
            <v>204</v>
          </cell>
          <cell r="F54">
            <v>83</v>
          </cell>
          <cell r="G54">
            <v>111</v>
          </cell>
          <cell r="H54">
            <v>0.42783505154639173</v>
          </cell>
          <cell r="I54">
            <v>194</v>
          </cell>
          <cell r="J54">
            <v>81</v>
          </cell>
          <cell r="K54">
            <v>134</v>
          </cell>
          <cell r="L54">
            <v>0.37674418604651161</v>
          </cell>
          <cell r="M54">
            <v>215</v>
          </cell>
          <cell r="N54">
            <v>71</v>
          </cell>
          <cell r="O54">
            <v>135</v>
          </cell>
          <cell r="P54">
            <v>0.3446601941747573</v>
          </cell>
          <cell r="Q54">
            <v>206</v>
          </cell>
          <cell r="R54">
            <v>72</v>
          </cell>
          <cell r="S54">
            <v>113</v>
          </cell>
          <cell r="T54">
            <v>0.38918918918918921</v>
          </cell>
          <cell r="U54">
            <v>185</v>
          </cell>
        </row>
        <row r="55">
          <cell r="A55" t="str">
            <v>76</v>
          </cell>
          <cell r="B55">
            <v>5</v>
          </cell>
          <cell r="C55">
            <v>9</v>
          </cell>
          <cell r="D55">
            <v>0.35714285714285715</v>
          </cell>
          <cell r="E55">
            <v>14</v>
          </cell>
          <cell r="F55">
            <v>5</v>
          </cell>
          <cell r="G55">
            <v>13</v>
          </cell>
          <cell r="H55">
            <v>0.27777777777777779</v>
          </cell>
          <cell r="I55">
            <v>18</v>
          </cell>
          <cell r="K55">
            <v>12</v>
          </cell>
          <cell r="L55">
            <v>0</v>
          </cell>
          <cell r="M55">
            <v>12</v>
          </cell>
          <cell r="N55">
            <v>5</v>
          </cell>
          <cell r="O55">
            <v>16</v>
          </cell>
          <cell r="P55">
            <v>0.23809523809523808</v>
          </cell>
          <cell r="Q55">
            <v>21</v>
          </cell>
          <cell r="R55">
            <v>4</v>
          </cell>
          <cell r="S55">
            <v>12</v>
          </cell>
          <cell r="T55">
            <v>0.25</v>
          </cell>
          <cell r="U55">
            <v>16</v>
          </cell>
        </row>
        <row r="56">
          <cell r="A56" t="str">
            <v>77</v>
          </cell>
          <cell r="B56">
            <v>4</v>
          </cell>
          <cell r="C56">
            <v>11</v>
          </cell>
          <cell r="D56">
            <v>0.26666666666666666</v>
          </cell>
          <cell r="E56">
            <v>15</v>
          </cell>
          <cell r="F56">
            <v>5</v>
          </cell>
          <cell r="G56">
            <v>2</v>
          </cell>
          <cell r="H56">
            <v>0.7142857142857143</v>
          </cell>
          <cell r="I56">
            <v>7</v>
          </cell>
          <cell r="J56">
            <v>4</v>
          </cell>
          <cell r="K56">
            <v>3</v>
          </cell>
          <cell r="L56">
            <v>0.5714285714285714</v>
          </cell>
          <cell r="M56">
            <v>7</v>
          </cell>
          <cell r="N56">
            <v>1</v>
          </cell>
          <cell r="O56">
            <v>3</v>
          </cell>
          <cell r="P56">
            <v>0.25</v>
          </cell>
          <cell r="Q56">
            <v>4</v>
          </cell>
          <cell r="R56">
            <v>1</v>
          </cell>
          <cell r="S56">
            <v>6</v>
          </cell>
          <cell r="T56">
            <v>0.14285714285714285</v>
          </cell>
          <cell r="U56">
            <v>7</v>
          </cell>
        </row>
        <row r="57">
          <cell r="A57" t="str">
            <v>85</v>
          </cell>
          <cell r="B57">
            <v>85</v>
          </cell>
          <cell r="C57">
            <v>68</v>
          </cell>
          <cell r="D57">
            <v>0.55555555555555558</v>
          </cell>
          <cell r="E57">
            <v>153</v>
          </cell>
          <cell r="F57">
            <v>74</v>
          </cell>
          <cell r="G57">
            <v>77</v>
          </cell>
          <cell r="H57">
            <v>0.49006622516556292</v>
          </cell>
          <cell r="I57">
            <v>151</v>
          </cell>
          <cell r="J57">
            <v>74</v>
          </cell>
          <cell r="K57">
            <v>78</v>
          </cell>
          <cell r="L57">
            <v>0.48684210526315791</v>
          </cell>
          <cell r="M57">
            <v>152</v>
          </cell>
          <cell r="N57">
            <v>89</v>
          </cell>
          <cell r="O57">
            <v>68</v>
          </cell>
          <cell r="P57">
            <v>0.56687898089171973</v>
          </cell>
          <cell r="Q57">
            <v>157</v>
          </cell>
          <cell r="R57">
            <v>87</v>
          </cell>
          <cell r="S57">
            <v>66</v>
          </cell>
          <cell r="T57">
            <v>0.56862745098039214</v>
          </cell>
          <cell r="U57">
            <v>153</v>
          </cell>
        </row>
        <row r="58">
          <cell r="A58" t="str">
            <v>86</v>
          </cell>
          <cell r="B58">
            <v>113</v>
          </cell>
          <cell r="C58">
            <v>80</v>
          </cell>
          <cell r="D58">
            <v>0.58549222797927458</v>
          </cell>
          <cell r="E58">
            <v>193</v>
          </cell>
          <cell r="F58">
            <v>99</v>
          </cell>
          <cell r="G58">
            <v>85</v>
          </cell>
          <cell r="H58">
            <v>0.53804347826086951</v>
          </cell>
          <cell r="I58">
            <v>184</v>
          </cell>
          <cell r="J58">
            <v>107</v>
          </cell>
          <cell r="K58">
            <v>95</v>
          </cell>
          <cell r="L58">
            <v>0.52970297029702973</v>
          </cell>
          <cell r="M58">
            <v>202</v>
          </cell>
          <cell r="N58">
            <v>109</v>
          </cell>
          <cell r="O58">
            <v>92</v>
          </cell>
          <cell r="P58">
            <v>0.54228855721393032</v>
          </cell>
          <cell r="Q58">
            <v>201</v>
          </cell>
          <cell r="R58">
            <v>115</v>
          </cell>
          <cell r="S58">
            <v>83</v>
          </cell>
          <cell r="T58">
            <v>0.58080808080808077</v>
          </cell>
          <cell r="U58">
            <v>198</v>
          </cell>
        </row>
        <row r="59">
          <cell r="A59" t="str">
            <v>87</v>
          </cell>
          <cell r="B59">
            <v>168</v>
          </cell>
          <cell r="C59">
            <v>85</v>
          </cell>
          <cell r="D59">
            <v>0.66403162055335974</v>
          </cell>
          <cell r="E59">
            <v>253</v>
          </cell>
          <cell r="F59">
            <v>170</v>
          </cell>
          <cell r="G59">
            <v>94</v>
          </cell>
          <cell r="H59">
            <v>0.64393939393939392</v>
          </cell>
          <cell r="I59">
            <v>264</v>
          </cell>
          <cell r="J59">
            <v>166</v>
          </cell>
          <cell r="K59">
            <v>113</v>
          </cell>
          <cell r="L59">
            <v>0.59498207885304655</v>
          </cell>
          <cell r="M59">
            <v>279</v>
          </cell>
          <cell r="N59">
            <v>195</v>
          </cell>
          <cell r="O59">
            <v>88</v>
          </cell>
          <cell r="P59">
            <v>0.68904593639575973</v>
          </cell>
          <cell r="Q59">
            <v>283</v>
          </cell>
          <cell r="R59">
            <v>167</v>
          </cell>
          <cell r="S59">
            <v>85</v>
          </cell>
          <cell r="T59">
            <v>0.66269841269841268</v>
          </cell>
          <cell r="U59">
            <v>252</v>
          </cell>
        </row>
        <row r="62">
          <cell r="B62">
            <v>2010</v>
          </cell>
          <cell r="E62" t="str">
            <v>Total 2010</v>
          </cell>
          <cell r="F62">
            <v>2011</v>
          </cell>
          <cell r="I62" t="str">
            <v>Total 2011</v>
          </cell>
          <cell r="J62">
            <v>2012</v>
          </cell>
          <cell r="M62" t="str">
            <v>Total 2012</v>
          </cell>
          <cell r="N62">
            <v>2013</v>
          </cell>
          <cell r="Q62" t="str">
            <v>Total 2013</v>
          </cell>
          <cell r="R62">
            <v>2014</v>
          </cell>
          <cell r="U62" t="str">
            <v>Total 2014</v>
          </cell>
        </row>
        <row r="63">
          <cell r="A63" t="str">
            <v>Étiquettes de lignes</v>
          </cell>
          <cell r="B63" t="str">
            <v>FEMME</v>
          </cell>
          <cell r="C63" t="str">
            <v>HOMME</v>
          </cell>
          <cell r="F63" t="str">
            <v>FEMME</v>
          </cell>
          <cell r="G63" t="str">
            <v>HOMME</v>
          </cell>
          <cell r="J63" t="str">
            <v>FEMME</v>
          </cell>
          <cell r="K63" t="str">
            <v>HOMME</v>
          </cell>
          <cell r="N63" t="str">
            <v>FEMME</v>
          </cell>
          <cell r="O63" t="str">
            <v>HOMME</v>
          </cell>
          <cell r="R63" t="str">
            <v>FEMME</v>
          </cell>
          <cell r="S63" t="str">
            <v>HOMME</v>
          </cell>
        </row>
        <row r="64">
          <cell r="A64" t="str">
            <v>01</v>
          </cell>
          <cell r="B64">
            <v>382</v>
          </cell>
          <cell r="C64">
            <v>394</v>
          </cell>
          <cell r="D64">
            <v>0.49226804123711343</v>
          </cell>
          <cell r="E64">
            <v>776</v>
          </cell>
          <cell r="F64">
            <v>400</v>
          </cell>
          <cell r="G64">
            <v>441</v>
          </cell>
          <cell r="H64">
            <v>0.47562425683709869</v>
          </cell>
          <cell r="I64">
            <v>841</v>
          </cell>
          <cell r="J64">
            <v>422</v>
          </cell>
          <cell r="K64">
            <v>459</v>
          </cell>
          <cell r="L64">
            <v>0.47900113507377978</v>
          </cell>
          <cell r="M64">
            <v>881</v>
          </cell>
          <cell r="N64">
            <v>409</v>
          </cell>
          <cell r="O64">
            <v>478</v>
          </cell>
          <cell r="P64">
            <v>0.46110484780157834</v>
          </cell>
          <cell r="Q64">
            <v>887</v>
          </cell>
          <cell r="R64">
            <v>412</v>
          </cell>
          <cell r="S64">
            <v>468</v>
          </cell>
          <cell r="T64">
            <v>0.4681818181818182</v>
          </cell>
          <cell r="U64">
            <v>880</v>
          </cell>
        </row>
        <row r="65">
          <cell r="A65" t="str">
            <v>02</v>
          </cell>
          <cell r="B65">
            <v>301</v>
          </cell>
          <cell r="C65">
            <v>356</v>
          </cell>
          <cell r="D65">
            <v>0.45814307458143072</v>
          </cell>
          <cell r="E65">
            <v>657</v>
          </cell>
          <cell r="F65">
            <v>284</v>
          </cell>
          <cell r="G65">
            <v>404</v>
          </cell>
          <cell r="H65">
            <v>0.41279069767441862</v>
          </cell>
          <cell r="I65">
            <v>688</v>
          </cell>
          <cell r="J65">
            <v>306</v>
          </cell>
          <cell r="K65">
            <v>393</v>
          </cell>
          <cell r="L65">
            <v>0.43776824034334766</v>
          </cell>
          <cell r="M65">
            <v>699</v>
          </cell>
          <cell r="N65">
            <v>333</v>
          </cell>
          <cell r="O65">
            <v>422</v>
          </cell>
          <cell r="P65">
            <v>0.44105960264900662</v>
          </cell>
          <cell r="Q65">
            <v>755</v>
          </cell>
          <cell r="R65">
            <v>336</v>
          </cell>
          <cell r="S65">
            <v>419</v>
          </cell>
          <cell r="T65">
            <v>0.44503311258278144</v>
          </cell>
          <cell r="U65">
            <v>755</v>
          </cell>
        </row>
        <row r="66">
          <cell r="A66" t="str">
            <v>03</v>
          </cell>
          <cell r="B66">
            <v>813</v>
          </cell>
          <cell r="C66">
            <v>423</v>
          </cell>
          <cell r="D66">
            <v>0.65776699029126218</v>
          </cell>
          <cell r="E66">
            <v>1236</v>
          </cell>
          <cell r="F66">
            <v>762</v>
          </cell>
          <cell r="G66">
            <v>392</v>
          </cell>
          <cell r="H66">
            <v>0.66031195840554591</v>
          </cell>
          <cell r="I66">
            <v>1154</v>
          </cell>
          <cell r="J66">
            <v>908</v>
          </cell>
          <cell r="K66">
            <v>438</v>
          </cell>
          <cell r="L66">
            <v>0.67459138187221401</v>
          </cell>
          <cell r="M66">
            <v>1346</v>
          </cell>
          <cell r="N66">
            <v>898</v>
          </cell>
          <cell r="O66">
            <v>449</v>
          </cell>
          <cell r="P66">
            <v>0.66666666666666663</v>
          </cell>
          <cell r="Q66">
            <v>1347</v>
          </cell>
          <cell r="R66">
            <v>854</v>
          </cell>
          <cell r="S66">
            <v>467</v>
          </cell>
          <cell r="T66">
            <v>0.6464799394398183</v>
          </cell>
          <cell r="U66">
            <v>1321</v>
          </cell>
        </row>
        <row r="67">
          <cell r="A67" t="str">
            <v>04</v>
          </cell>
          <cell r="B67">
            <v>1167</v>
          </cell>
          <cell r="C67">
            <v>1128</v>
          </cell>
          <cell r="D67">
            <v>0.50849673202614376</v>
          </cell>
          <cell r="E67">
            <v>2295</v>
          </cell>
          <cell r="F67">
            <v>1187</v>
          </cell>
          <cell r="G67">
            <v>1169</v>
          </cell>
          <cell r="H67">
            <v>0.50382003395585739</v>
          </cell>
          <cell r="I67">
            <v>2356</v>
          </cell>
          <cell r="J67">
            <v>1301</v>
          </cell>
          <cell r="K67">
            <v>1205</v>
          </cell>
          <cell r="L67">
            <v>0.51915403032721463</v>
          </cell>
          <cell r="M67">
            <v>2506</v>
          </cell>
          <cell r="N67">
            <v>1343</v>
          </cell>
          <cell r="O67">
            <v>1261</v>
          </cell>
          <cell r="P67">
            <v>0.51574500768049159</v>
          </cell>
          <cell r="Q67">
            <v>2604</v>
          </cell>
          <cell r="R67">
            <v>1417</v>
          </cell>
          <cell r="S67">
            <v>1270</v>
          </cell>
          <cell r="T67">
            <v>0.52735392631187195</v>
          </cell>
          <cell r="U67">
            <v>2687</v>
          </cell>
        </row>
        <row r="68">
          <cell r="A68" t="str">
            <v>05</v>
          </cell>
          <cell r="B68">
            <v>352</v>
          </cell>
          <cell r="C68">
            <v>1016</v>
          </cell>
          <cell r="D68">
            <v>0.25730994152046782</v>
          </cell>
          <cell r="E68">
            <v>1368</v>
          </cell>
          <cell r="F68">
            <v>317</v>
          </cell>
          <cell r="G68">
            <v>1092</v>
          </cell>
          <cell r="H68">
            <v>0.22498225691980128</v>
          </cell>
          <cell r="I68">
            <v>1409</v>
          </cell>
          <cell r="J68">
            <v>302</v>
          </cell>
          <cell r="K68">
            <v>1026</v>
          </cell>
          <cell r="L68">
            <v>0.22740963855421686</v>
          </cell>
          <cell r="M68">
            <v>1328</v>
          </cell>
          <cell r="N68">
            <v>326</v>
          </cell>
          <cell r="O68">
            <v>1069</v>
          </cell>
          <cell r="P68">
            <v>0.23369175627240144</v>
          </cell>
          <cell r="Q68">
            <v>1395</v>
          </cell>
          <cell r="R68">
            <v>375</v>
          </cell>
          <cell r="S68">
            <v>1035</v>
          </cell>
          <cell r="T68">
            <v>0.26595744680851063</v>
          </cell>
          <cell r="U68">
            <v>1410</v>
          </cell>
        </row>
        <row r="69">
          <cell r="A69" t="str">
            <v>06</v>
          </cell>
          <cell r="B69">
            <v>192</v>
          </cell>
          <cell r="C69">
            <v>556</v>
          </cell>
          <cell r="D69">
            <v>0.25668449197860965</v>
          </cell>
          <cell r="E69">
            <v>748</v>
          </cell>
          <cell r="F69">
            <v>229</v>
          </cell>
          <cell r="G69">
            <v>606</v>
          </cell>
          <cell r="H69">
            <v>0.274251497005988</v>
          </cell>
          <cell r="I69">
            <v>835</v>
          </cell>
          <cell r="J69">
            <v>209</v>
          </cell>
          <cell r="K69">
            <v>556</v>
          </cell>
          <cell r="L69">
            <v>0.27320261437908494</v>
          </cell>
          <cell r="M69">
            <v>765</v>
          </cell>
          <cell r="N69">
            <v>226</v>
          </cell>
          <cell r="O69">
            <v>576</v>
          </cell>
          <cell r="P69">
            <v>0.28179551122194513</v>
          </cell>
          <cell r="Q69">
            <v>802</v>
          </cell>
          <cell r="R69">
            <v>210</v>
          </cell>
          <cell r="S69">
            <v>602</v>
          </cell>
          <cell r="T69">
            <v>0.25862068965517243</v>
          </cell>
          <cell r="U69">
            <v>812</v>
          </cell>
        </row>
        <row r="70">
          <cell r="A70" t="str">
            <v>07</v>
          </cell>
          <cell r="B70">
            <v>376</v>
          </cell>
          <cell r="C70">
            <v>573</v>
          </cell>
          <cell r="D70">
            <v>0.39620653319283455</v>
          </cell>
          <cell r="E70">
            <v>949</v>
          </cell>
          <cell r="F70">
            <v>395</v>
          </cell>
          <cell r="G70">
            <v>562</v>
          </cell>
          <cell r="H70">
            <v>0.41274817136886105</v>
          </cell>
          <cell r="I70">
            <v>957</v>
          </cell>
          <cell r="J70">
            <v>362</v>
          </cell>
          <cell r="K70">
            <v>572</v>
          </cell>
          <cell r="L70">
            <v>0.38758029978586722</v>
          </cell>
          <cell r="M70">
            <v>934</v>
          </cell>
          <cell r="N70">
            <v>354</v>
          </cell>
          <cell r="O70">
            <v>514</v>
          </cell>
          <cell r="P70">
            <v>0.40783410138248849</v>
          </cell>
          <cell r="Q70">
            <v>868</v>
          </cell>
          <cell r="R70">
            <v>368</v>
          </cell>
          <cell r="S70">
            <v>500</v>
          </cell>
          <cell r="T70">
            <v>0.42396313364055299</v>
          </cell>
          <cell r="U70">
            <v>868</v>
          </cell>
        </row>
        <row r="71">
          <cell r="A71" t="str">
            <v>08</v>
          </cell>
          <cell r="B71">
            <v>160</v>
          </cell>
          <cell r="C71">
            <v>279</v>
          </cell>
          <cell r="D71">
            <v>0.36446469248291574</v>
          </cell>
          <cell r="E71">
            <v>439</v>
          </cell>
          <cell r="F71">
            <v>200</v>
          </cell>
          <cell r="G71">
            <v>340</v>
          </cell>
          <cell r="H71">
            <v>0.37037037037037035</v>
          </cell>
          <cell r="I71">
            <v>540</v>
          </cell>
          <cell r="J71">
            <v>183</v>
          </cell>
          <cell r="K71">
            <v>288</v>
          </cell>
          <cell r="L71">
            <v>0.38853503184713378</v>
          </cell>
          <cell r="M71">
            <v>471</v>
          </cell>
          <cell r="N71">
            <v>211</v>
          </cell>
          <cell r="O71">
            <v>288</v>
          </cell>
          <cell r="P71">
            <v>0.42284569138276551</v>
          </cell>
          <cell r="Q71">
            <v>499</v>
          </cell>
          <cell r="R71">
            <v>208</v>
          </cell>
          <cell r="S71">
            <v>282</v>
          </cell>
          <cell r="T71">
            <v>0.42448979591836733</v>
          </cell>
          <cell r="U71">
            <v>490</v>
          </cell>
        </row>
        <row r="72">
          <cell r="A72" t="str">
            <v>09</v>
          </cell>
          <cell r="B72">
            <v>374</v>
          </cell>
          <cell r="C72">
            <v>1206</v>
          </cell>
          <cell r="D72">
            <v>0.23670886075949368</v>
          </cell>
          <cell r="E72">
            <v>1580</v>
          </cell>
          <cell r="F72">
            <v>406</v>
          </cell>
          <cell r="G72">
            <v>1298</v>
          </cell>
          <cell r="H72">
            <v>0.23826291079812206</v>
          </cell>
          <cell r="I72">
            <v>1704</v>
          </cell>
          <cell r="J72">
            <v>364</v>
          </cell>
          <cell r="K72">
            <v>1171</v>
          </cell>
          <cell r="L72">
            <v>0.23713355048859935</v>
          </cell>
          <cell r="M72">
            <v>1535</v>
          </cell>
          <cell r="N72">
            <v>366</v>
          </cell>
          <cell r="O72">
            <v>1270</v>
          </cell>
          <cell r="P72">
            <v>0.22371638141809291</v>
          </cell>
          <cell r="Q72">
            <v>1636</v>
          </cell>
          <cell r="R72">
            <v>422</v>
          </cell>
          <cell r="S72">
            <v>1214</v>
          </cell>
          <cell r="T72">
            <v>0.25794621026894865</v>
          </cell>
          <cell r="U72">
            <v>1636</v>
          </cell>
        </row>
        <row r="73">
          <cell r="A73" t="str">
            <v>10</v>
          </cell>
          <cell r="B73">
            <v>929</v>
          </cell>
          <cell r="C73">
            <v>728</v>
          </cell>
          <cell r="D73">
            <v>0.56065178032589014</v>
          </cell>
          <cell r="E73">
            <v>1657</v>
          </cell>
          <cell r="F73">
            <v>944</v>
          </cell>
          <cell r="G73">
            <v>763</v>
          </cell>
          <cell r="H73">
            <v>0.55301698886936146</v>
          </cell>
          <cell r="I73">
            <v>1707</v>
          </cell>
          <cell r="J73">
            <v>950</v>
          </cell>
          <cell r="K73">
            <v>718</v>
          </cell>
          <cell r="L73">
            <v>0.5695443645083933</v>
          </cell>
          <cell r="M73">
            <v>1668</v>
          </cell>
          <cell r="N73">
            <v>969</v>
          </cell>
          <cell r="O73">
            <v>753</v>
          </cell>
          <cell r="P73">
            <v>0.56271777003484325</v>
          </cell>
          <cell r="Q73">
            <v>1722</v>
          </cell>
          <cell r="R73">
            <v>971</v>
          </cell>
          <cell r="S73">
            <v>727</v>
          </cell>
          <cell r="T73">
            <v>0.57184923439340396</v>
          </cell>
          <cell r="U73">
            <v>1698</v>
          </cell>
        </row>
        <row r="74">
          <cell r="A74" t="str">
            <v>12</v>
          </cell>
          <cell r="B74">
            <v>410</v>
          </cell>
          <cell r="C74">
            <v>448</v>
          </cell>
          <cell r="D74">
            <v>0.47785547785547783</v>
          </cell>
          <cell r="E74">
            <v>858</v>
          </cell>
          <cell r="F74">
            <v>449</v>
          </cell>
          <cell r="G74">
            <v>447</v>
          </cell>
          <cell r="H74">
            <v>0.5011160714285714</v>
          </cell>
          <cell r="I74">
            <v>896</v>
          </cell>
          <cell r="J74">
            <v>475</v>
          </cell>
          <cell r="K74">
            <v>465</v>
          </cell>
          <cell r="L74">
            <v>0.50531914893617025</v>
          </cell>
          <cell r="M74">
            <v>940</v>
          </cell>
          <cell r="N74">
            <v>480</v>
          </cell>
          <cell r="O74">
            <v>490</v>
          </cell>
          <cell r="P74">
            <v>0.49484536082474229</v>
          </cell>
          <cell r="Q74">
            <v>970</v>
          </cell>
          <cell r="R74">
            <v>268</v>
          </cell>
          <cell r="S74">
            <v>190</v>
          </cell>
          <cell r="T74">
            <v>0.58515283842794763</v>
          </cell>
          <cell r="U74">
            <v>458</v>
          </cell>
        </row>
        <row r="75">
          <cell r="A75" t="str">
            <v>11</v>
          </cell>
          <cell r="B75">
            <v>268</v>
          </cell>
          <cell r="C75">
            <v>184</v>
          </cell>
          <cell r="D75">
            <v>0.59292035398230092</v>
          </cell>
          <cell r="E75">
            <v>452</v>
          </cell>
          <cell r="F75">
            <v>258</v>
          </cell>
          <cell r="G75">
            <v>203</v>
          </cell>
          <cell r="H75">
            <v>0.55965292841648595</v>
          </cell>
          <cell r="I75">
            <v>461</v>
          </cell>
          <cell r="J75">
            <v>266</v>
          </cell>
          <cell r="K75">
            <v>233</v>
          </cell>
          <cell r="L75">
            <v>0.53306613226452904</v>
          </cell>
          <cell r="M75">
            <v>499</v>
          </cell>
          <cell r="N75">
            <v>293</v>
          </cell>
          <cell r="O75">
            <v>180</v>
          </cell>
          <cell r="P75">
            <v>0.61945031712473575</v>
          </cell>
          <cell r="Q75">
            <v>473</v>
          </cell>
          <cell r="R75">
            <v>473</v>
          </cell>
          <cell r="S75">
            <v>469</v>
          </cell>
          <cell r="T75">
            <v>0.50212314225053079</v>
          </cell>
          <cell r="U75">
            <v>942</v>
          </cell>
        </row>
        <row r="76">
          <cell r="A76" t="str">
            <v>Théologie</v>
          </cell>
          <cell r="B76">
            <v>8</v>
          </cell>
          <cell r="C76">
            <v>17</v>
          </cell>
          <cell r="D76">
            <v>0.32</v>
          </cell>
          <cell r="E76">
            <v>25</v>
          </cell>
          <cell r="F76">
            <v>10</v>
          </cell>
          <cell r="G76">
            <v>14</v>
          </cell>
          <cell r="H76">
            <v>0.41666666666666669</v>
          </cell>
          <cell r="I76">
            <v>24</v>
          </cell>
          <cell r="J76">
            <v>4</v>
          </cell>
          <cell r="K76">
            <v>14</v>
          </cell>
          <cell r="L76">
            <v>0.22222222222222221</v>
          </cell>
          <cell r="M76">
            <v>18</v>
          </cell>
          <cell r="N76">
            <v>6</v>
          </cell>
          <cell r="O76">
            <v>17</v>
          </cell>
          <cell r="P76">
            <v>0.2608695652173913</v>
          </cell>
          <cell r="Q76">
            <v>23</v>
          </cell>
          <cell r="R76">
            <v>4</v>
          </cell>
          <cell r="S76">
            <v>17</v>
          </cell>
          <cell r="T76">
            <v>0.19047619047619047</v>
          </cell>
          <cell r="U76">
            <v>21</v>
          </cell>
        </row>
        <row r="79">
          <cell r="B79">
            <v>2010</v>
          </cell>
          <cell r="E79" t="str">
            <v>Total 2010</v>
          </cell>
          <cell r="F79">
            <v>2011</v>
          </cell>
          <cell r="I79" t="str">
            <v>Total 2011</v>
          </cell>
          <cell r="J79">
            <v>2012</v>
          </cell>
          <cell r="M79" t="str">
            <v>Total 2012</v>
          </cell>
          <cell r="N79">
            <v>2013</v>
          </cell>
          <cell r="Q79" t="str">
            <v>Total 2013</v>
          </cell>
          <cell r="R79">
            <v>2014</v>
          </cell>
          <cell r="U79" t="str">
            <v>Total 2014</v>
          </cell>
        </row>
        <row r="80">
          <cell r="A80" t="str">
            <v>Étiquettes de lignes</v>
          </cell>
          <cell r="B80" t="str">
            <v>FEMME</v>
          </cell>
          <cell r="C80" t="str">
            <v>HOMME</v>
          </cell>
          <cell r="F80" t="str">
            <v>FEMME</v>
          </cell>
          <cell r="G80" t="str">
            <v>HOMME</v>
          </cell>
          <cell r="J80" t="str">
            <v>FEMME</v>
          </cell>
          <cell r="K80" t="str">
            <v>HOMME</v>
          </cell>
          <cell r="N80" t="str">
            <v>FEMME</v>
          </cell>
          <cell r="O80" t="str">
            <v>HOMME</v>
          </cell>
          <cell r="R80" t="str">
            <v>FEMME</v>
          </cell>
          <cell r="S80" t="str">
            <v>HOMME</v>
          </cell>
        </row>
        <row r="81">
          <cell r="A81" t="str">
            <v>Droit</v>
          </cell>
          <cell r="B81">
            <v>671</v>
          </cell>
          <cell r="C81">
            <v>740</v>
          </cell>
          <cell r="D81">
            <v>0.4755492558469171</v>
          </cell>
          <cell r="E81">
            <v>1411</v>
          </cell>
          <cell r="F81">
            <v>670</v>
          </cell>
          <cell r="G81">
            <v>823</v>
          </cell>
          <cell r="H81">
            <v>0.44876088412592097</v>
          </cell>
          <cell r="I81">
            <v>1493</v>
          </cell>
          <cell r="J81">
            <v>714</v>
          </cell>
          <cell r="K81">
            <v>838</v>
          </cell>
          <cell r="L81">
            <v>0.46005154639175255</v>
          </cell>
          <cell r="M81">
            <v>1552</v>
          </cell>
          <cell r="N81">
            <v>731</v>
          </cell>
          <cell r="O81">
            <v>876</v>
          </cell>
          <cell r="P81">
            <v>0.45488487865588051</v>
          </cell>
          <cell r="Q81">
            <v>1607</v>
          </cell>
          <cell r="R81">
            <v>744</v>
          </cell>
          <cell r="S81">
            <v>871</v>
          </cell>
          <cell r="T81">
            <v>0.46068111455108357</v>
          </cell>
          <cell r="U81">
            <v>1615</v>
          </cell>
        </row>
        <row r="82">
          <cell r="A82" t="str">
            <v>Lettres</v>
          </cell>
          <cell r="B82">
            <v>2042</v>
          </cell>
          <cell r="C82">
            <v>1706</v>
          </cell>
          <cell r="D82">
            <v>0.54482390608324438</v>
          </cell>
          <cell r="E82">
            <v>3748</v>
          </cell>
          <cell r="F82">
            <v>2027</v>
          </cell>
          <cell r="G82">
            <v>1721</v>
          </cell>
          <cell r="H82">
            <v>0.54082177161152611</v>
          </cell>
          <cell r="I82">
            <v>3748</v>
          </cell>
          <cell r="J82">
            <v>2256</v>
          </cell>
          <cell r="K82">
            <v>1791</v>
          </cell>
          <cell r="L82">
            <v>0.55744996293550775</v>
          </cell>
          <cell r="M82">
            <v>4047</v>
          </cell>
          <cell r="N82">
            <v>2270</v>
          </cell>
          <cell r="O82">
            <v>1867</v>
          </cell>
          <cell r="P82">
            <v>0.54870679236161468</v>
          </cell>
          <cell r="Q82">
            <v>4137</v>
          </cell>
          <cell r="R82">
            <v>2304</v>
          </cell>
          <cell r="S82">
            <v>1873</v>
          </cell>
          <cell r="T82">
            <v>0.55159205171175485</v>
          </cell>
          <cell r="U82">
            <v>4177</v>
          </cell>
        </row>
        <row r="83">
          <cell r="A83" t="str">
            <v>Pharmacie</v>
          </cell>
          <cell r="B83">
            <v>268</v>
          </cell>
          <cell r="C83">
            <v>184</v>
          </cell>
          <cell r="D83">
            <v>0.59292035398230092</v>
          </cell>
          <cell r="E83">
            <v>452</v>
          </cell>
          <cell r="F83">
            <v>258</v>
          </cell>
          <cell r="G83">
            <v>203</v>
          </cell>
          <cell r="H83">
            <v>0.55965292841648595</v>
          </cell>
          <cell r="I83">
            <v>461</v>
          </cell>
          <cell r="J83">
            <v>266</v>
          </cell>
          <cell r="K83">
            <v>233</v>
          </cell>
          <cell r="L83">
            <v>0.53306613226452904</v>
          </cell>
          <cell r="M83">
            <v>499</v>
          </cell>
          <cell r="N83">
            <v>293</v>
          </cell>
          <cell r="O83">
            <v>180</v>
          </cell>
          <cell r="P83">
            <v>0.61945031712473575</v>
          </cell>
          <cell r="Q83">
            <v>473</v>
          </cell>
          <cell r="R83">
            <v>268</v>
          </cell>
          <cell r="S83">
            <v>190</v>
          </cell>
          <cell r="T83">
            <v>0.58515283842794763</v>
          </cell>
          <cell r="U83">
            <v>458</v>
          </cell>
        </row>
        <row r="84">
          <cell r="A84" t="str">
            <v>Sciences</v>
          </cell>
          <cell r="B84">
            <v>1982</v>
          </cell>
          <cell r="C84">
            <v>3509</v>
          </cell>
          <cell r="D84">
            <v>0.36095428883627756</v>
          </cell>
          <cell r="E84">
            <v>5491</v>
          </cell>
          <cell r="F84">
            <v>2058</v>
          </cell>
          <cell r="G84">
            <v>3737</v>
          </cell>
          <cell r="H84">
            <v>0.35513373597929249</v>
          </cell>
          <cell r="I84">
            <v>5795</v>
          </cell>
          <cell r="J84">
            <v>1990</v>
          </cell>
          <cell r="K84">
            <v>3520</v>
          </cell>
          <cell r="L84">
            <v>0.36116152450090744</v>
          </cell>
          <cell r="M84">
            <v>5510</v>
          </cell>
          <cell r="N84">
            <v>2053</v>
          </cell>
          <cell r="O84">
            <v>3647</v>
          </cell>
          <cell r="P84">
            <v>0.3601754385964912</v>
          </cell>
          <cell r="Q84">
            <v>5700</v>
          </cell>
          <cell r="R84">
            <v>2123</v>
          </cell>
          <cell r="S84">
            <v>3590</v>
          </cell>
          <cell r="T84">
            <v>0.37160861193768596</v>
          </cell>
          <cell r="U84">
            <v>5713</v>
          </cell>
        </row>
        <row r="85">
          <cell r="A85" t="str">
            <v>Total général</v>
          </cell>
          <cell r="B85">
            <v>4963</v>
          </cell>
          <cell r="C85">
            <v>6139</v>
          </cell>
          <cell r="D85">
            <v>0.44703656998738966</v>
          </cell>
          <cell r="E85">
            <v>11102</v>
          </cell>
          <cell r="F85">
            <v>5013</v>
          </cell>
          <cell r="G85">
            <v>6484</v>
          </cell>
          <cell r="H85">
            <v>0.43602678959728625</v>
          </cell>
          <cell r="I85">
            <v>11497</v>
          </cell>
          <cell r="J85">
            <v>5226</v>
          </cell>
          <cell r="K85">
            <v>6382</v>
          </cell>
          <cell r="L85">
            <v>0.45020675396278431</v>
          </cell>
          <cell r="M85">
            <v>11608</v>
          </cell>
          <cell r="N85">
            <v>5347</v>
          </cell>
          <cell r="O85">
            <v>6570</v>
          </cell>
          <cell r="P85">
            <v>0.44868675002097841</v>
          </cell>
          <cell r="Q85">
            <v>11917</v>
          </cell>
        </row>
      </sheetData>
      <sheetData sheetId="17">
        <row r="1">
          <cell r="B1">
            <v>2010</v>
          </cell>
          <cell r="E1" t="str">
            <v>Total 2010</v>
          </cell>
          <cell r="F1">
            <v>2011</v>
          </cell>
          <cell r="I1" t="str">
            <v>Total 2011</v>
          </cell>
          <cell r="J1">
            <v>2012</v>
          </cell>
          <cell r="M1" t="str">
            <v>Total 2012</v>
          </cell>
          <cell r="N1">
            <v>2013</v>
          </cell>
          <cell r="Q1" t="str">
            <v>Total 2013</v>
          </cell>
          <cell r="R1">
            <v>2014</v>
          </cell>
          <cell r="U1" t="str">
            <v>Total 2014</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42</v>
          </cell>
          <cell r="C3">
            <v>43</v>
          </cell>
          <cell r="D3">
            <v>0.49411764705882355</v>
          </cell>
          <cell r="E3">
            <v>85</v>
          </cell>
          <cell r="F3">
            <v>55</v>
          </cell>
          <cell r="G3">
            <v>37</v>
          </cell>
          <cell r="H3">
            <v>0.59782608695652173</v>
          </cell>
          <cell r="I3">
            <v>92</v>
          </cell>
          <cell r="J3">
            <v>43</v>
          </cell>
          <cell r="K3">
            <v>40</v>
          </cell>
          <cell r="L3">
            <v>0.51807228915662651</v>
          </cell>
          <cell r="M3">
            <v>83</v>
          </cell>
          <cell r="N3">
            <v>39</v>
          </cell>
          <cell r="O3">
            <v>31</v>
          </cell>
          <cell r="P3">
            <v>0.55714285714285716</v>
          </cell>
          <cell r="Q3">
            <v>70</v>
          </cell>
          <cell r="R3">
            <v>45</v>
          </cell>
          <cell r="S3">
            <v>25</v>
          </cell>
          <cell r="T3">
            <v>0.6428571428571429</v>
          </cell>
          <cell r="U3">
            <v>70</v>
          </cell>
        </row>
        <row r="4">
          <cell r="A4" t="str">
            <v>02</v>
          </cell>
          <cell r="B4">
            <v>29</v>
          </cell>
          <cell r="C4">
            <v>31</v>
          </cell>
          <cell r="D4">
            <v>0.48333333333333334</v>
          </cell>
          <cell r="E4">
            <v>60</v>
          </cell>
          <cell r="F4">
            <v>25</v>
          </cell>
          <cell r="G4">
            <v>23</v>
          </cell>
          <cell r="H4">
            <v>0.52083333333333337</v>
          </cell>
          <cell r="I4">
            <v>48</v>
          </cell>
          <cell r="J4">
            <v>21</v>
          </cell>
          <cell r="K4">
            <v>36</v>
          </cell>
          <cell r="L4">
            <v>0.36842105263157893</v>
          </cell>
          <cell r="M4">
            <v>57</v>
          </cell>
          <cell r="N4">
            <v>27</v>
          </cell>
          <cell r="O4">
            <v>22</v>
          </cell>
          <cell r="P4">
            <v>0.55102040816326525</v>
          </cell>
          <cell r="Q4">
            <v>49</v>
          </cell>
          <cell r="R4">
            <v>25</v>
          </cell>
          <cell r="S4">
            <v>33</v>
          </cell>
          <cell r="T4">
            <v>0.43103448275862066</v>
          </cell>
          <cell r="U4">
            <v>58</v>
          </cell>
        </row>
        <row r="5">
          <cell r="A5" t="str">
            <v>03</v>
          </cell>
          <cell r="B5">
            <v>8</v>
          </cell>
          <cell r="C5">
            <v>5</v>
          </cell>
          <cell r="D5">
            <v>0.61538461538461542</v>
          </cell>
          <cell r="E5">
            <v>13</v>
          </cell>
          <cell r="F5">
            <v>11</v>
          </cell>
          <cell r="G5">
            <v>10</v>
          </cell>
          <cell r="H5">
            <v>0.52380952380952384</v>
          </cell>
          <cell r="I5">
            <v>21</v>
          </cell>
          <cell r="J5">
            <v>7</v>
          </cell>
          <cell r="K5">
            <v>10</v>
          </cell>
          <cell r="L5">
            <v>0.41176470588235292</v>
          </cell>
          <cell r="M5">
            <v>17</v>
          </cell>
          <cell r="N5">
            <v>6</v>
          </cell>
          <cell r="O5">
            <v>16</v>
          </cell>
          <cell r="P5">
            <v>0.27272727272727271</v>
          </cell>
          <cell r="Q5">
            <v>22</v>
          </cell>
          <cell r="R5">
            <v>7</v>
          </cell>
          <cell r="S5">
            <v>7</v>
          </cell>
          <cell r="T5">
            <v>0.5</v>
          </cell>
          <cell r="U5">
            <v>14</v>
          </cell>
        </row>
        <row r="6">
          <cell r="A6" t="str">
            <v>04</v>
          </cell>
          <cell r="B6">
            <v>38</v>
          </cell>
          <cell r="C6">
            <v>28</v>
          </cell>
          <cell r="D6">
            <v>0.5757575757575758</v>
          </cell>
          <cell r="E6">
            <v>66</v>
          </cell>
          <cell r="F6">
            <v>55</v>
          </cell>
          <cell r="G6">
            <v>46</v>
          </cell>
          <cell r="H6">
            <v>0.54455445544554459</v>
          </cell>
          <cell r="I6">
            <v>101</v>
          </cell>
          <cell r="J6">
            <v>51</v>
          </cell>
          <cell r="K6">
            <v>54</v>
          </cell>
          <cell r="L6">
            <v>0.48571428571428571</v>
          </cell>
          <cell r="M6">
            <v>105</v>
          </cell>
          <cell r="N6">
            <v>42</v>
          </cell>
          <cell r="O6">
            <v>58</v>
          </cell>
          <cell r="P6">
            <v>0.42</v>
          </cell>
          <cell r="Q6">
            <v>100</v>
          </cell>
          <cell r="R6">
            <v>49</v>
          </cell>
          <cell r="S6">
            <v>54</v>
          </cell>
          <cell r="T6">
            <v>0.47572815533980584</v>
          </cell>
          <cell r="U6">
            <v>103</v>
          </cell>
        </row>
        <row r="7">
          <cell r="A7" t="str">
            <v>05</v>
          </cell>
          <cell r="B7">
            <v>60</v>
          </cell>
          <cell r="C7">
            <v>68</v>
          </cell>
          <cell r="D7">
            <v>0.46875</v>
          </cell>
          <cell r="E7">
            <v>128</v>
          </cell>
          <cell r="F7">
            <v>74</v>
          </cell>
          <cell r="G7">
            <v>99</v>
          </cell>
          <cell r="H7">
            <v>0.4277456647398844</v>
          </cell>
          <cell r="I7">
            <v>173</v>
          </cell>
          <cell r="J7">
            <v>78</v>
          </cell>
          <cell r="K7">
            <v>113</v>
          </cell>
          <cell r="L7">
            <v>0.40837696335078533</v>
          </cell>
          <cell r="M7">
            <v>191</v>
          </cell>
          <cell r="N7">
            <v>61</v>
          </cell>
          <cell r="O7">
            <v>105</v>
          </cell>
          <cell r="P7">
            <v>0.36746987951807231</v>
          </cell>
          <cell r="Q7">
            <v>166</v>
          </cell>
          <cell r="R7">
            <v>71</v>
          </cell>
          <cell r="S7">
            <v>114</v>
          </cell>
          <cell r="T7">
            <v>0.38378378378378381</v>
          </cell>
          <cell r="U7">
            <v>185</v>
          </cell>
        </row>
        <row r="8">
          <cell r="A8" t="str">
            <v>06</v>
          </cell>
          <cell r="B8">
            <v>103</v>
          </cell>
          <cell r="C8">
            <v>77</v>
          </cell>
          <cell r="D8">
            <v>0.57222222222222219</v>
          </cell>
          <cell r="E8">
            <v>180</v>
          </cell>
          <cell r="F8">
            <v>70</v>
          </cell>
          <cell r="G8">
            <v>64</v>
          </cell>
          <cell r="H8">
            <v>0.52238805970149249</v>
          </cell>
          <cell r="I8">
            <v>134</v>
          </cell>
          <cell r="J8">
            <v>87</v>
          </cell>
          <cell r="K8">
            <v>82</v>
          </cell>
          <cell r="L8">
            <v>0.51479289940828399</v>
          </cell>
          <cell r="M8">
            <v>169</v>
          </cell>
          <cell r="N8">
            <v>106</v>
          </cell>
          <cell r="O8">
            <v>92</v>
          </cell>
          <cell r="P8">
            <v>0.53535353535353536</v>
          </cell>
          <cell r="Q8">
            <v>198</v>
          </cell>
          <cell r="R8">
            <v>109</v>
          </cell>
          <cell r="S8">
            <v>86</v>
          </cell>
          <cell r="T8">
            <v>0.55897435897435899</v>
          </cell>
          <cell r="U8">
            <v>195</v>
          </cell>
        </row>
        <row r="9">
          <cell r="A9" t="str">
            <v>07</v>
          </cell>
          <cell r="B9">
            <v>124</v>
          </cell>
          <cell r="C9">
            <v>48</v>
          </cell>
          <cell r="D9">
            <v>0.72093023255813948</v>
          </cell>
          <cell r="E9">
            <v>172</v>
          </cell>
          <cell r="F9">
            <v>101</v>
          </cell>
          <cell r="G9">
            <v>49</v>
          </cell>
          <cell r="H9">
            <v>0.67333333333333334</v>
          </cell>
          <cell r="I9">
            <v>150</v>
          </cell>
          <cell r="J9">
            <v>144</v>
          </cell>
          <cell r="K9">
            <v>47</v>
          </cell>
          <cell r="L9">
            <v>0.75392670157068065</v>
          </cell>
          <cell r="M9">
            <v>191</v>
          </cell>
          <cell r="N9">
            <v>148</v>
          </cell>
          <cell r="O9">
            <v>55</v>
          </cell>
          <cell r="P9">
            <v>0.72906403940886699</v>
          </cell>
          <cell r="Q9">
            <v>203</v>
          </cell>
          <cell r="R9">
            <v>130</v>
          </cell>
          <cell r="S9">
            <v>52</v>
          </cell>
          <cell r="T9">
            <v>0.7142857142857143</v>
          </cell>
          <cell r="U9">
            <v>182</v>
          </cell>
        </row>
        <row r="10">
          <cell r="A10" t="str">
            <v>08</v>
          </cell>
          <cell r="B10">
            <v>32</v>
          </cell>
          <cell r="C10">
            <v>17</v>
          </cell>
          <cell r="D10">
            <v>0.65306122448979587</v>
          </cell>
          <cell r="E10">
            <v>49</v>
          </cell>
          <cell r="F10">
            <v>20</v>
          </cell>
          <cell r="G10">
            <v>16</v>
          </cell>
          <cell r="H10">
            <v>0.55555555555555558</v>
          </cell>
          <cell r="I10">
            <v>36</v>
          </cell>
          <cell r="J10">
            <v>31</v>
          </cell>
          <cell r="K10">
            <v>16</v>
          </cell>
          <cell r="L10">
            <v>0.65957446808510634</v>
          </cell>
          <cell r="M10">
            <v>47</v>
          </cell>
          <cell r="N10">
            <v>33</v>
          </cell>
          <cell r="O10">
            <v>12</v>
          </cell>
          <cell r="P10">
            <v>0.73333333333333328</v>
          </cell>
          <cell r="Q10">
            <v>45</v>
          </cell>
          <cell r="R10">
            <v>26</v>
          </cell>
          <cell r="S10">
            <v>19</v>
          </cell>
          <cell r="T10">
            <v>0.57777777777777772</v>
          </cell>
          <cell r="U10">
            <v>45</v>
          </cell>
        </row>
        <row r="11">
          <cell r="A11" t="str">
            <v>09</v>
          </cell>
          <cell r="B11">
            <v>73</v>
          </cell>
          <cell r="C11">
            <v>35</v>
          </cell>
          <cell r="D11">
            <v>0.67592592592592593</v>
          </cell>
          <cell r="E11">
            <v>108</v>
          </cell>
          <cell r="F11">
            <v>67</v>
          </cell>
          <cell r="G11">
            <v>32</v>
          </cell>
          <cell r="H11">
            <v>0.6767676767676768</v>
          </cell>
          <cell r="I11">
            <v>99</v>
          </cell>
          <cell r="J11">
            <v>103</v>
          </cell>
          <cell r="K11">
            <v>33</v>
          </cell>
          <cell r="L11">
            <v>0.75735294117647056</v>
          </cell>
          <cell r="M11">
            <v>136</v>
          </cell>
          <cell r="N11">
            <v>89</v>
          </cell>
          <cell r="O11">
            <v>43</v>
          </cell>
          <cell r="P11">
            <v>0.6742424242424242</v>
          </cell>
          <cell r="Q11">
            <v>132</v>
          </cell>
          <cell r="R11">
            <v>92</v>
          </cell>
          <cell r="S11">
            <v>56</v>
          </cell>
          <cell r="T11">
            <v>0.6216216216216216</v>
          </cell>
          <cell r="U11">
            <v>148</v>
          </cell>
        </row>
        <row r="12">
          <cell r="A12" t="str">
            <v>10</v>
          </cell>
          <cell r="B12">
            <v>39</v>
          </cell>
          <cell r="C12">
            <v>12</v>
          </cell>
          <cell r="D12">
            <v>0.76470588235294112</v>
          </cell>
          <cell r="E12">
            <v>51</v>
          </cell>
          <cell r="F12">
            <v>31</v>
          </cell>
          <cell r="G12">
            <v>8</v>
          </cell>
          <cell r="H12">
            <v>0.79487179487179482</v>
          </cell>
          <cell r="I12">
            <v>39</v>
          </cell>
          <cell r="J12">
            <v>46</v>
          </cell>
          <cell r="K12">
            <v>17</v>
          </cell>
          <cell r="L12">
            <v>0.73015873015873012</v>
          </cell>
          <cell r="M12">
            <v>63</v>
          </cell>
          <cell r="N12">
            <v>47</v>
          </cell>
          <cell r="O12">
            <v>21</v>
          </cell>
          <cell r="P12">
            <v>0.69117647058823528</v>
          </cell>
          <cell r="Q12">
            <v>68</v>
          </cell>
          <cell r="R12">
            <v>37</v>
          </cell>
          <cell r="S12">
            <v>22</v>
          </cell>
          <cell r="T12">
            <v>0.6271186440677966</v>
          </cell>
          <cell r="U12">
            <v>59</v>
          </cell>
        </row>
        <row r="13">
          <cell r="A13" t="str">
            <v>11</v>
          </cell>
          <cell r="B13">
            <v>85</v>
          </cell>
          <cell r="C13">
            <v>32</v>
          </cell>
          <cell r="D13">
            <v>0.72649572649572647</v>
          </cell>
          <cell r="E13">
            <v>117</v>
          </cell>
          <cell r="F13">
            <v>76</v>
          </cell>
          <cell r="G13">
            <v>37</v>
          </cell>
          <cell r="H13">
            <v>0.67256637168141598</v>
          </cell>
          <cell r="I13">
            <v>113</v>
          </cell>
          <cell r="J13">
            <v>109</v>
          </cell>
          <cell r="K13">
            <v>47</v>
          </cell>
          <cell r="L13">
            <v>0.69871794871794868</v>
          </cell>
          <cell r="M13">
            <v>156</v>
          </cell>
          <cell r="N13">
            <v>87</v>
          </cell>
          <cell r="O13">
            <v>40</v>
          </cell>
          <cell r="P13">
            <v>0.68503937007874016</v>
          </cell>
          <cell r="Q13">
            <v>127</v>
          </cell>
          <cell r="R13">
            <v>94</v>
          </cell>
          <cell r="S13">
            <v>36</v>
          </cell>
          <cell r="T13">
            <v>0.72307692307692306</v>
          </cell>
          <cell r="U13">
            <v>130</v>
          </cell>
        </row>
        <row r="14">
          <cell r="A14" t="str">
            <v>12</v>
          </cell>
          <cell r="B14">
            <v>23</v>
          </cell>
          <cell r="C14">
            <v>9</v>
          </cell>
          <cell r="D14">
            <v>0.71875</v>
          </cell>
          <cell r="E14">
            <v>32</v>
          </cell>
          <cell r="F14">
            <v>20</v>
          </cell>
          <cell r="G14">
            <v>8</v>
          </cell>
          <cell r="H14">
            <v>0.7142857142857143</v>
          </cell>
          <cell r="I14">
            <v>28</v>
          </cell>
          <cell r="J14">
            <v>30</v>
          </cell>
          <cell r="K14">
            <v>12</v>
          </cell>
          <cell r="L14">
            <v>0.7142857142857143</v>
          </cell>
          <cell r="M14">
            <v>42</v>
          </cell>
          <cell r="N14">
            <v>22</v>
          </cell>
          <cell r="O14">
            <v>11</v>
          </cell>
          <cell r="P14">
            <v>0.66666666666666663</v>
          </cell>
          <cell r="Q14">
            <v>33</v>
          </cell>
          <cell r="R14">
            <v>25</v>
          </cell>
          <cell r="S14">
            <v>17</v>
          </cell>
          <cell r="T14">
            <v>0.59523809523809523</v>
          </cell>
          <cell r="U14">
            <v>42</v>
          </cell>
        </row>
        <row r="15">
          <cell r="A15" t="str">
            <v>13</v>
          </cell>
          <cell r="B15">
            <v>17</v>
          </cell>
          <cell r="C15">
            <v>7</v>
          </cell>
          <cell r="D15">
            <v>0.70833333333333337</v>
          </cell>
          <cell r="E15">
            <v>24</v>
          </cell>
          <cell r="F15">
            <v>20</v>
          </cell>
          <cell r="G15">
            <v>5</v>
          </cell>
          <cell r="H15">
            <v>0.8</v>
          </cell>
          <cell r="I15">
            <v>25</v>
          </cell>
          <cell r="J15">
            <v>22</v>
          </cell>
          <cell r="K15">
            <v>3</v>
          </cell>
          <cell r="L15">
            <v>0.88</v>
          </cell>
          <cell r="M15">
            <v>25</v>
          </cell>
          <cell r="N15">
            <v>18</v>
          </cell>
          <cell r="O15">
            <v>5</v>
          </cell>
          <cell r="P15">
            <v>0.78260869565217395</v>
          </cell>
          <cell r="Q15">
            <v>23</v>
          </cell>
          <cell r="R15">
            <v>15</v>
          </cell>
          <cell r="S15">
            <v>7</v>
          </cell>
          <cell r="T15">
            <v>0.68181818181818177</v>
          </cell>
          <cell r="U15">
            <v>22</v>
          </cell>
        </row>
        <row r="16">
          <cell r="A16" t="str">
            <v>14</v>
          </cell>
          <cell r="B16">
            <v>62</v>
          </cell>
          <cell r="C16">
            <v>23</v>
          </cell>
          <cell r="D16">
            <v>0.72941176470588232</v>
          </cell>
          <cell r="E16">
            <v>85</v>
          </cell>
          <cell r="F16">
            <v>71</v>
          </cell>
          <cell r="G16">
            <v>27</v>
          </cell>
          <cell r="H16">
            <v>0.72448979591836737</v>
          </cell>
          <cell r="I16">
            <v>98</v>
          </cell>
          <cell r="J16">
            <v>86</v>
          </cell>
          <cell r="K16">
            <v>34</v>
          </cell>
          <cell r="L16">
            <v>0.71666666666666667</v>
          </cell>
          <cell r="M16">
            <v>120</v>
          </cell>
          <cell r="N16">
            <v>92</v>
          </cell>
          <cell r="O16">
            <v>35</v>
          </cell>
          <cell r="P16">
            <v>0.72440944881889768</v>
          </cell>
          <cell r="Q16">
            <v>127</v>
          </cell>
          <cell r="R16">
            <v>67</v>
          </cell>
          <cell r="S16">
            <v>33</v>
          </cell>
          <cell r="T16">
            <v>0.67</v>
          </cell>
          <cell r="U16">
            <v>100</v>
          </cell>
        </row>
        <row r="17">
          <cell r="A17" t="str">
            <v>15</v>
          </cell>
          <cell r="B17">
            <v>36</v>
          </cell>
          <cell r="C17">
            <v>27</v>
          </cell>
          <cell r="D17">
            <v>0.5714285714285714</v>
          </cell>
          <cell r="E17">
            <v>63</v>
          </cell>
          <cell r="F17">
            <v>34</v>
          </cell>
          <cell r="G17">
            <v>29</v>
          </cell>
          <cell r="H17">
            <v>0.53968253968253965</v>
          </cell>
          <cell r="I17">
            <v>63</v>
          </cell>
          <cell r="J17">
            <v>49</v>
          </cell>
          <cell r="K17">
            <v>24</v>
          </cell>
          <cell r="L17">
            <v>0.67123287671232879</v>
          </cell>
          <cell r="M17">
            <v>73</v>
          </cell>
          <cell r="N17">
            <v>55</v>
          </cell>
          <cell r="O17">
            <v>45</v>
          </cell>
          <cell r="P17">
            <v>0.55000000000000004</v>
          </cell>
          <cell r="Q17">
            <v>100</v>
          </cell>
          <cell r="R17">
            <v>52</v>
          </cell>
          <cell r="S17">
            <v>44</v>
          </cell>
          <cell r="T17">
            <v>0.54166666666666663</v>
          </cell>
          <cell r="U17">
            <v>96</v>
          </cell>
        </row>
        <row r="18">
          <cell r="A18" t="str">
            <v>16</v>
          </cell>
          <cell r="B18">
            <v>64</v>
          </cell>
          <cell r="C18">
            <v>44</v>
          </cell>
          <cell r="D18">
            <v>0.59259259259259256</v>
          </cell>
          <cell r="E18">
            <v>108</v>
          </cell>
          <cell r="F18">
            <v>72</v>
          </cell>
          <cell r="G18">
            <v>41</v>
          </cell>
          <cell r="H18">
            <v>0.63716814159292035</v>
          </cell>
          <cell r="I18">
            <v>113</v>
          </cell>
          <cell r="J18">
            <v>90</v>
          </cell>
          <cell r="K18">
            <v>47</v>
          </cell>
          <cell r="L18">
            <v>0.65693430656934304</v>
          </cell>
          <cell r="M18">
            <v>137</v>
          </cell>
          <cell r="N18">
            <v>101</v>
          </cell>
          <cell r="O18">
            <v>63</v>
          </cell>
          <cell r="P18">
            <v>0.61585365853658536</v>
          </cell>
          <cell r="Q18">
            <v>164</v>
          </cell>
          <cell r="R18">
            <v>102</v>
          </cell>
          <cell r="S18">
            <v>63</v>
          </cell>
          <cell r="T18">
            <v>0.61818181818181817</v>
          </cell>
          <cell r="U18">
            <v>165</v>
          </cell>
        </row>
        <row r="19">
          <cell r="A19" t="str">
            <v>17</v>
          </cell>
          <cell r="B19">
            <v>48</v>
          </cell>
          <cell r="C19">
            <v>66</v>
          </cell>
          <cell r="D19">
            <v>0.42105263157894735</v>
          </cell>
          <cell r="E19">
            <v>114</v>
          </cell>
          <cell r="F19">
            <v>43</v>
          </cell>
          <cell r="G19">
            <v>86</v>
          </cell>
          <cell r="H19">
            <v>0.33333333333333331</v>
          </cell>
          <cell r="I19">
            <v>129</v>
          </cell>
          <cell r="J19">
            <v>51</v>
          </cell>
          <cell r="K19">
            <v>107</v>
          </cell>
          <cell r="L19">
            <v>0.32278481012658228</v>
          </cell>
          <cell r="M19">
            <v>158</v>
          </cell>
          <cell r="N19">
            <v>60</v>
          </cell>
          <cell r="O19">
            <v>108</v>
          </cell>
          <cell r="P19">
            <v>0.35714285714285715</v>
          </cell>
          <cell r="Q19">
            <v>168</v>
          </cell>
          <cell r="R19">
            <v>66</v>
          </cell>
          <cell r="S19">
            <v>114</v>
          </cell>
          <cell r="T19">
            <v>0.36666666666666664</v>
          </cell>
          <cell r="U19">
            <v>180</v>
          </cell>
        </row>
        <row r="20">
          <cell r="A20" t="str">
            <v>18</v>
          </cell>
          <cell r="B20">
            <v>98</v>
          </cell>
          <cell r="C20">
            <v>55</v>
          </cell>
          <cell r="D20">
            <v>0.64052287581699341</v>
          </cell>
          <cell r="E20">
            <v>153</v>
          </cell>
          <cell r="F20">
            <v>107</v>
          </cell>
          <cell r="G20">
            <v>94</v>
          </cell>
          <cell r="H20">
            <v>0.53233830845771146</v>
          </cell>
          <cell r="I20">
            <v>201</v>
          </cell>
          <cell r="J20">
            <v>105</v>
          </cell>
          <cell r="K20">
            <v>75</v>
          </cell>
          <cell r="L20">
            <v>0.58333333333333337</v>
          </cell>
          <cell r="M20">
            <v>180</v>
          </cell>
          <cell r="N20">
            <v>102</v>
          </cell>
          <cell r="O20">
            <v>86</v>
          </cell>
          <cell r="P20">
            <v>0.54255319148936165</v>
          </cell>
          <cell r="Q20">
            <v>188</v>
          </cell>
          <cell r="R20">
            <v>139</v>
          </cell>
          <cell r="S20">
            <v>90</v>
          </cell>
          <cell r="T20">
            <v>0.60698689956331875</v>
          </cell>
          <cell r="U20">
            <v>229</v>
          </cell>
        </row>
        <row r="21">
          <cell r="A21" t="str">
            <v>19</v>
          </cell>
          <cell r="B21">
            <v>124</v>
          </cell>
          <cell r="C21">
            <v>97</v>
          </cell>
          <cell r="D21">
            <v>0.56108597285067874</v>
          </cell>
          <cell r="E21">
            <v>221</v>
          </cell>
          <cell r="F21">
            <v>125</v>
          </cell>
          <cell r="G21">
            <v>112</v>
          </cell>
          <cell r="H21">
            <v>0.52742616033755274</v>
          </cell>
          <cell r="I21">
            <v>237</v>
          </cell>
          <cell r="J21">
            <v>125</v>
          </cell>
          <cell r="K21">
            <v>92</v>
          </cell>
          <cell r="L21">
            <v>0.57603686635944695</v>
          </cell>
          <cell r="M21">
            <v>217</v>
          </cell>
          <cell r="N21">
            <v>127</v>
          </cell>
          <cell r="O21">
            <v>94</v>
          </cell>
          <cell r="P21">
            <v>0.57466063348416285</v>
          </cell>
          <cell r="Q21">
            <v>221</v>
          </cell>
          <cell r="R21">
            <v>119</v>
          </cell>
          <cell r="S21">
            <v>103</v>
          </cell>
          <cell r="T21">
            <v>0.536036036036036</v>
          </cell>
          <cell r="U21">
            <v>222</v>
          </cell>
        </row>
        <row r="22">
          <cell r="A22" t="str">
            <v>20</v>
          </cell>
          <cell r="B22">
            <v>71</v>
          </cell>
          <cell r="C22">
            <v>55</v>
          </cell>
          <cell r="D22">
            <v>0.56349206349206349</v>
          </cell>
          <cell r="E22">
            <v>126</v>
          </cell>
          <cell r="F22">
            <v>72</v>
          </cell>
          <cell r="G22">
            <v>39</v>
          </cell>
          <cell r="H22">
            <v>0.64864864864864868</v>
          </cell>
          <cell r="I22">
            <v>111</v>
          </cell>
          <cell r="J22">
            <v>82</v>
          </cell>
          <cell r="K22">
            <v>48</v>
          </cell>
          <cell r="L22">
            <v>0.63076923076923075</v>
          </cell>
          <cell r="M22">
            <v>130</v>
          </cell>
          <cell r="N22">
            <v>83</v>
          </cell>
          <cell r="O22">
            <v>53</v>
          </cell>
          <cell r="P22">
            <v>0.61029411764705888</v>
          </cell>
          <cell r="Q22">
            <v>136</v>
          </cell>
          <cell r="R22">
            <v>94</v>
          </cell>
          <cell r="S22">
            <v>41</v>
          </cell>
          <cell r="T22">
            <v>0.6962962962962963</v>
          </cell>
          <cell r="U22">
            <v>135</v>
          </cell>
        </row>
        <row r="23">
          <cell r="A23" t="str">
            <v>21</v>
          </cell>
          <cell r="B23">
            <v>87</v>
          </cell>
          <cell r="C23">
            <v>59</v>
          </cell>
          <cell r="D23">
            <v>0.59589041095890416</v>
          </cell>
          <cell r="E23">
            <v>146</v>
          </cell>
          <cell r="F23">
            <v>67</v>
          </cell>
          <cell r="G23">
            <v>64</v>
          </cell>
          <cell r="H23">
            <v>0.51145038167938928</v>
          </cell>
          <cell r="I23">
            <v>131</v>
          </cell>
          <cell r="J23">
            <v>85</v>
          </cell>
          <cell r="K23">
            <v>51</v>
          </cell>
          <cell r="L23">
            <v>0.625</v>
          </cell>
          <cell r="M23">
            <v>136</v>
          </cell>
          <cell r="N23">
            <v>75</v>
          </cell>
          <cell r="O23">
            <v>59</v>
          </cell>
          <cell r="P23">
            <v>0.55970149253731338</v>
          </cell>
          <cell r="Q23">
            <v>134</v>
          </cell>
          <cell r="R23">
            <v>72</v>
          </cell>
          <cell r="S23">
            <v>60</v>
          </cell>
          <cell r="T23">
            <v>0.54545454545454541</v>
          </cell>
          <cell r="U23">
            <v>132</v>
          </cell>
        </row>
        <row r="24">
          <cell r="A24" t="str">
            <v>22</v>
          </cell>
          <cell r="B24">
            <v>116</v>
          </cell>
          <cell r="C24">
            <v>117</v>
          </cell>
          <cell r="D24">
            <v>0.4978540772532189</v>
          </cell>
          <cell r="E24">
            <v>233</v>
          </cell>
          <cell r="F24">
            <v>136</v>
          </cell>
          <cell r="G24">
            <v>155</v>
          </cell>
          <cell r="H24">
            <v>0.46735395189003437</v>
          </cell>
          <cell r="I24">
            <v>291</v>
          </cell>
          <cell r="J24">
            <v>152</v>
          </cell>
          <cell r="K24">
            <v>169</v>
          </cell>
          <cell r="L24">
            <v>0.4735202492211838</v>
          </cell>
          <cell r="M24">
            <v>321</v>
          </cell>
          <cell r="N24">
            <v>143</v>
          </cell>
          <cell r="O24">
            <v>176</v>
          </cell>
          <cell r="P24">
            <v>0.44827586206896552</v>
          </cell>
          <cell r="Q24">
            <v>319</v>
          </cell>
          <cell r="R24">
            <v>158</v>
          </cell>
          <cell r="S24">
            <v>155</v>
          </cell>
          <cell r="T24">
            <v>0.50479233226837061</v>
          </cell>
          <cell r="U24">
            <v>313</v>
          </cell>
        </row>
        <row r="25">
          <cell r="A25" t="str">
            <v>23</v>
          </cell>
          <cell r="B25">
            <v>60</v>
          </cell>
          <cell r="C25">
            <v>72</v>
          </cell>
          <cell r="D25">
            <v>0.45454545454545453</v>
          </cell>
          <cell r="E25">
            <v>132</v>
          </cell>
          <cell r="F25">
            <v>64</v>
          </cell>
          <cell r="G25">
            <v>66</v>
          </cell>
          <cell r="H25">
            <v>0.49230769230769234</v>
          </cell>
          <cell r="I25">
            <v>130</v>
          </cell>
          <cell r="J25">
            <v>63</v>
          </cell>
          <cell r="K25">
            <v>61</v>
          </cell>
          <cell r="L25">
            <v>0.50806451612903225</v>
          </cell>
          <cell r="M25">
            <v>124</v>
          </cell>
          <cell r="N25">
            <v>74</v>
          </cell>
          <cell r="O25">
            <v>69</v>
          </cell>
          <cell r="P25">
            <v>0.5174825174825175</v>
          </cell>
          <cell r="Q25">
            <v>143</v>
          </cell>
          <cell r="R25">
            <v>70</v>
          </cell>
          <cell r="S25">
            <v>67</v>
          </cell>
          <cell r="T25">
            <v>0.51094890510948909</v>
          </cell>
          <cell r="U25">
            <v>137</v>
          </cell>
        </row>
        <row r="26">
          <cell r="A26" t="str">
            <v>24</v>
          </cell>
          <cell r="B26">
            <v>38</v>
          </cell>
          <cell r="C26">
            <v>39</v>
          </cell>
          <cell r="D26">
            <v>0.4935064935064935</v>
          </cell>
          <cell r="E26">
            <v>77</v>
          </cell>
          <cell r="F26">
            <v>47</v>
          </cell>
          <cell r="G26">
            <v>28</v>
          </cell>
          <cell r="H26">
            <v>0.62666666666666671</v>
          </cell>
          <cell r="I26">
            <v>75</v>
          </cell>
          <cell r="J26">
            <v>32</v>
          </cell>
          <cell r="K26">
            <v>26</v>
          </cell>
          <cell r="L26">
            <v>0.55172413793103448</v>
          </cell>
          <cell r="M26">
            <v>58</v>
          </cell>
          <cell r="N26">
            <v>33</v>
          </cell>
          <cell r="O26">
            <v>34</v>
          </cell>
          <cell r="P26">
            <v>0.4925373134328358</v>
          </cell>
          <cell r="Q26">
            <v>67</v>
          </cell>
          <cell r="R26">
            <v>46</v>
          </cell>
          <cell r="S26">
            <v>25</v>
          </cell>
          <cell r="T26">
            <v>0.647887323943662</v>
          </cell>
          <cell r="U26">
            <v>71</v>
          </cell>
        </row>
        <row r="27">
          <cell r="A27" t="str">
            <v>25</v>
          </cell>
          <cell r="B27">
            <v>49</v>
          </cell>
          <cell r="C27">
            <v>158</v>
          </cell>
          <cell r="D27">
            <v>0.23671497584541062</v>
          </cell>
          <cell r="E27">
            <v>207</v>
          </cell>
          <cell r="F27">
            <v>38</v>
          </cell>
          <cell r="G27">
            <v>163</v>
          </cell>
          <cell r="H27">
            <v>0.1890547263681592</v>
          </cell>
          <cell r="I27">
            <v>201</v>
          </cell>
          <cell r="J27">
            <v>51</v>
          </cell>
          <cell r="K27">
            <v>172</v>
          </cell>
          <cell r="L27">
            <v>0.22869955156950672</v>
          </cell>
          <cell r="M27">
            <v>223</v>
          </cell>
          <cell r="N27">
            <v>42</v>
          </cell>
          <cell r="O27">
            <v>200</v>
          </cell>
          <cell r="P27">
            <v>0.17355371900826447</v>
          </cell>
          <cell r="Q27">
            <v>242</v>
          </cell>
          <cell r="R27">
            <v>51</v>
          </cell>
          <cell r="S27">
            <v>187</v>
          </cell>
          <cell r="T27">
            <v>0.21428571428571427</v>
          </cell>
          <cell r="U27">
            <v>238</v>
          </cell>
        </row>
        <row r="28">
          <cell r="A28" t="str">
            <v>26</v>
          </cell>
          <cell r="B28">
            <v>65</v>
          </cell>
          <cell r="C28">
            <v>186</v>
          </cell>
          <cell r="D28">
            <v>0.25896414342629481</v>
          </cell>
          <cell r="E28">
            <v>251</v>
          </cell>
          <cell r="F28">
            <v>78</v>
          </cell>
          <cell r="G28">
            <v>211</v>
          </cell>
          <cell r="H28">
            <v>0.26989619377162632</v>
          </cell>
          <cell r="I28">
            <v>289</v>
          </cell>
          <cell r="J28">
            <v>79</v>
          </cell>
          <cell r="K28">
            <v>192</v>
          </cell>
          <cell r="L28">
            <v>0.29151291512915128</v>
          </cell>
          <cell r="M28">
            <v>271</v>
          </cell>
          <cell r="N28">
            <v>72</v>
          </cell>
          <cell r="O28">
            <v>218</v>
          </cell>
          <cell r="P28">
            <v>0.24827586206896551</v>
          </cell>
          <cell r="Q28">
            <v>290</v>
          </cell>
          <cell r="R28">
            <v>94</v>
          </cell>
          <cell r="S28">
            <v>216</v>
          </cell>
          <cell r="T28">
            <v>0.3032258064516129</v>
          </cell>
          <cell r="U28">
            <v>310</v>
          </cell>
        </row>
        <row r="29">
          <cell r="A29" t="str">
            <v>27</v>
          </cell>
          <cell r="B29">
            <v>116</v>
          </cell>
          <cell r="C29">
            <v>324</v>
          </cell>
          <cell r="D29">
            <v>0.26363636363636361</v>
          </cell>
          <cell r="E29">
            <v>440</v>
          </cell>
          <cell r="F29">
            <v>92</v>
          </cell>
          <cell r="G29">
            <v>358</v>
          </cell>
          <cell r="H29">
            <v>0.20444444444444446</v>
          </cell>
          <cell r="I29">
            <v>450</v>
          </cell>
          <cell r="J29">
            <v>90</v>
          </cell>
          <cell r="K29">
            <v>360</v>
          </cell>
          <cell r="L29">
            <v>0.2</v>
          </cell>
          <cell r="M29">
            <v>450</v>
          </cell>
          <cell r="N29">
            <v>102</v>
          </cell>
          <cell r="O29">
            <v>347</v>
          </cell>
          <cell r="P29">
            <v>0.22717149220489977</v>
          </cell>
          <cell r="Q29">
            <v>449</v>
          </cell>
          <cell r="R29">
            <v>126</v>
          </cell>
          <cell r="S29">
            <v>309</v>
          </cell>
          <cell r="T29">
            <v>0.28965517241379313</v>
          </cell>
          <cell r="U29">
            <v>435</v>
          </cell>
        </row>
        <row r="30">
          <cell r="A30" t="str">
            <v>28</v>
          </cell>
          <cell r="B30">
            <v>72</v>
          </cell>
          <cell r="C30">
            <v>220</v>
          </cell>
          <cell r="D30">
            <v>0.24657534246575341</v>
          </cell>
          <cell r="E30">
            <v>292</v>
          </cell>
          <cell r="F30">
            <v>96</v>
          </cell>
          <cell r="G30">
            <v>239</v>
          </cell>
          <cell r="H30">
            <v>0.28656716417910449</v>
          </cell>
          <cell r="I30">
            <v>335</v>
          </cell>
          <cell r="J30">
            <v>78</v>
          </cell>
          <cell r="K30">
            <v>244</v>
          </cell>
          <cell r="L30">
            <v>0.24223602484472051</v>
          </cell>
          <cell r="M30">
            <v>322</v>
          </cell>
          <cell r="N30">
            <v>83</v>
          </cell>
          <cell r="O30">
            <v>231</v>
          </cell>
          <cell r="P30">
            <v>0.2643312101910828</v>
          </cell>
          <cell r="Q30">
            <v>314</v>
          </cell>
          <cell r="R30">
            <v>74</v>
          </cell>
          <cell r="S30">
            <v>246</v>
          </cell>
          <cell r="T30">
            <v>0.23125000000000001</v>
          </cell>
          <cell r="U30">
            <v>320</v>
          </cell>
        </row>
        <row r="31">
          <cell r="A31" t="str">
            <v>29</v>
          </cell>
          <cell r="B31">
            <v>27</v>
          </cell>
          <cell r="C31">
            <v>72</v>
          </cell>
          <cell r="D31">
            <v>0.27272727272727271</v>
          </cell>
          <cell r="E31">
            <v>99</v>
          </cell>
          <cell r="F31">
            <v>27</v>
          </cell>
          <cell r="G31">
            <v>96</v>
          </cell>
          <cell r="H31">
            <v>0.21951219512195122</v>
          </cell>
          <cell r="I31">
            <v>123</v>
          </cell>
          <cell r="J31">
            <v>29</v>
          </cell>
          <cell r="K31">
            <v>82</v>
          </cell>
          <cell r="L31">
            <v>0.26126126126126126</v>
          </cell>
          <cell r="M31">
            <v>111</v>
          </cell>
          <cell r="N31">
            <v>23</v>
          </cell>
          <cell r="O31">
            <v>83</v>
          </cell>
          <cell r="P31">
            <v>0.21698113207547171</v>
          </cell>
          <cell r="Q31">
            <v>106</v>
          </cell>
          <cell r="R31">
            <v>30</v>
          </cell>
          <cell r="S31">
            <v>102</v>
          </cell>
          <cell r="T31">
            <v>0.22727272727272727</v>
          </cell>
          <cell r="U31">
            <v>132</v>
          </cell>
        </row>
        <row r="32">
          <cell r="A32" t="str">
            <v>30</v>
          </cell>
          <cell r="B32">
            <v>39</v>
          </cell>
          <cell r="C32">
            <v>129</v>
          </cell>
          <cell r="D32">
            <v>0.23214285714285715</v>
          </cell>
          <cell r="E32">
            <v>168</v>
          </cell>
          <cell r="F32">
            <v>42</v>
          </cell>
          <cell r="G32">
            <v>156</v>
          </cell>
          <cell r="H32">
            <v>0.21212121212121213</v>
          </cell>
          <cell r="I32">
            <v>198</v>
          </cell>
          <cell r="J32">
            <v>44</v>
          </cell>
          <cell r="K32">
            <v>141</v>
          </cell>
          <cell r="L32">
            <v>0.23783783783783785</v>
          </cell>
          <cell r="M32">
            <v>185</v>
          </cell>
          <cell r="N32">
            <v>55</v>
          </cell>
          <cell r="O32">
            <v>135</v>
          </cell>
          <cell r="P32">
            <v>0.28947368421052633</v>
          </cell>
          <cell r="Q32">
            <v>190</v>
          </cell>
          <cell r="R32">
            <v>45</v>
          </cell>
          <cell r="S32">
            <v>135</v>
          </cell>
          <cell r="T32">
            <v>0.25</v>
          </cell>
          <cell r="U32">
            <v>180</v>
          </cell>
        </row>
        <row r="33">
          <cell r="A33" t="str">
            <v>31</v>
          </cell>
          <cell r="B33">
            <v>112</v>
          </cell>
          <cell r="C33">
            <v>152</v>
          </cell>
          <cell r="D33">
            <v>0.42424242424242425</v>
          </cell>
          <cell r="E33">
            <v>264</v>
          </cell>
          <cell r="F33">
            <v>112</v>
          </cell>
          <cell r="G33">
            <v>144</v>
          </cell>
          <cell r="H33">
            <v>0.4375</v>
          </cell>
          <cell r="I33">
            <v>256</v>
          </cell>
          <cell r="J33">
            <v>134</v>
          </cell>
          <cell r="K33">
            <v>209</v>
          </cell>
          <cell r="L33">
            <v>0.39067055393586003</v>
          </cell>
          <cell r="M33">
            <v>343</v>
          </cell>
          <cell r="N33">
            <v>113</v>
          </cell>
          <cell r="O33">
            <v>148</v>
          </cell>
          <cell r="P33">
            <v>0.43295019157088122</v>
          </cell>
          <cell r="Q33">
            <v>261</v>
          </cell>
          <cell r="R33">
            <v>136</v>
          </cell>
          <cell r="S33">
            <v>142</v>
          </cell>
          <cell r="T33">
            <v>0.48920863309352519</v>
          </cell>
          <cell r="U33">
            <v>278</v>
          </cell>
        </row>
        <row r="34">
          <cell r="A34" t="str">
            <v>32</v>
          </cell>
          <cell r="B34">
            <v>123</v>
          </cell>
          <cell r="C34">
            <v>174</v>
          </cell>
          <cell r="D34">
            <v>0.41414141414141414</v>
          </cell>
          <cell r="E34">
            <v>297</v>
          </cell>
          <cell r="F34">
            <v>128</v>
          </cell>
          <cell r="G34">
            <v>152</v>
          </cell>
          <cell r="H34">
            <v>0.45714285714285713</v>
          </cell>
          <cell r="I34">
            <v>280</v>
          </cell>
          <cell r="J34">
            <v>109</v>
          </cell>
          <cell r="K34">
            <v>189</v>
          </cell>
          <cell r="L34">
            <v>0.36577181208053694</v>
          </cell>
          <cell r="M34">
            <v>298</v>
          </cell>
          <cell r="N34">
            <v>96</v>
          </cell>
          <cell r="O34">
            <v>139</v>
          </cell>
          <cell r="P34">
            <v>0.40851063829787232</v>
          </cell>
          <cell r="Q34">
            <v>235</v>
          </cell>
          <cell r="R34">
            <v>106</v>
          </cell>
          <cell r="S34">
            <v>125</v>
          </cell>
          <cell r="T34">
            <v>0.45887445887445888</v>
          </cell>
          <cell r="U34">
            <v>231</v>
          </cell>
        </row>
        <row r="35">
          <cell r="A35" t="str">
            <v>33</v>
          </cell>
          <cell r="B35">
            <v>104</v>
          </cell>
          <cell r="C35">
            <v>147</v>
          </cell>
          <cell r="D35">
            <v>0.41434262948207173</v>
          </cell>
          <cell r="E35">
            <v>251</v>
          </cell>
          <cell r="F35">
            <v>100</v>
          </cell>
          <cell r="G35">
            <v>128</v>
          </cell>
          <cell r="H35">
            <v>0.43859649122807015</v>
          </cell>
          <cell r="I35">
            <v>228</v>
          </cell>
          <cell r="J35">
            <v>93</v>
          </cell>
          <cell r="K35">
            <v>141</v>
          </cell>
          <cell r="L35">
            <v>0.39743589743589741</v>
          </cell>
          <cell r="M35">
            <v>234</v>
          </cell>
          <cell r="N35">
            <v>98</v>
          </cell>
          <cell r="O35">
            <v>140</v>
          </cell>
          <cell r="P35">
            <v>0.41176470588235292</v>
          </cell>
          <cell r="Q35">
            <v>238</v>
          </cell>
          <cell r="R35">
            <v>96</v>
          </cell>
          <cell r="S35">
            <v>149</v>
          </cell>
          <cell r="T35">
            <v>0.39183673469387753</v>
          </cell>
          <cell r="U35">
            <v>245</v>
          </cell>
        </row>
        <row r="36">
          <cell r="A36" t="str">
            <v>34</v>
          </cell>
          <cell r="B36">
            <v>13</v>
          </cell>
          <cell r="C36">
            <v>39</v>
          </cell>
          <cell r="D36">
            <v>0.25</v>
          </cell>
          <cell r="E36">
            <v>52</v>
          </cell>
          <cell r="F36">
            <v>20</v>
          </cell>
          <cell r="G36">
            <v>58</v>
          </cell>
          <cell r="H36">
            <v>0.25641025641025639</v>
          </cell>
          <cell r="I36">
            <v>78</v>
          </cell>
          <cell r="J36">
            <v>24</v>
          </cell>
          <cell r="K36">
            <v>37</v>
          </cell>
          <cell r="L36">
            <v>0.39344262295081966</v>
          </cell>
          <cell r="M36">
            <v>61</v>
          </cell>
          <cell r="N36">
            <v>27</v>
          </cell>
          <cell r="O36">
            <v>65</v>
          </cell>
          <cell r="P36">
            <v>0.29347826086956524</v>
          </cell>
          <cell r="Q36">
            <v>92</v>
          </cell>
          <cell r="R36">
            <v>22</v>
          </cell>
          <cell r="S36">
            <v>50</v>
          </cell>
          <cell r="T36">
            <v>0.30555555555555558</v>
          </cell>
          <cell r="U36">
            <v>72</v>
          </cell>
        </row>
        <row r="37">
          <cell r="A37" t="str">
            <v>35</v>
          </cell>
          <cell r="B37">
            <v>46</v>
          </cell>
          <cell r="C37">
            <v>75</v>
          </cell>
          <cell r="D37">
            <v>0.38016528925619836</v>
          </cell>
          <cell r="E37">
            <v>121</v>
          </cell>
          <cell r="F37">
            <v>57</v>
          </cell>
          <cell r="G37">
            <v>95</v>
          </cell>
          <cell r="H37">
            <v>0.375</v>
          </cell>
          <cell r="I37">
            <v>152</v>
          </cell>
          <cell r="J37">
            <v>69</v>
          </cell>
          <cell r="K37">
            <v>101</v>
          </cell>
          <cell r="L37">
            <v>0.40588235294117647</v>
          </cell>
          <cell r="M37">
            <v>170</v>
          </cell>
          <cell r="N37">
            <v>65</v>
          </cell>
          <cell r="O37">
            <v>70</v>
          </cell>
          <cell r="P37">
            <v>0.48148148148148145</v>
          </cell>
          <cell r="Q37">
            <v>135</v>
          </cell>
          <cell r="R37">
            <v>66</v>
          </cell>
          <cell r="S37">
            <v>67</v>
          </cell>
          <cell r="T37">
            <v>0.49624060150375937</v>
          </cell>
          <cell r="U37">
            <v>133</v>
          </cell>
        </row>
        <row r="38">
          <cell r="A38" t="str">
            <v>36</v>
          </cell>
          <cell r="B38">
            <v>60</v>
          </cell>
          <cell r="C38">
            <v>83</v>
          </cell>
          <cell r="D38">
            <v>0.41958041958041958</v>
          </cell>
          <cell r="E38">
            <v>143</v>
          </cell>
          <cell r="F38">
            <v>68</v>
          </cell>
          <cell r="G38">
            <v>101</v>
          </cell>
          <cell r="H38">
            <v>0.40236686390532544</v>
          </cell>
          <cell r="I38">
            <v>169</v>
          </cell>
          <cell r="J38">
            <v>62</v>
          </cell>
          <cell r="K38">
            <v>99</v>
          </cell>
          <cell r="L38">
            <v>0.38509316770186336</v>
          </cell>
          <cell r="M38">
            <v>161</v>
          </cell>
          <cell r="N38">
            <v>78</v>
          </cell>
          <cell r="O38">
            <v>87</v>
          </cell>
          <cell r="P38">
            <v>0.47272727272727272</v>
          </cell>
          <cell r="Q38">
            <v>165</v>
          </cell>
          <cell r="R38">
            <v>85</v>
          </cell>
          <cell r="S38">
            <v>96</v>
          </cell>
          <cell r="T38">
            <v>0.46961325966850831</v>
          </cell>
          <cell r="U38">
            <v>181</v>
          </cell>
        </row>
        <row r="39">
          <cell r="A39" t="str">
            <v>37</v>
          </cell>
          <cell r="B39">
            <v>25</v>
          </cell>
          <cell r="C39">
            <v>37</v>
          </cell>
          <cell r="D39">
            <v>0.40322580645161288</v>
          </cell>
          <cell r="E39">
            <v>62</v>
          </cell>
          <cell r="F39">
            <v>28</v>
          </cell>
          <cell r="G39">
            <v>42</v>
          </cell>
          <cell r="H39">
            <v>0.4</v>
          </cell>
          <cell r="I39">
            <v>70</v>
          </cell>
          <cell r="J39">
            <v>29</v>
          </cell>
          <cell r="K39">
            <v>47</v>
          </cell>
          <cell r="L39">
            <v>0.38157894736842107</v>
          </cell>
          <cell r="M39">
            <v>76</v>
          </cell>
          <cell r="N39">
            <v>28</v>
          </cell>
          <cell r="O39">
            <v>43</v>
          </cell>
          <cell r="P39">
            <v>0.39436619718309857</v>
          </cell>
          <cell r="Q39">
            <v>71</v>
          </cell>
          <cell r="R39">
            <v>42</v>
          </cell>
          <cell r="S39">
            <v>43</v>
          </cell>
          <cell r="T39">
            <v>0.49411764705882355</v>
          </cell>
          <cell r="U39">
            <v>85</v>
          </cell>
        </row>
        <row r="40">
          <cell r="A40" t="str">
            <v>60</v>
          </cell>
          <cell r="B40">
            <v>51</v>
          </cell>
          <cell r="C40">
            <v>238</v>
          </cell>
          <cell r="D40">
            <v>0.17647058823529413</v>
          </cell>
          <cell r="E40">
            <v>289</v>
          </cell>
          <cell r="F40">
            <v>77</v>
          </cell>
          <cell r="G40">
            <v>286</v>
          </cell>
          <cell r="H40">
            <v>0.21212121212121213</v>
          </cell>
          <cell r="I40">
            <v>363</v>
          </cell>
          <cell r="J40">
            <v>62</v>
          </cell>
          <cell r="K40">
            <v>274</v>
          </cell>
          <cell r="L40">
            <v>0.18452380952380953</v>
          </cell>
          <cell r="M40">
            <v>336</v>
          </cell>
          <cell r="N40">
            <v>62</v>
          </cell>
          <cell r="O40">
            <v>259</v>
          </cell>
          <cell r="P40">
            <v>0.19314641744548286</v>
          </cell>
          <cell r="Q40">
            <v>321</v>
          </cell>
          <cell r="R40">
            <v>60</v>
          </cell>
          <cell r="S40">
            <v>212</v>
          </cell>
          <cell r="T40">
            <v>0.22058823529411764</v>
          </cell>
          <cell r="U40">
            <v>272</v>
          </cell>
        </row>
        <row r="41">
          <cell r="A41" t="str">
            <v>61</v>
          </cell>
          <cell r="B41">
            <v>49</v>
          </cell>
          <cell r="C41">
            <v>174</v>
          </cell>
          <cell r="D41">
            <v>0.21973094170403587</v>
          </cell>
          <cell r="E41">
            <v>223</v>
          </cell>
          <cell r="F41">
            <v>54</v>
          </cell>
          <cell r="G41">
            <v>182</v>
          </cell>
          <cell r="H41">
            <v>0.2288135593220339</v>
          </cell>
          <cell r="I41">
            <v>236</v>
          </cell>
          <cell r="J41">
            <v>65</v>
          </cell>
          <cell r="K41">
            <v>203</v>
          </cell>
          <cell r="L41">
            <v>0.24253731343283583</v>
          </cell>
          <cell r="M41">
            <v>268</v>
          </cell>
          <cell r="N41">
            <v>42</v>
          </cell>
          <cell r="O41">
            <v>177</v>
          </cell>
          <cell r="P41">
            <v>0.19178082191780821</v>
          </cell>
          <cell r="Q41">
            <v>219</v>
          </cell>
          <cell r="R41">
            <v>52</v>
          </cell>
          <cell r="S41">
            <v>175</v>
          </cell>
          <cell r="T41">
            <v>0.22907488986784141</v>
          </cell>
          <cell r="U41">
            <v>227</v>
          </cell>
        </row>
        <row r="42">
          <cell r="A42" t="str">
            <v>62</v>
          </cell>
          <cell r="B42">
            <v>56</v>
          </cell>
          <cell r="C42">
            <v>119</v>
          </cell>
          <cell r="D42">
            <v>0.32</v>
          </cell>
          <cell r="E42">
            <v>175</v>
          </cell>
          <cell r="F42">
            <v>57</v>
          </cell>
          <cell r="G42">
            <v>127</v>
          </cell>
          <cell r="H42">
            <v>0.30978260869565216</v>
          </cell>
          <cell r="I42">
            <v>184</v>
          </cell>
          <cell r="J42">
            <v>61</v>
          </cell>
          <cell r="K42">
            <v>128</v>
          </cell>
          <cell r="L42">
            <v>0.32275132275132273</v>
          </cell>
          <cell r="M42">
            <v>189</v>
          </cell>
          <cell r="N42">
            <v>41</v>
          </cell>
          <cell r="O42">
            <v>117</v>
          </cell>
          <cell r="P42">
            <v>0.25949367088607594</v>
          </cell>
          <cell r="Q42">
            <v>158</v>
          </cell>
          <cell r="R42">
            <v>50</v>
          </cell>
          <cell r="S42">
            <v>105</v>
          </cell>
          <cell r="T42">
            <v>0.32258064516129031</v>
          </cell>
          <cell r="U42">
            <v>155</v>
          </cell>
        </row>
        <row r="43">
          <cell r="A43" t="str">
            <v>63</v>
          </cell>
          <cell r="B43">
            <v>28</v>
          </cell>
          <cell r="C43">
            <v>120</v>
          </cell>
          <cell r="D43">
            <v>0.1891891891891892</v>
          </cell>
          <cell r="E43">
            <v>148</v>
          </cell>
          <cell r="F43">
            <v>30</v>
          </cell>
          <cell r="G43">
            <v>136</v>
          </cell>
          <cell r="H43">
            <v>0.18072289156626506</v>
          </cell>
          <cell r="I43">
            <v>166</v>
          </cell>
          <cell r="J43">
            <v>33</v>
          </cell>
          <cell r="K43">
            <v>128</v>
          </cell>
          <cell r="L43">
            <v>0.20496894409937888</v>
          </cell>
          <cell r="M43">
            <v>161</v>
          </cell>
          <cell r="N43">
            <v>31</v>
          </cell>
          <cell r="O43">
            <v>163</v>
          </cell>
          <cell r="P43">
            <v>0.15979381443298968</v>
          </cell>
          <cell r="Q43">
            <v>194</v>
          </cell>
          <cell r="R43">
            <v>34</v>
          </cell>
          <cell r="S43">
            <v>122</v>
          </cell>
          <cell r="T43">
            <v>0.21794871794871795</v>
          </cell>
          <cell r="U43">
            <v>156</v>
          </cell>
        </row>
        <row r="44">
          <cell r="A44" t="str">
            <v>64</v>
          </cell>
          <cell r="B44">
            <v>215</v>
          </cell>
          <cell r="C44">
            <v>157</v>
          </cell>
          <cell r="D44">
            <v>0.57795698924731187</v>
          </cell>
          <cell r="E44">
            <v>372</v>
          </cell>
          <cell r="F44">
            <v>241</v>
          </cell>
          <cell r="G44">
            <v>202</v>
          </cell>
          <cell r="H44">
            <v>0.54401805869074493</v>
          </cell>
          <cell r="I44">
            <v>443</v>
          </cell>
          <cell r="J44">
            <v>243</v>
          </cell>
          <cell r="K44">
            <v>176</v>
          </cell>
          <cell r="L44">
            <v>0.57995226730310268</v>
          </cell>
          <cell r="M44">
            <v>419</v>
          </cell>
          <cell r="N44">
            <v>259</v>
          </cell>
          <cell r="O44">
            <v>190</v>
          </cell>
          <cell r="P44">
            <v>0.57683741648106901</v>
          </cell>
          <cell r="Q44">
            <v>449</v>
          </cell>
          <cell r="R44">
            <v>259</v>
          </cell>
          <cell r="S44">
            <v>184</v>
          </cell>
          <cell r="T44">
            <v>0.58465011286681712</v>
          </cell>
          <cell r="U44">
            <v>443</v>
          </cell>
        </row>
        <row r="45">
          <cell r="A45" t="str">
            <v>65</v>
          </cell>
          <cell r="B45">
            <v>287</v>
          </cell>
          <cell r="C45">
            <v>203</v>
          </cell>
          <cell r="D45">
            <v>0.58571428571428574</v>
          </cell>
          <cell r="E45">
            <v>490</v>
          </cell>
          <cell r="F45">
            <v>282</v>
          </cell>
          <cell r="G45">
            <v>191</v>
          </cell>
          <cell r="H45">
            <v>0.59619450317124734</v>
          </cell>
          <cell r="I45">
            <v>473</v>
          </cell>
          <cell r="J45">
            <v>282</v>
          </cell>
          <cell r="K45">
            <v>183</v>
          </cell>
          <cell r="L45">
            <v>0.6064516129032258</v>
          </cell>
          <cell r="M45">
            <v>465</v>
          </cell>
          <cell r="N45">
            <v>289</v>
          </cell>
          <cell r="O45">
            <v>196</v>
          </cell>
          <cell r="P45">
            <v>0.59587628865979381</v>
          </cell>
          <cell r="Q45">
            <v>485</v>
          </cell>
          <cell r="R45">
            <v>295</v>
          </cell>
          <cell r="S45">
            <v>197</v>
          </cell>
          <cell r="T45">
            <v>0.59959349593495936</v>
          </cell>
          <cell r="U45">
            <v>492</v>
          </cell>
        </row>
        <row r="46">
          <cell r="A46" t="str">
            <v>66</v>
          </cell>
          <cell r="B46">
            <v>118</v>
          </cell>
          <cell r="C46">
            <v>84</v>
          </cell>
          <cell r="D46">
            <v>0.58415841584158412</v>
          </cell>
          <cell r="E46">
            <v>202</v>
          </cell>
          <cell r="F46">
            <v>104</v>
          </cell>
          <cell r="G46">
            <v>78</v>
          </cell>
          <cell r="H46">
            <v>0.5714285714285714</v>
          </cell>
          <cell r="I46">
            <v>182</v>
          </cell>
          <cell r="J46">
            <v>111</v>
          </cell>
          <cell r="K46">
            <v>82</v>
          </cell>
          <cell r="L46">
            <v>0.57512953367875652</v>
          </cell>
          <cell r="M46">
            <v>193</v>
          </cell>
          <cell r="N46">
            <v>136</v>
          </cell>
          <cell r="O46">
            <v>111</v>
          </cell>
          <cell r="P46">
            <v>0.55060728744939269</v>
          </cell>
          <cell r="Q46">
            <v>247</v>
          </cell>
          <cell r="R46">
            <v>117</v>
          </cell>
          <cell r="S46">
            <v>89</v>
          </cell>
          <cell r="T46">
            <v>0.56796116504854366</v>
          </cell>
          <cell r="U46">
            <v>206</v>
          </cell>
        </row>
        <row r="47">
          <cell r="A47" t="str">
            <v>67</v>
          </cell>
          <cell r="B47">
            <v>72</v>
          </cell>
          <cell r="C47">
            <v>66</v>
          </cell>
          <cell r="D47">
            <v>0.52173913043478259</v>
          </cell>
          <cell r="E47">
            <v>138</v>
          </cell>
          <cell r="F47">
            <v>110</v>
          </cell>
          <cell r="G47">
            <v>108</v>
          </cell>
          <cell r="H47">
            <v>0.50458715596330272</v>
          </cell>
          <cell r="I47">
            <v>218</v>
          </cell>
          <cell r="J47">
            <v>116</v>
          </cell>
          <cell r="K47">
            <v>92</v>
          </cell>
          <cell r="L47">
            <v>0.55769230769230771</v>
          </cell>
          <cell r="M47">
            <v>208</v>
          </cell>
          <cell r="N47">
            <v>126</v>
          </cell>
          <cell r="O47">
            <v>123</v>
          </cell>
          <cell r="P47">
            <v>0.50602409638554213</v>
          </cell>
          <cell r="Q47">
            <v>249</v>
          </cell>
          <cell r="R47">
            <v>117</v>
          </cell>
          <cell r="S47">
            <v>95</v>
          </cell>
          <cell r="T47">
            <v>0.55188679245283023</v>
          </cell>
          <cell r="U47">
            <v>212</v>
          </cell>
        </row>
        <row r="48">
          <cell r="A48" t="str">
            <v>68</v>
          </cell>
          <cell r="B48">
            <v>128</v>
          </cell>
          <cell r="C48">
            <v>121</v>
          </cell>
          <cell r="D48">
            <v>0.51405622489959835</v>
          </cell>
          <cell r="E48">
            <v>249</v>
          </cell>
          <cell r="F48">
            <v>146</v>
          </cell>
          <cell r="G48">
            <v>100</v>
          </cell>
          <cell r="H48">
            <v>0.5934959349593496</v>
          </cell>
          <cell r="I48">
            <v>246</v>
          </cell>
          <cell r="J48">
            <v>154</v>
          </cell>
          <cell r="K48">
            <v>115</v>
          </cell>
          <cell r="L48">
            <v>0.57249070631970256</v>
          </cell>
          <cell r="M48">
            <v>269</v>
          </cell>
          <cell r="N48">
            <v>141</v>
          </cell>
          <cell r="O48">
            <v>122</v>
          </cell>
          <cell r="P48">
            <v>0.53612167300380231</v>
          </cell>
          <cell r="Q48">
            <v>263</v>
          </cell>
          <cell r="R48">
            <v>157</v>
          </cell>
          <cell r="S48">
            <v>98</v>
          </cell>
          <cell r="T48">
            <v>0.61568627450980395</v>
          </cell>
          <cell r="U48">
            <v>255</v>
          </cell>
        </row>
        <row r="49">
          <cell r="A49" t="str">
            <v>69</v>
          </cell>
          <cell r="B49">
            <v>89</v>
          </cell>
          <cell r="C49">
            <v>74</v>
          </cell>
          <cell r="D49">
            <v>0.54601226993865026</v>
          </cell>
          <cell r="E49">
            <v>163</v>
          </cell>
          <cell r="F49">
            <v>74</v>
          </cell>
          <cell r="G49">
            <v>86</v>
          </cell>
          <cell r="H49">
            <v>0.46250000000000002</v>
          </cell>
          <cell r="I49">
            <v>160</v>
          </cell>
          <cell r="J49">
            <v>104</v>
          </cell>
          <cell r="K49">
            <v>74</v>
          </cell>
          <cell r="L49">
            <v>0.5842696629213483</v>
          </cell>
          <cell r="M49">
            <v>178</v>
          </cell>
          <cell r="N49">
            <v>83</v>
          </cell>
          <cell r="O49">
            <v>84</v>
          </cell>
          <cell r="P49">
            <v>0.49700598802395207</v>
          </cell>
          <cell r="Q49">
            <v>167</v>
          </cell>
          <cell r="R49">
            <v>106</v>
          </cell>
          <cell r="S49">
            <v>87</v>
          </cell>
          <cell r="T49">
            <v>0.54922279792746109</v>
          </cell>
          <cell r="U49">
            <v>193</v>
          </cell>
        </row>
        <row r="50">
          <cell r="A50" t="str">
            <v>70</v>
          </cell>
          <cell r="B50">
            <v>45</v>
          </cell>
          <cell r="C50">
            <v>42</v>
          </cell>
          <cell r="D50">
            <v>0.51724137931034486</v>
          </cell>
          <cell r="E50">
            <v>87</v>
          </cell>
          <cell r="F50">
            <v>60</v>
          </cell>
          <cell r="G50">
            <v>39</v>
          </cell>
          <cell r="H50">
            <v>0.60606060606060608</v>
          </cell>
          <cell r="I50">
            <v>99</v>
          </cell>
          <cell r="J50">
            <v>46</v>
          </cell>
          <cell r="K50">
            <v>32</v>
          </cell>
          <cell r="L50">
            <v>0.58974358974358976</v>
          </cell>
          <cell r="M50">
            <v>78</v>
          </cell>
          <cell r="N50">
            <v>71</v>
          </cell>
          <cell r="O50">
            <v>52</v>
          </cell>
          <cell r="P50">
            <v>0.57723577235772361</v>
          </cell>
          <cell r="Q50">
            <v>123</v>
          </cell>
          <cell r="R50">
            <v>69</v>
          </cell>
          <cell r="S50">
            <v>57</v>
          </cell>
          <cell r="T50">
            <v>0.54761904761904767</v>
          </cell>
          <cell r="U50">
            <v>126</v>
          </cell>
        </row>
        <row r="51">
          <cell r="A51" t="str">
            <v>71</v>
          </cell>
          <cell r="B51">
            <v>41</v>
          </cell>
          <cell r="C51">
            <v>19</v>
          </cell>
          <cell r="D51">
            <v>0.68333333333333335</v>
          </cell>
          <cell r="E51">
            <v>60</v>
          </cell>
          <cell r="F51">
            <v>44</v>
          </cell>
          <cell r="G51">
            <v>27</v>
          </cell>
          <cell r="H51">
            <v>0.61971830985915488</v>
          </cell>
          <cell r="I51">
            <v>71</v>
          </cell>
          <cell r="J51">
            <v>44</v>
          </cell>
          <cell r="K51">
            <v>28</v>
          </cell>
          <cell r="L51">
            <v>0.61111111111111116</v>
          </cell>
          <cell r="M51">
            <v>72</v>
          </cell>
          <cell r="N51">
            <v>49</v>
          </cell>
          <cell r="O51">
            <v>38</v>
          </cell>
          <cell r="P51">
            <v>0.56321839080459768</v>
          </cell>
          <cell r="Q51">
            <v>87</v>
          </cell>
          <cell r="R51">
            <v>42</v>
          </cell>
          <cell r="S51">
            <v>27</v>
          </cell>
          <cell r="T51">
            <v>0.60869565217391308</v>
          </cell>
          <cell r="U51">
            <v>69</v>
          </cell>
        </row>
        <row r="52">
          <cell r="A52" t="str">
            <v>72</v>
          </cell>
          <cell r="B52">
            <v>21</v>
          </cell>
          <cell r="C52">
            <v>27</v>
          </cell>
          <cell r="D52">
            <v>0.4375</v>
          </cell>
          <cell r="E52">
            <v>48</v>
          </cell>
          <cell r="F52">
            <v>29</v>
          </cell>
          <cell r="G52">
            <v>38</v>
          </cell>
          <cell r="H52">
            <v>0.43283582089552236</v>
          </cell>
          <cell r="I52">
            <v>67</v>
          </cell>
          <cell r="J52">
            <v>32</v>
          </cell>
          <cell r="K52">
            <v>49</v>
          </cell>
          <cell r="L52">
            <v>0.39506172839506171</v>
          </cell>
          <cell r="M52">
            <v>81</v>
          </cell>
          <cell r="N52">
            <v>24</v>
          </cell>
          <cell r="O52">
            <v>42</v>
          </cell>
          <cell r="P52">
            <v>0.36363636363636365</v>
          </cell>
          <cell r="Q52">
            <v>66</v>
          </cell>
          <cell r="R52">
            <v>24</v>
          </cell>
          <cell r="S52">
            <v>51</v>
          </cell>
          <cell r="T52">
            <v>0.32</v>
          </cell>
          <cell r="U52">
            <v>75</v>
          </cell>
        </row>
        <row r="53">
          <cell r="A53" t="str">
            <v>73</v>
          </cell>
          <cell r="B53">
            <v>3</v>
          </cell>
          <cell r="C53">
            <v>10</v>
          </cell>
          <cell r="D53">
            <v>0.23076923076923078</v>
          </cell>
          <cell r="E53">
            <v>13</v>
          </cell>
          <cell r="F53">
            <v>3</v>
          </cell>
          <cell r="G53">
            <v>6</v>
          </cell>
          <cell r="H53">
            <v>0.33333333333333331</v>
          </cell>
          <cell r="I53">
            <v>9</v>
          </cell>
          <cell r="J53">
            <v>10</v>
          </cell>
          <cell r="K53">
            <v>12</v>
          </cell>
          <cell r="L53">
            <v>0.45454545454545453</v>
          </cell>
          <cell r="M53">
            <v>22</v>
          </cell>
          <cell r="N53">
            <v>7</v>
          </cell>
          <cell r="O53">
            <v>12</v>
          </cell>
          <cell r="P53">
            <v>0.36842105263157893</v>
          </cell>
          <cell r="Q53">
            <v>19</v>
          </cell>
          <cell r="R53">
            <v>3</v>
          </cell>
          <cell r="S53">
            <v>14</v>
          </cell>
          <cell r="T53">
            <v>0.17647058823529413</v>
          </cell>
          <cell r="U53">
            <v>17</v>
          </cell>
        </row>
        <row r="54">
          <cell r="A54" t="str">
            <v>74</v>
          </cell>
          <cell r="B54">
            <v>21</v>
          </cell>
          <cell r="C54">
            <v>65</v>
          </cell>
          <cell r="D54">
            <v>0.2441860465116279</v>
          </cell>
          <cell r="E54">
            <v>86</v>
          </cell>
          <cell r="F54">
            <v>33</v>
          </cell>
          <cell r="G54">
            <v>59</v>
          </cell>
          <cell r="H54">
            <v>0.35869565217391303</v>
          </cell>
          <cell r="I54">
            <v>92</v>
          </cell>
          <cell r="J54">
            <v>29</v>
          </cell>
          <cell r="K54">
            <v>48</v>
          </cell>
          <cell r="L54">
            <v>0.37662337662337664</v>
          </cell>
          <cell r="M54">
            <v>77</v>
          </cell>
          <cell r="N54">
            <v>25</v>
          </cell>
          <cell r="O54">
            <v>65</v>
          </cell>
          <cell r="P54">
            <v>0.27777777777777779</v>
          </cell>
          <cell r="Q54">
            <v>90</v>
          </cell>
          <cell r="R54">
            <v>29</v>
          </cell>
          <cell r="S54">
            <v>53</v>
          </cell>
          <cell r="T54">
            <v>0.35365853658536583</v>
          </cell>
          <cell r="U54">
            <v>82</v>
          </cell>
        </row>
        <row r="55">
          <cell r="A55" t="str">
            <v>76</v>
          </cell>
          <cell r="B55">
            <v>1</v>
          </cell>
          <cell r="C55">
            <v>3</v>
          </cell>
          <cell r="D55">
            <v>0.25</v>
          </cell>
          <cell r="E55">
            <v>4</v>
          </cell>
          <cell r="F55">
            <v>1</v>
          </cell>
          <cell r="G55">
            <v>9</v>
          </cell>
          <cell r="H55">
            <v>0.1</v>
          </cell>
          <cell r="I55">
            <v>10</v>
          </cell>
          <cell r="K55">
            <v>6</v>
          </cell>
          <cell r="L55">
            <v>0</v>
          </cell>
          <cell r="M55">
            <v>6</v>
          </cell>
          <cell r="N55">
            <v>3</v>
          </cell>
          <cell r="O55">
            <v>6</v>
          </cell>
          <cell r="P55">
            <v>0.33333333333333331</v>
          </cell>
          <cell r="Q55">
            <v>9</v>
          </cell>
          <cell r="R55">
            <v>0</v>
          </cell>
          <cell r="S55">
            <v>5</v>
          </cell>
          <cell r="T55">
            <v>0</v>
          </cell>
          <cell r="U55">
            <v>5</v>
          </cell>
        </row>
        <row r="56">
          <cell r="A56" t="str">
            <v>77</v>
          </cell>
          <cell r="B56">
            <v>1</v>
          </cell>
          <cell r="C56">
            <v>6</v>
          </cell>
          <cell r="D56">
            <v>0.14285714285714285</v>
          </cell>
          <cell r="E56">
            <v>7</v>
          </cell>
          <cell r="F56">
            <v>3</v>
          </cell>
          <cell r="H56">
            <v>1</v>
          </cell>
          <cell r="I56">
            <v>3</v>
          </cell>
          <cell r="J56">
            <v>2</v>
          </cell>
          <cell r="K56">
            <v>2</v>
          </cell>
          <cell r="L56">
            <v>0.5</v>
          </cell>
          <cell r="M56">
            <v>4</v>
          </cell>
          <cell r="N56">
            <v>1</v>
          </cell>
          <cell r="P56">
            <v>1</v>
          </cell>
          <cell r="Q56">
            <v>1</v>
          </cell>
          <cell r="R56">
            <v>0</v>
          </cell>
          <cell r="S56">
            <v>4</v>
          </cell>
          <cell r="T56">
            <v>0</v>
          </cell>
          <cell r="U56">
            <v>4</v>
          </cell>
        </row>
        <row r="57">
          <cell r="A57" t="str">
            <v>85</v>
          </cell>
          <cell r="B57">
            <v>35</v>
          </cell>
          <cell r="C57">
            <v>31</v>
          </cell>
          <cell r="D57">
            <v>0.53030303030303028</v>
          </cell>
          <cell r="E57">
            <v>66</v>
          </cell>
          <cell r="F57">
            <v>40</v>
          </cell>
          <cell r="G57">
            <v>36</v>
          </cell>
          <cell r="H57">
            <v>0.52631578947368418</v>
          </cell>
          <cell r="I57">
            <v>76</v>
          </cell>
          <cell r="J57">
            <v>27</v>
          </cell>
          <cell r="K57">
            <v>47</v>
          </cell>
          <cell r="L57">
            <v>0.36486486486486486</v>
          </cell>
          <cell r="M57">
            <v>74</v>
          </cell>
          <cell r="N57">
            <v>42</v>
          </cell>
          <cell r="O57">
            <v>32</v>
          </cell>
          <cell r="P57">
            <v>0.56756756756756754</v>
          </cell>
          <cell r="Q57">
            <v>74</v>
          </cell>
          <cell r="R57">
            <v>44</v>
          </cell>
          <cell r="S57">
            <v>34</v>
          </cell>
          <cell r="T57">
            <v>0.5641025641025641</v>
          </cell>
          <cell r="U57">
            <v>78</v>
          </cell>
        </row>
        <row r="58">
          <cell r="A58" t="str">
            <v>86</v>
          </cell>
          <cell r="B58">
            <v>53</v>
          </cell>
          <cell r="C58">
            <v>39</v>
          </cell>
          <cell r="D58">
            <v>0.57608695652173914</v>
          </cell>
          <cell r="E58">
            <v>92</v>
          </cell>
          <cell r="F58">
            <v>53</v>
          </cell>
          <cell r="G58">
            <v>51</v>
          </cell>
          <cell r="H58">
            <v>0.50961538461538458</v>
          </cell>
          <cell r="I58">
            <v>104</v>
          </cell>
          <cell r="J58">
            <v>55</v>
          </cell>
          <cell r="K58">
            <v>38</v>
          </cell>
          <cell r="L58">
            <v>0.59139784946236562</v>
          </cell>
          <cell r="M58">
            <v>93</v>
          </cell>
          <cell r="N58">
            <v>49</v>
          </cell>
          <cell r="O58">
            <v>35</v>
          </cell>
          <cell r="P58">
            <v>0.58333333333333337</v>
          </cell>
          <cell r="Q58">
            <v>84</v>
          </cell>
          <cell r="R58">
            <v>59</v>
          </cell>
          <cell r="S58">
            <v>45</v>
          </cell>
          <cell r="T58">
            <v>0.56730769230769229</v>
          </cell>
          <cell r="U58">
            <v>104</v>
          </cell>
        </row>
        <row r="59">
          <cell r="A59" t="str">
            <v>87</v>
          </cell>
          <cell r="B59">
            <v>84</v>
          </cell>
          <cell r="C59">
            <v>32</v>
          </cell>
          <cell r="D59">
            <v>0.72413793103448276</v>
          </cell>
          <cell r="E59">
            <v>116</v>
          </cell>
          <cell r="F59">
            <v>108</v>
          </cell>
          <cell r="G59">
            <v>52</v>
          </cell>
          <cell r="H59">
            <v>0.67500000000000004</v>
          </cell>
          <cell r="I59">
            <v>160</v>
          </cell>
          <cell r="J59">
            <v>97</v>
          </cell>
          <cell r="K59">
            <v>59</v>
          </cell>
          <cell r="L59">
            <v>0.62179487179487181</v>
          </cell>
          <cell r="M59">
            <v>156</v>
          </cell>
          <cell r="N59">
            <v>75</v>
          </cell>
          <cell r="O59">
            <v>40</v>
          </cell>
          <cell r="P59">
            <v>0.65217391304347827</v>
          </cell>
          <cell r="Q59">
            <v>115</v>
          </cell>
          <cell r="R59">
            <v>91</v>
          </cell>
          <cell r="S59">
            <v>47</v>
          </cell>
          <cell r="T59">
            <v>0.65942028985507251</v>
          </cell>
          <cell r="U59">
            <v>138</v>
          </cell>
        </row>
        <row r="62">
          <cell r="B62">
            <v>2010</v>
          </cell>
          <cell r="E62" t="str">
            <v>Total 2010</v>
          </cell>
          <cell r="F62">
            <v>2011</v>
          </cell>
          <cell r="I62" t="str">
            <v>Total 2011</v>
          </cell>
          <cell r="J62">
            <v>2012</v>
          </cell>
          <cell r="M62" t="str">
            <v>Total 2012</v>
          </cell>
          <cell r="N62">
            <v>2013</v>
          </cell>
          <cell r="Q62" t="str">
            <v>Total 2013</v>
          </cell>
          <cell r="R62">
            <v>2014</v>
          </cell>
          <cell r="U62" t="str">
            <v>Total 2014</v>
          </cell>
        </row>
        <row r="63">
          <cell r="A63" t="str">
            <v>Étiquettes de lignes</v>
          </cell>
          <cell r="B63" t="str">
            <v>FEMME</v>
          </cell>
          <cell r="C63" t="str">
            <v>HOMME</v>
          </cell>
          <cell r="F63" t="str">
            <v>FEMME</v>
          </cell>
          <cell r="G63" t="str">
            <v>HOMME</v>
          </cell>
          <cell r="J63" t="str">
            <v>FEMME</v>
          </cell>
          <cell r="K63" t="str">
            <v>HOMME</v>
          </cell>
          <cell r="N63" t="str">
            <v>FEMME</v>
          </cell>
          <cell r="O63" t="str">
            <v>HOMME</v>
          </cell>
          <cell r="R63" t="str">
            <v>FEMME</v>
          </cell>
          <cell r="S63" t="str">
            <v>HOMME</v>
          </cell>
        </row>
        <row r="64">
          <cell r="A64" t="str">
            <v>01</v>
          </cell>
          <cell r="B64">
            <v>117</v>
          </cell>
          <cell r="C64">
            <v>107</v>
          </cell>
          <cell r="D64">
            <v>0.5223214285714286</v>
          </cell>
          <cell r="E64">
            <v>224</v>
          </cell>
          <cell r="F64">
            <v>146</v>
          </cell>
          <cell r="G64">
            <v>114</v>
          </cell>
          <cell r="H64">
            <v>0.56153846153846154</v>
          </cell>
          <cell r="I64">
            <v>260</v>
          </cell>
          <cell r="J64">
            <v>120</v>
          </cell>
          <cell r="K64">
            <v>139</v>
          </cell>
          <cell r="L64">
            <v>0.46332046332046334</v>
          </cell>
          <cell r="M64">
            <v>259</v>
          </cell>
          <cell r="N64">
            <v>113</v>
          </cell>
          <cell r="O64">
            <v>127</v>
          </cell>
          <cell r="P64">
            <v>0.47083333333333333</v>
          </cell>
          <cell r="Q64">
            <v>240</v>
          </cell>
          <cell r="R64">
            <v>126</v>
          </cell>
          <cell r="S64">
            <v>119</v>
          </cell>
          <cell r="T64">
            <v>0.51428571428571423</v>
          </cell>
          <cell r="U64">
            <v>245</v>
          </cell>
        </row>
        <row r="65">
          <cell r="A65" t="str">
            <v>02</v>
          </cell>
          <cell r="B65">
            <v>162</v>
          </cell>
          <cell r="C65">
            <v>139</v>
          </cell>
          <cell r="D65">
            <v>0.53820598006644516</v>
          </cell>
          <cell r="E65">
            <v>301</v>
          </cell>
          <cell r="F65">
            <v>138</v>
          </cell>
          <cell r="G65">
            <v>162</v>
          </cell>
          <cell r="H65">
            <v>0.46</v>
          </cell>
          <cell r="I65">
            <v>300</v>
          </cell>
          <cell r="J65">
            <v>162</v>
          </cell>
          <cell r="K65">
            <v>191</v>
          </cell>
          <cell r="L65">
            <v>0.45892351274787535</v>
          </cell>
          <cell r="M65">
            <v>353</v>
          </cell>
          <cell r="N65">
            <v>167</v>
          </cell>
          <cell r="O65">
            <v>193</v>
          </cell>
          <cell r="P65">
            <v>0.46388888888888891</v>
          </cell>
          <cell r="Q65">
            <v>360</v>
          </cell>
          <cell r="R65">
            <v>180</v>
          </cell>
          <cell r="S65">
            <v>192</v>
          </cell>
          <cell r="T65">
            <v>0.4838709677419355</v>
          </cell>
          <cell r="U65">
            <v>372</v>
          </cell>
        </row>
        <row r="66">
          <cell r="A66" t="str">
            <v>03</v>
          </cell>
          <cell r="B66">
            <v>454</v>
          </cell>
          <cell r="C66">
            <v>190</v>
          </cell>
          <cell r="D66">
            <v>0.70496894409937894</v>
          </cell>
          <cell r="E66">
            <v>644</v>
          </cell>
          <cell r="F66">
            <v>408</v>
          </cell>
          <cell r="G66">
            <v>194</v>
          </cell>
          <cell r="H66">
            <v>0.67774086378737541</v>
          </cell>
          <cell r="I66">
            <v>602</v>
          </cell>
          <cell r="J66">
            <v>553</v>
          </cell>
          <cell r="K66">
            <v>216</v>
          </cell>
          <cell r="L66">
            <v>0.71911573472041612</v>
          </cell>
          <cell r="M66">
            <v>769</v>
          </cell>
          <cell r="N66">
            <v>527</v>
          </cell>
          <cell r="O66">
            <v>247</v>
          </cell>
          <cell r="P66">
            <v>0.68087855297157618</v>
          </cell>
          <cell r="Q66">
            <v>774</v>
          </cell>
          <cell r="R66">
            <v>484</v>
          </cell>
          <cell r="S66">
            <v>255</v>
          </cell>
          <cell r="T66">
            <v>0.65493910690121782</v>
          </cell>
          <cell r="U66">
            <v>739</v>
          </cell>
        </row>
        <row r="67">
          <cell r="A67" t="str">
            <v>04</v>
          </cell>
          <cell r="B67">
            <v>633</v>
          </cell>
          <cell r="C67">
            <v>549</v>
          </cell>
          <cell r="D67">
            <v>0.53553299492385786</v>
          </cell>
          <cell r="E67">
            <v>1182</v>
          </cell>
          <cell r="F67">
            <v>650</v>
          </cell>
          <cell r="G67">
            <v>632</v>
          </cell>
          <cell r="H67">
            <v>0.5070202808112324</v>
          </cell>
          <cell r="I67">
            <v>1282</v>
          </cell>
          <cell r="J67">
            <v>707</v>
          </cell>
          <cell r="K67">
            <v>629</v>
          </cell>
          <cell r="L67">
            <v>0.52919161676646709</v>
          </cell>
          <cell r="M67">
            <v>1336</v>
          </cell>
          <cell r="N67">
            <v>731</v>
          </cell>
          <cell r="O67">
            <v>683</v>
          </cell>
          <cell r="P67">
            <v>0.516973125884017</v>
          </cell>
          <cell r="Q67">
            <v>1414</v>
          </cell>
          <cell r="R67">
            <v>788</v>
          </cell>
          <cell r="S67">
            <v>665</v>
          </cell>
          <cell r="T67">
            <v>0.54232622161046107</v>
          </cell>
          <cell r="U67">
            <v>1453</v>
          </cell>
        </row>
        <row r="68">
          <cell r="A68" t="str">
            <v>05</v>
          </cell>
          <cell r="B68">
            <v>211</v>
          </cell>
          <cell r="C68">
            <v>607</v>
          </cell>
          <cell r="D68">
            <v>0.25794621026894865</v>
          </cell>
          <cell r="E68">
            <v>818</v>
          </cell>
          <cell r="F68">
            <v>194</v>
          </cell>
          <cell r="G68">
            <v>656</v>
          </cell>
          <cell r="H68">
            <v>0.22823529411764706</v>
          </cell>
          <cell r="I68">
            <v>850</v>
          </cell>
          <cell r="J68">
            <v>189</v>
          </cell>
          <cell r="K68">
            <v>649</v>
          </cell>
          <cell r="L68">
            <v>0.22553699284009546</v>
          </cell>
          <cell r="M68">
            <v>838</v>
          </cell>
          <cell r="N68">
            <v>197</v>
          </cell>
          <cell r="O68">
            <v>670</v>
          </cell>
          <cell r="P68">
            <v>0.22722029988465975</v>
          </cell>
          <cell r="Q68">
            <v>867</v>
          </cell>
          <cell r="R68">
            <v>239</v>
          </cell>
          <cell r="S68">
            <v>637</v>
          </cell>
          <cell r="T68">
            <v>0.2728310502283105</v>
          </cell>
          <cell r="U68">
            <v>876</v>
          </cell>
        </row>
        <row r="69">
          <cell r="A69" t="str">
            <v>06</v>
          </cell>
          <cell r="B69">
            <v>112</v>
          </cell>
          <cell r="C69">
            <v>343</v>
          </cell>
          <cell r="D69">
            <v>0.24615384615384617</v>
          </cell>
          <cell r="E69">
            <v>455</v>
          </cell>
          <cell r="F69">
            <v>148</v>
          </cell>
          <cell r="G69">
            <v>419</v>
          </cell>
          <cell r="H69">
            <v>0.26102292768959434</v>
          </cell>
          <cell r="I69">
            <v>567</v>
          </cell>
          <cell r="J69">
            <v>132</v>
          </cell>
          <cell r="K69">
            <v>385</v>
          </cell>
          <cell r="L69">
            <v>0.25531914893617019</v>
          </cell>
          <cell r="M69">
            <v>517</v>
          </cell>
          <cell r="N69">
            <v>136</v>
          </cell>
          <cell r="O69">
            <v>389</v>
          </cell>
          <cell r="P69">
            <v>0.25904761904761903</v>
          </cell>
          <cell r="Q69">
            <v>525</v>
          </cell>
          <cell r="R69">
            <v>125</v>
          </cell>
          <cell r="S69">
            <v>405</v>
          </cell>
          <cell r="T69">
            <v>0.23584905660377359</v>
          </cell>
          <cell r="U69">
            <v>530</v>
          </cell>
        </row>
        <row r="70">
          <cell r="A70" t="str">
            <v>07</v>
          </cell>
          <cell r="B70">
            <v>258</v>
          </cell>
          <cell r="C70">
            <v>374</v>
          </cell>
          <cell r="D70">
            <v>0.40822784810126583</v>
          </cell>
          <cell r="E70">
            <v>632</v>
          </cell>
          <cell r="F70">
            <v>267</v>
          </cell>
          <cell r="G70">
            <v>354</v>
          </cell>
          <cell r="H70">
            <v>0.42995169082125606</v>
          </cell>
          <cell r="I70">
            <v>621</v>
          </cell>
          <cell r="J70">
            <v>256</v>
          </cell>
          <cell r="K70">
            <v>421</v>
          </cell>
          <cell r="L70">
            <v>0.37813884785819796</v>
          </cell>
          <cell r="M70">
            <v>677</v>
          </cell>
          <cell r="N70">
            <v>237</v>
          </cell>
          <cell r="O70">
            <v>335</v>
          </cell>
          <cell r="P70">
            <v>0.41433566433566432</v>
          </cell>
          <cell r="Q70">
            <v>572</v>
          </cell>
          <cell r="R70">
            <v>261</v>
          </cell>
          <cell r="S70">
            <v>324</v>
          </cell>
          <cell r="T70">
            <v>0.44615384615384618</v>
          </cell>
          <cell r="U70">
            <v>585</v>
          </cell>
        </row>
        <row r="71">
          <cell r="A71" t="str">
            <v>08</v>
          </cell>
          <cell r="B71">
            <v>102</v>
          </cell>
          <cell r="C71">
            <v>176</v>
          </cell>
          <cell r="D71">
            <v>0.36690647482014388</v>
          </cell>
          <cell r="E71">
            <v>278</v>
          </cell>
          <cell r="F71">
            <v>121</v>
          </cell>
          <cell r="G71">
            <v>223</v>
          </cell>
          <cell r="H71">
            <v>0.35174418604651164</v>
          </cell>
          <cell r="I71">
            <v>344</v>
          </cell>
          <cell r="J71">
            <v>129</v>
          </cell>
          <cell r="K71">
            <v>205</v>
          </cell>
          <cell r="L71">
            <v>0.38622754491017963</v>
          </cell>
          <cell r="M71">
            <v>334</v>
          </cell>
          <cell r="N71">
            <v>141</v>
          </cell>
          <cell r="O71">
            <v>205</v>
          </cell>
          <cell r="P71">
            <v>0.40751445086705201</v>
          </cell>
          <cell r="Q71">
            <v>346</v>
          </cell>
          <cell r="R71">
            <v>162</v>
          </cell>
          <cell r="S71">
            <v>198</v>
          </cell>
          <cell r="T71">
            <v>0.45</v>
          </cell>
          <cell r="U71">
            <v>360</v>
          </cell>
        </row>
        <row r="72">
          <cell r="A72" t="str">
            <v>09</v>
          </cell>
          <cell r="B72">
            <v>171</v>
          </cell>
          <cell r="C72">
            <v>594</v>
          </cell>
          <cell r="D72">
            <v>0.22352941176470589</v>
          </cell>
          <cell r="E72">
            <v>765</v>
          </cell>
          <cell r="F72">
            <v>206</v>
          </cell>
          <cell r="G72">
            <v>661</v>
          </cell>
          <cell r="H72">
            <v>0.23760092272202998</v>
          </cell>
          <cell r="I72">
            <v>867</v>
          </cell>
          <cell r="J72">
            <v>204</v>
          </cell>
          <cell r="K72">
            <v>655</v>
          </cell>
          <cell r="L72">
            <v>0.23748544819557627</v>
          </cell>
          <cell r="M72">
            <v>859</v>
          </cell>
          <cell r="N72">
            <v>164</v>
          </cell>
          <cell r="O72">
            <v>653</v>
          </cell>
          <cell r="P72">
            <v>0.200734394124847</v>
          </cell>
          <cell r="Q72">
            <v>817</v>
          </cell>
          <cell r="R72">
            <v>183</v>
          </cell>
          <cell r="S72">
            <v>555</v>
          </cell>
          <cell r="T72">
            <v>0.24796747967479674</v>
          </cell>
          <cell r="U72">
            <v>738</v>
          </cell>
        </row>
        <row r="73">
          <cell r="A73" t="str">
            <v>10</v>
          </cell>
          <cell r="B73">
            <v>580</v>
          </cell>
          <cell r="C73">
            <v>452</v>
          </cell>
          <cell r="D73">
            <v>0.56201550387596899</v>
          </cell>
          <cell r="E73">
            <v>1032</v>
          </cell>
          <cell r="F73">
            <v>604</v>
          </cell>
          <cell r="G73">
            <v>502</v>
          </cell>
          <cell r="H73">
            <v>0.54611211573236895</v>
          </cell>
          <cell r="I73">
            <v>1106</v>
          </cell>
          <cell r="J73">
            <v>626</v>
          </cell>
          <cell r="K73">
            <v>465</v>
          </cell>
          <cell r="L73">
            <v>0.57378551787351051</v>
          </cell>
          <cell r="M73">
            <v>1091</v>
          </cell>
          <cell r="N73">
            <v>625</v>
          </cell>
          <cell r="O73">
            <v>517</v>
          </cell>
          <cell r="P73">
            <v>0.54728546409807355</v>
          </cell>
          <cell r="Q73">
            <v>1142</v>
          </cell>
          <cell r="R73">
            <v>650</v>
          </cell>
          <cell r="S73">
            <v>483</v>
          </cell>
          <cell r="T73">
            <v>0.57369814651368045</v>
          </cell>
          <cell r="U73">
            <v>1133</v>
          </cell>
        </row>
        <row r="74">
          <cell r="A74" t="str">
            <v>12</v>
          </cell>
          <cell r="B74">
            <v>131</v>
          </cell>
          <cell r="C74">
            <v>161</v>
          </cell>
          <cell r="D74">
            <v>0.44863013698630139</v>
          </cell>
          <cell r="E74">
            <v>292</v>
          </cell>
          <cell r="F74">
            <v>165</v>
          </cell>
          <cell r="G74">
            <v>162</v>
          </cell>
          <cell r="H74">
            <v>0.50458715596330272</v>
          </cell>
          <cell r="I74">
            <v>327</v>
          </cell>
          <cell r="J74">
            <v>158</v>
          </cell>
          <cell r="K74">
            <v>165</v>
          </cell>
          <cell r="L74">
            <v>0.48916408668730649</v>
          </cell>
          <cell r="M74">
            <v>323</v>
          </cell>
          <cell r="N74">
            <v>174</v>
          </cell>
          <cell r="O74">
            <v>201</v>
          </cell>
          <cell r="P74">
            <v>0.46400000000000002</v>
          </cell>
          <cell r="Q74">
            <v>375</v>
          </cell>
          <cell r="R74">
            <v>167</v>
          </cell>
          <cell r="S74">
            <v>112</v>
          </cell>
          <cell r="T74">
            <v>0.59856630824372759</v>
          </cell>
          <cell r="U74">
            <v>279</v>
          </cell>
        </row>
        <row r="75">
          <cell r="A75" t="str">
            <v>11</v>
          </cell>
          <cell r="B75">
            <v>148</v>
          </cell>
          <cell r="C75">
            <v>88</v>
          </cell>
          <cell r="D75">
            <v>0.6271186440677966</v>
          </cell>
          <cell r="E75">
            <v>236</v>
          </cell>
          <cell r="F75">
            <v>174</v>
          </cell>
          <cell r="G75">
            <v>123</v>
          </cell>
          <cell r="H75">
            <v>0.58585858585858586</v>
          </cell>
          <cell r="I75">
            <v>297</v>
          </cell>
          <cell r="J75">
            <v>155</v>
          </cell>
          <cell r="K75">
            <v>133</v>
          </cell>
          <cell r="L75">
            <v>0.53819444444444442</v>
          </cell>
          <cell r="M75">
            <v>288</v>
          </cell>
          <cell r="N75">
            <v>143</v>
          </cell>
          <cell r="O75">
            <v>92</v>
          </cell>
          <cell r="P75">
            <v>0.60851063829787233</v>
          </cell>
          <cell r="Q75">
            <v>235</v>
          </cell>
          <cell r="R75">
            <v>162</v>
          </cell>
          <cell r="S75">
            <v>198</v>
          </cell>
          <cell r="T75">
            <v>0.45</v>
          </cell>
          <cell r="U75">
            <v>360</v>
          </cell>
        </row>
        <row r="76">
          <cell r="A76" t="str">
            <v>Théologie</v>
          </cell>
          <cell r="B76">
            <v>2</v>
          </cell>
          <cell r="C76">
            <v>9</v>
          </cell>
          <cell r="D76">
            <v>0.18181818181818182</v>
          </cell>
          <cell r="E76">
            <v>11</v>
          </cell>
          <cell r="F76">
            <v>4</v>
          </cell>
          <cell r="G76">
            <v>9</v>
          </cell>
          <cell r="H76">
            <v>0.30769230769230771</v>
          </cell>
          <cell r="I76">
            <v>13</v>
          </cell>
          <cell r="J76">
            <v>2</v>
          </cell>
          <cell r="K76">
            <v>7</v>
          </cell>
          <cell r="L76">
            <v>0.22222222222222221</v>
          </cell>
          <cell r="M76">
            <v>9</v>
          </cell>
          <cell r="N76">
            <v>4</v>
          </cell>
          <cell r="O76">
            <v>6</v>
          </cell>
          <cell r="P76">
            <v>0.4</v>
          </cell>
          <cell r="Q76">
            <v>10</v>
          </cell>
          <cell r="S76">
            <v>9</v>
          </cell>
          <cell r="T76">
            <v>0</v>
          </cell>
          <cell r="U76">
            <v>9</v>
          </cell>
        </row>
        <row r="79">
          <cell r="B79">
            <v>2010</v>
          </cell>
          <cell r="E79" t="str">
            <v>Total 2010</v>
          </cell>
          <cell r="F79">
            <v>2011</v>
          </cell>
          <cell r="I79" t="str">
            <v>Total 2011</v>
          </cell>
          <cell r="J79">
            <v>2012</v>
          </cell>
          <cell r="M79" t="str">
            <v>Total 2012</v>
          </cell>
          <cell r="N79">
            <v>2013</v>
          </cell>
          <cell r="Q79" t="str">
            <v>Total 2013</v>
          </cell>
          <cell r="R79">
            <v>2014</v>
          </cell>
          <cell r="U79" t="str">
            <v>Total 2014</v>
          </cell>
        </row>
        <row r="80">
          <cell r="A80" t="str">
            <v>Étiquettes de lignes</v>
          </cell>
          <cell r="B80" t="str">
            <v>FEMME</v>
          </cell>
          <cell r="C80" t="str">
            <v>HOMME</v>
          </cell>
          <cell r="F80" t="str">
            <v>FEMME</v>
          </cell>
          <cell r="G80" t="str">
            <v>HOMME</v>
          </cell>
          <cell r="J80" t="str">
            <v>FEMME</v>
          </cell>
          <cell r="K80" t="str">
            <v>HOMME</v>
          </cell>
          <cell r="N80" t="str">
            <v>FEMME</v>
          </cell>
          <cell r="O80" t="str">
            <v>HOMME</v>
          </cell>
          <cell r="R80" t="str">
            <v>FEMME</v>
          </cell>
          <cell r="S80" t="str">
            <v>HOMME</v>
          </cell>
        </row>
        <row r="81">
          <cell r="A81" t="str">
            <v>Droit</v>
          </cell>
          <cell r="B81">
            <v>279</v>
          </cell>
          <cell r="C81">
            <v>246</v>
          </cell>
          <cell r="D81">
            <v>0.53142857142857147</v>
          </cell>
          <cell r="E81">
            <v>525</v>
          </cell>
          <cell r="F81">
            <v>284</v>
          </cell>
          <cell r="G81">
            <v>274</v>
          </cell>
          <cell r="H81">
            <v>0.50896057347670254</v>
          </cell>
          <cell r="I81">
            <v>558</v>
          </cell>
          <cell r="J81">
            <v>281</v>
          </cell>
          <cell r="K81">
            <v>330</v>
          </cell>
          <cell r="L81">
            <v>0.45990180032733224</v>
          </cell>
          <cell r="M81">
            <v>611</v>
          </cell>
          <cell r="N81">
            <v>280</v>
          </cell>
          <cell r="O81">
            <v>320</v>
          </cell>
          <cell r="P81">
            <v>0.46666666666666667</v>
          </cell>
          <cell r="Q81">
            <v>600</v>
          </cell>
          <cell r="R81">
            <v>306</v>
          </cell>
          <cell r="S81">
            <v>311</v>
          </cell>
          <cell r="T81">
            <v>0.49594813614262562</v>
          </cell>
          <cell r="U81">
            <v>617</v>
          </cell>
        </row>
        <row r="82">
          <cell r="A82" t="str">
            <v>Lettres</v>
          </cell>
          <cell r="B82">
            <v>1142</v>
          </cell>
          <cell r="C82">
            <v>856</v>
          </cell>
          <cell r="D82">
            <v>0.57157157157157157</v>
          </cell>
          <cell r="E82">
            <v>1998</v>
          </cell>
          <cell r="F82">
            <v>1138</v>
          </cell>
          <cell r="G82">
            <v>923</v>
          </cell>
          <cell r="H82">
            <v>0.5521591460456089</v>
          </cell>
          <cell r="I82">
            <v>2061</v>
          </cell>
          <cell r="J82">
            <v>1325</v>
          </cell>
          <cell r="K82">
            <v>933</v>
          </cell>
          <cell r="L82">
            <v>0.58680248007085922</v>
          </cell>
          <cell r="M82">
            <v>2258</v>
          </cell>
          <cell r="N82">
            <v>1341</v>
          </cell>
          <cell r="O82">
            <v>1039</v>
          </cell>
          <cell r="P82">
            <v>0.5634453781512605</v>
          </cell>
          <cell r="Q82">
            <v>2380</v>
          </cell>
          <cell r="R82">
            <v>1342</v>
          </cell>
          <cell r="S82">
            <v>1031</v>
          </cell>
          <cell r="T82">
            <v>0.56552886641382216</v>
          </cell>
          <cell r="U82">
            <v>2373</v>
          </cell>
        </row>
        <row r="83">
          <cell r="A83" t="str">
            <v>Pharmacie</v>
          </cell>
          <cell r="B83">
            <v>148</v>
          </cell>
          <cell r="C83">
            <v>88</v>
          </cell>
          <cell r="D83">
            <v>0.6271186440677966</v>
          </cell>
          <cell r="E83">
            <v>236</v>
          </cell>
          <cell r="F83">
            <v>174</v>
          </cell>
          <cell r="G83">
            <v>123</v>
          </cell>
          <cell r="H83">
            <v>0.58585858585858586</v>
          </cell>
          <cell r="I83">
            <v>297</v>
          </cell>
          <cell r="J83">
            <v>155</v>
          </cell>
          <cell r="K83">
            <v>133</v>
          </cell>
          <cell r="L83">
            <v>0.53819444444444442</v>
          </cell>
          <cell r="M83">
            <v>288</v>
          </cell>
          <cell r="N83">
            <v>143</v>
          </cell>
          <cell r="O83">
            <v>92</v>
          </cell>
          <cell r="P83">
            <v>0.60851063829787233</v>
          </cell>
          <cell r="Q83">
            <v>235</v>
          </cell>
          <cell r="R83">
            <v>167</v>
          </cell>
          <cell r="S83">
            <v>112</v>
          </cell>
          <cell r="T83">
            <v>0.59856630824372759</v>
          </cell>
          <cell r="U83">
            <v>279</v>
          </cell>
        </row>
        <row r="84">
          <cell r="A84" t="str">
            <v>Sciences</v>
          </cell>
          <cell r="B84">
            <v>1304</v>
          </cell>
          <cell r="C84">
            <v>2277</v>
          </cell>
          <cell r="D84">
            <v>0.36414409382853952</v>
          </cell>
          <cell r="E84">
            <v>3581</v>
          </cell>
          <cell r="F84">
            <v>1392</v>
          </cell>
          <cell r="G84">
            <v>2508</v>
          </cell>
          <cell r="H84">
            <v>0.3569230769230769</v>
          </cell>
          <cell r="I84">
            <v>3900</v>
          </cell>
          <cell r="J84">
            <v>1390</v>
          </cell>
          <cell r="K84">
            <v>2465</v>
          </cell>
          <cell r="L84">
            <v>0.36057068741893644</v>
          </cell>
          <cell r="M84">
            <v>3855</v>
          </cell>
          <cell r="N84">
            <v>1387</v>
          </cell>
          <cell r="O84">
            <v>2502</v>
          </cell>
          <cell r="P84">
            <v>0.35664695294420157</v>
          </cell>
          <cell r="Q84">
            <v>3889</v>
          </cell>
          <cell r="R84">
            <v>1468</v>
          </cell>
          <cell r="S84">
            <v>2356</v>
          </cell>
          <cell r="T84">
            <v>0.38389121338912136</v>
          </cell>
          <cell r="U84">
            <v>3824</v>
          </cell>
        </row>
        <row r="85">
          <cell r="A85" t="str">
            <v>Total général</v>
          </cell>
          <cell r="B85">
            <v>2873</v>
          </cell>
          <cell r="C85">
            <v>3467</v>
          </cell>
          <cell r="D85">
            <v>0.45315457413249211</v>
          </cell>
          <cell r="E85">
            <v>6340</v>
          </cell>
          <cell r="F85">
            <v>2988</v>
          </cell>
          <cell r="G85">
            <v>3828</v>
          </cell>
          <cell r="H85">
            <v>0.43838028169014087</v>
          </cell>
          <cell r="I85">
            <v>6816</v>
          </cell>
          <cell r="J85">
            <v>3151</v>
          </cell>
          <cell r="K85">
            <v>3861</v>
          </cell>
          <cell r="L85">
            <v>0.44937250427837994</v>
          </cell>
          <cell r="M85">
            <v>7012</v>
          </cell>
          <cell r="N85">
            <v>3151</v>
          </cell>
          <cell r="O85">
            <v>3953</v>
          </cell>
          <cell r="P85">
            <v>0.44355292792792794</v>
          </cell>
          <cell r="Q85">
            <v>7104</v>
          </cell>
        </row>
      </sheetData>
      <sheetData sheetId="18">
        <row r="2">
          <cell r="B2" t="str">
            <v>2010</v>
          </cell>
          <cell r="D2" t="str">
            <v>2011</v>
          </cell>
          <cell r="F2" t="str">
            <v>2012</v>
          </cell>
          <cell r="H2" t="str">
            <v>2013</v>
          </cell>
          <cell r="J2">
            <v>2014</v>
          </cell>
        </row>
        <row r="3">
          <cell r="A3" t="str">
            <v>SECT</v>
          </cell>
          <cell r="B3" t="str">
            <v>PR</v>
          </cell>
          <cell r="C3" t="str">
            <v>MCF</v>
          </cell>
          <cell r="D3" t="str">
            <v>PR</v>
          </cell>
          <cell r="E3" t="str">
            <v>MCF</v>
          </cell>
          <cell r="F3" t="str">
            <v>PR</v>
          </cell>
          <cell r="G3" t="str">
            <v>MCF</v>
          </cell>
          <cell r="H3" t="str">
            <v>PR</v>
          </cell>
          <cell r="I3" t="str">
            <v>MCF</v>
          </cell>
          <cell r="J3" t="str">
            <v>PR</v>
          </cell>
          <cell r="K3" t="str">
            <v>MCF</v>
          </cell>
        </row>
        <row r="4">
          <cell r="A4" t="str">
            <v>01</v>
          </cell>
          <cell r="B4">
            <v>47</v>
          </cell>
          <cell r="C4">
            <v>73</v>
          </cell>
          <cell r="D4">
            <v>33</v>
          </cell>
          <cell r="E4">
            <v>76</v>
          </cell>
          <cell r="F4">
            <v>37</v>
          </cell>
          <cell r="G4">
            <v>97</v>
          </cell>
          <cell r="H4">
            <v>26</v>
          </cell>
          <cell r="I4">
            <v>75</v>
          </cell>
          <cell r="J4">
            <v>31</v>
          </cell>
          <cell r="K4">
            <v>80</v>
          </cell>
        </row>
        <row r="5">
          <cell r="A5" t="str">
            <v>02</v>
          </cell>
          <cell r="B5">
            <v>36</v>
          </cell>
          <cell r="C5">
            <v>47</v>
          </cell>
          <cell r="D5">
            <v>34</v>
          </cell>
          <cell r="E5">
            <v>67</v>
          </cell>
          <cell r="F5">
            <v>35</v>
          </cell>
          <cell r="G5">
            <v>49</v>
          </cell>
          <cell r="H5">
            <v>26</v>
          </cell>
          <cell r="I5">
            <v>71</v>
          </cell>
          <cell r="J5">
            <v>33</v>
          </cell>
          <cell r="K5">
            <v>41</v>
          </cell>
        </row>
        <row r="6">
          <cell r="A6" t="str">
            <v>03</v>
          </cell>
          <cell r="B6">
            <v>6</v>
          </cell>
          <cell r="C6">
            <v>8</v>
          </cell>
          <cell r="D6">
            <v>5</v>
          </cell>
          <cell r="E6">
            <v>11</v>
          </cell>
          <cell r="F6">
            <v>4</v>
          </cell>
          <cell r="G6">
            <v>10</v>
          </cell>
          <cell r="H6">
            <v>7</v>
          </cell>
          <cell r="I6">
            <v>16</v>
          </cell>
          <cell r="J6">
            <v>4</v>
          </cell>
          <cell r="K6">
            <v>7</v>
          </cell>
        </row>
        <row r="7">
          <cell r="A7" t="str">
            <v>04</v>
          </cell>
          <cell r="B7">
            <v>8</v>
          </cell>
          <cell r="C7">
            <v>17</v>
          </cell>
          <cell r="D7">
            <v>11</v>
          </cell>
          <cell r="E7">
            <v>11</v>
          </cell>
          <cell r="F7">
            <v>14</v>
          </cell>
          <cell r="G7">
            <v>21</v>
          </cell>
          <cell r="H7">
            <v>6</v>
          </cell>
          <cell r="I7">
            <v>16</v>
          </cell>
          <cell r="J7">
            <v>9</v>
          </cell>
          <cell r="K7">
            <v>20</v>
          </cell>
        </row>
        <row r="8">
          <cell r="A8" t="str">
            <v>05</v>
          </cell>
          <cell r="B8">
            <v>46</v>
          </cell>
          <cell r="C8">
            <v>88</v>
          </cell>
          <cell r="D8">
            <v>52</v>
          </cell>
          <cell r="E8">
            <v>89</v>
          </cell>
          <cell r="F8">
            <v>38</v>
          </cell>
          <cell r="G8">
            <v>87</v>
          </cell>
          <cell r="H8">
            <v>27</v>
          </cell>
          <cell r="I8">
            <v>72</v>
          </cell>
          <cell r="J8">
            <v>29</v>
          </cell>
          <cell r="K8">
            <v>52</v>
          </cell>
        </row>
        <row r="9">
          <cell r="A9" t="str">
            <v>06</v>
          </cell>
          <cell r="B9">
            <v>43</v>
          </cell>
          <cell r="C9">
            <v>159</v>
          </cell>
          <cell r="D9">
            <v>46</v>
          </cell>
          <cell r="E9">
            <v>121</v>
          </cell>
          <cell r="F9">
            <v>46</v>
          </cell>
          <cell r="G9">
            <v>134</v>
          </cell>
          <cell r="H9">
            <v>26</v>
          </cell>
          <cell r="I9">
            <v>121</v>
          </cell>
          <cell r="J9">
            <v>31</v>
          </cell>
          <cell r="K9">
            <v>115</v>
          </cell>
        </row>
        <row r="10">
          <cell r="A10" t="str">
            <v>07</v>
          </cell>
          <cell r="B10">
            <v>30</v>
          </cell>
          <cell r="C10">
            <v>40</v>
          </cell>
          <cell r="D10">
            <v>25</v>
          </cell>
          <cell r="E10">
            <v>39</v>
          </cell>
          <cell r="F10">
            <v>29</v>
          </cell>
          <cell r="G10">
            <v>42</v>
          </cell>
          <cell r="H10">
            <v>27</v>
          </cell>
          <cell r="I10">
            <v>49</v>
          </cell>
          <cell r="J10">
            <v>24</v>
          </cell>
          <cell r="K10">
            <v>33</v>
          </cell>
        </row>
        <row r="11">
          <cell r="A11" t="str">
            <v>08</v>
          </cell>
          <cell r="B11">
            <v>6</v>
          </cell>
          <cell r="C11">
            <v>10</v>
          </cell>
          <cell r="D11">
            <v>4</v>
          </cell>
          <cell r="E11">
            <v>6</v>
          </cell>
          <cell r="F11">
            <v>6</v>
          </cell>
          <cell r="G11">
            <v>8</v>
          </cell>
          <cell r="H11">
            <v>6</v>
          </cell>
          <cell r="I11">
            <v>3</v>
          </cell>
          <cell r="J11">
            <v>3</v>
          </cell>
          <cell r="K11">
            <v>9</v>
          </cell>
        </row>
        <row r="12">
          <cell r="A12" t="str">
            <v>09</v>
          </cell>
          <cell r="B12">
            <v>23</v>
          </cell>
          <cell r="C12">
            <v>40</v>
          </cell>
          <cell r="D12">
            <v>29</v>
          </cell>
          <cell r="E12">
            <v>37</v>
          </cell>
          <cell r="F12">
            <v>29</v>
          </cell>
          <cell r="G12">
            <v>27</v>
          </cell>
          <cell r="H12">
            <v>23</v>
          </cell>
          <cell r="I12">
            <v>37</v>
          </cell>
          <cell r="J12">
            <v>19</v>
          </cell>
          <cell r="K12">
            <v>18</v>
          </cell>
        </row>
        <row r="13">
          <cell r="A13" t="str">
            <v>10</v>
          </cell>
          <cell r="B13">
            <v>6</v>
          </cell>
          <cell r="C13">
            <v>5</v>
          </cell>
          <cell r="D13">
            <v>7</v>
          </cell>
          <cell r="E13">
            <v>6</v>
          </cell>
          <cell r="F13">
            <v>9</v>
          </cell>
          <cell r="G13">
            <v>3</v>
          </cell>
          <cell r="H13">
            <v>7</v>
          </cell>
          <cell r="I13">
            <v>7</v>
          </cell>
          <cell r="J13">
            <v>3</v>
          </cell>
          <cell r="K13">
            <v>7</v>
          </cell>
        </row>
        <row r="14">
          <cell r="A14" t="str">
            <v>11</v>
          </cell>
          <cell r="B14">
            <v>50</v>
          </cell>
          <cell r="C14">
            <v>74</v>
          </cell>
          <cell r="D14">
            <v>52</v>
          </cell>
          <cell r="E14">
            <v>65</v>
          </cell>
          <cell r="F14">
            <v>46</v>
          </cell>
          <cell r="G14">
            <v>68</v>
          </cell>
          <cell r="H14">
            <v>31</v>
          </cell>
          <cell r="I14">
            <v>67</v>
          </cell>
          <cell r="J14">
            <v>26</v>
          </cell>
          <cell r="K14">
            <v>61</v>
          </cell>
        </row>
        <row r="15">
          <cell r="A15" t="str">
            <v>12</v>
          </cell>
          <cell r="B15">
            <v>12</v>
          </cell>
          <cell r="C15">
            <v>16</v>
          </cell>
          <cell r="D15">
            <v>7</v>
          </cell>
          <cell r="E15">
            <v>17</v>
          </cell>
          <cell r="F15">
            <v>8</v>
          </cell>
          <cell r="G15">
            <v>13</v>
          </cell>
          <cell r="H15">
            <v>9</v>
          </cell>
          <cell r="I15">
            <v>10</v>
          </cell>
          <cell r="J15">
            <v>4</v>
          </cell>
          <cell r="K15">
            <v>8</v>
          </cell>
        </row>
        <row r="16">
          <cell r="A16" t="str">
            <v>13</v>
          </cell>
          <cell r="B16">
            <v>5</v>
          </cell>
          <cell r="C16">
            <v>6</v>
          </cell>
          <cell r="D16">
            <v>1</v>
          </cell>
          <cell r="E16">
            <v>4</v>
          </cell>
          <cell r="F16">
            <v>7</v>
          </cell>
          <cell r="G16">
            <v>3</v>
          </cell>
          <cell r="I16">
            <v>5</v>
          </cell>
          <cell r="J16">
            <v>2</v>
          </cell>
          <cell r="K16">
            <v>2</v>
          </cell>
        </row>
        <row r="17">
          <cell r="A17" t="str">
            <v>14</v>
          </cell>
          <cell r="B17">
            <v>35</v>
          </cell>
          <cell r="C17">
            <v>45</v>
          </cell>
          <cell r="D17">
            <v>32</v>
          </cell>
          <cell r="E17">
            <v>52</v>
          </cell>
          <cell r="F17">
            <v>26</v>
          </cell>
          <cell r="G17">
            <v>36</v>
          </cell>
          <cell r="H17">
            <v>22</v>
          </cell>
          <cell r="I17">
            <v>45</v>
          </cell>
          <cell r="J17">
            <v>20</v>
          </cell>
          <cell r="K17">
            <v>40</v>
          </cell>
        </row>
        <row r="18">
          <cell r="A18" t="str">
            <v>15</v>
          </cell>
          <cell r="B18">
            <v>11</v>
          </cell>
          <cell r="C18">
            <v>22</v>
          </cell>
          <cell r="D18">
            <v>11</v>
          </cell>
          <cell r="E18">
            <v>21</v>
          </cell>
          <cell r="F18">
            <v>9</v>
          </cell>
          <cell r="G18">
            <v>26</v>
          </cell>
          <cell r="H18">
            <v>4</v>
          </cell>
          <cell r="I18">
            <v>22</v>
          </cell>
          <cell r="J18">
            <v>10</v>
          </cell>
          <cell r="K18">
            <v>26</v>
          </cell>
        </row>
        <row r="19">
          <cell r="A19" t="str">
            <v>16</v>
          </cell>
          <cell r="B19">
            <v>36</v>
          </cell>
          <cell r="C19">
            <v>66</v>
          </cell>
          <cell r="D19">
            <v>40</v>
          </cell>
          <cell r="E19">
            <v>76</v>
          </cell>
          <cell r="F19">
            <v>37</v>
          </cell>
          <cell r="G19">
            <v>64</v>
          </cell>
          <cell r="H19">
            <v>29</v>
          </cell>
          <cell r="I19">
            <v>64</v>
          </cell>
          <cell r="J19">
            <v>36</v>
          </cell>
          <cell r="K19">
            <v>58</v>
          </cell>
        </row>
        <row r="20">
          <cell r="A20" t="str">
            <v>17</v>
          </cell>
          <cell r="B20">
            <v>17</v>
          </cell>
          <cell r="C20">
            <v>14</v>
          </cell>
          <cell r="D20">
            <v>13</v>
          </cell>
          <cell r="E20">
            <v>18</v>
          </cell>
          <cell r="F20">
            <v>15</v>
          </cell>
          <cell r="G20">
            <v>12</v>
          </cell>
          <cell r="H20">
            <v>15</v>
          </cell>
          <cell r="I20">
            <v>7</v>
          </cell>
          <cell r="J20">
            <v>14</v>
          </cell>
          <cell r="K20">
            <v>16</v>
          </cell>
        </row>
        <row r="21">
          <cell r="A21" t="str">
            <v>18</v>
          </cell>
          <cell r="B21">
            <v>26</v>
          </cell>
          <cell r="C21">
            <v>35</v>
          </cell>
          <cell r="D21">
            <v>30</v>
          </cell>
          <cell r="E21">
            <v>49</v>
          </cell>
          <cell r="F21">
            <v>23</v>
          </cell>
          <cell r="G21">
            <v>30</v>
          </cell>
          <cell r="H21">
            <v>16</v>
          </cell>
          <cell r="I21">
            <v>42</v>
          </cell>
          <cell r="J21">
            <v>22</v>
          </cell>
          <cell r="K21">
            <v>36</v>
          </cell>
        </row>
        <row r="22">
          <cell r="A22" t="str">
            <v>19</v>
          </cell>
          <cell r="B22">
            <v>29</v>
          </cell>
          <cell r="C22">
            <v>48</v>
          </cell>
          <cell r="D22">
            <v>33</v>
          </cell>
          <cell r="E22">
            <v>31</v>
          </cell>
          <cell r="F22">
            <v>28</v>
          </cell>
          <cell r="G22">
            <v>46</v>
          </cell>
          <cell r="H22">
            <v>24</v>
          </cell>
          <cell r="I22">
            <v>28</v>
          </cell>
          <cell r="J22">
            <v>25</v>
          </cell>
          <cell r="K22">
            <v>32</v>
          </cell>
        </row>
        <row r="23">
          <cell r="A23" t="str">
            <v>20</v>
          </cell>
          <cell r="B23">
            <v>4</v>
          </cell>
          <cell r="C23">
            <v>3</v>
          </cell>
          <cell r="D23">
            <v>10</v>
          </cell>
          <cell r="E23">
            <v>8</v>
          </cell>
          <cell r="F23">
            <v>6</v>
          </cell>
          <cell r="G23">
            <v>12</v>
          </cell>
          <cell r="H23">
            <v>4</v>
          </cell>
          <cell r="I23">
            <v>6</v>
          </cell>
          <cell r="J23">
            <v>6</v>
          </cell>
          <cell r="K23">
            <v>6</v>
          </cell>
        </row>
        <row r="24">
          <cell r="A24" t="str">
            <v>21</v>
          </cell>
          <cell r="B24">
            <v>22</v>
          </cell>
          <cell r="C24">
            <v>33</v>
          </cell>
          <cell r="D24">
            <v>24</v>
          </cell>
          <cell r="E24">
            <v>26</v>
          </cell>
          <cell r="F24">
            <v>32</v>
          </cell>
          <cell r="G24">
            <v>30</v>
          </cell>
          <cell r="H24">
            <v>17</v>
          </cell>
          <cell r="I24">
            <v>29</v>
          </cell>
          <cell r="J24">
            <v>16</v>
          </cell>
          <cell r="K24">
            <v>18</v>
          </cell>
        </row>
        <row r="25">
          <cell r="A25" t="str">
            <v>22</v>
          </cell>
          <cell r="B25">
            <v>40</v>
          </cell>
          <cell r="C25">
            <v>42</v>
          </cell>
          <cell r="D25">
            <v>36</v>
          </cell>
          <cell r="E25">
            <v>46</v>
          </cell>
          <cell r="F25">
            <v>40</v>
          </cell>
          <cell r="G25">
            <v>48</v>
          </cell>
          <cell r="H25">
            <v>28</v>
          </cell>
          <cell r="I25">
            <v>33</v>
          </cell>
          <cell r="J25">
            <v>20</v>
          </cell>
          <cell r="K25">
            <v>42</v>
          </cell>
        </row>
        <row r="26">
          <cell r="A26" t="str">
            <v>23</v>
          </cell>
          <cell r="B26">
            <v>26</v>
          </cell>
          <cell r="C26">
            <v>47</v>
          </cell>
          <cell r="D26">
            <v>23</v>
          </cell>
          <cell r="E26">
            <v>31</v>
          </cell>
          <cell r="F26">
            <v>15</v>
          </cell>
          <cell r="G26">
            <v>28</v>
          </cell>
          <cell r="H26">
            <v>32</v>
          </cell>
          <cell r="I26">
            <v>27</v>
          </cell>
          <cell r="J26">
            <v>13</v>
          </cell>
          <cell r="K26">
            <v>23</v>
          </cell>
        </row>
        <row r="27">
          <cell r="A27" t="str">
            <v>24</v>
          </cell>
          <cell r="B27">
            <v>9</v>
          </cell>
          <cell r="C27">
            <v>15</v>
          </cell>
          <cell r="D27">
            <v>10</v>
          </cell>
          <cell r="E27">
            <v>14</v>
          </cell>
          <cell r="F27">
            <v>8</v>
          </cell>
          <cell r="G27">
            <v>11</v>
          </cell>
          <cell r="H27">
            <v>7</v>
          </cell>
          <cell r="I27">
            <v>12</v>
          </cell>
          <cell r="J27">
            <v>9</v>
          </cell>
          <cell r="K27">
            <v>12</v>
          </cell>
        </row>
        <row r="28">
          <cell r="A28" t="str">
            <v>25</v>
          </cell>
          <cell r="B28">
            <v>26</v>
          </cell>
          <cell r="C28">
            <v>46</v>
          </cell>
          <cell r="D28">
            <v>36</v>
          </cell>
          <cell r="E28">
            <v>57</v>
          </cell>
          <cell r="F28">
            <v>34</v>
          </cell>
          <cell r="G28">
            <v>42</v>
          </cell>
          <cell r="H28">
            <v>17</v>
          </cell>
          <cell r="I28">
            <v>32</v>
          </cell>
          <cell r="J28">
            <v>16</v>
          </cell>
          <cell r="K28">
            <v>19</v>
          </cell>
        </row>
        <row r="29">
          <cell r="A29" t="str">
            <v>26</v>
          </cell>
          <cell r="B29">
            <v>38</v>
          </cell>
          <cell r="C29">
            <v>84</v>
          </cell>
          <cell r="D29">
            <v>37</v>
          </cell>
          <cell r="E29">
            <v>75</v>
          </cell>
          <cell r="F29">
            <v>28</v>
          </cell>
          <cell r="G29">
            <v>56</v>
          </cell>
          <cell r="H29">
            <v>33</v>
          </cell>
          <cell r="I29">
            <v>49</v>
          </cell>
          <cell r="J29">
            <v>31</v>
          </cell>
          <cell r="K29">
            <v>52</v>
          </cell>
        </row>
        <row r="30">
          <cell r="A30" t="str">
            <v>27</v>
          </cell>
          <cell r="B30">
            <v>53</v>
          </cell>
          <cell r="C30">
            <v>139</v>
          </cell>
          <cell r="D30">
            <v>69</v>
          </cell>
          <cell r="E30">
            <v>108</v>
          </cell>
          <cell r="F30">
            <v>70</v>
          </cell>
          <cell r="G30">
            <v>119</v>
          </cell>
          <cell r="H30">
            <v>41</v>
          </cell>
          <cell r="I30">
            <v>97</v>
          </cell>
          <cell r="J30">
            <v>33</v>
          </cell>
          <cell r="K30">
            <v>94</v>
          </cell>
        </row>
        <row r="31">
          <cell r="A31" t="str">
            <v>28</v>
          </cell>
          <cell r="B31">
            <v>21</v>
          </cell>
          <cell r="C31">
            <v>39</v>
          </cell>
          <cell r="D31">
            <v>33</v>
          </cell>
          <cell r="E31">
            <v>42</v>
          </cell>
          <cell r="F31">
            <v>24</v>
          </cell>
          <cell r="G31">
            <v>28</v>
          </cell>
          <cell r="H31">
            <v>16</v>
          </cell>
          <cell r="I31">
            <v>36</v>
          </cell>
          <cell r="J31">
            <v>10</v>
          </cell>
          <cell r="K31">
            <v>25</v>
          </cell>
        </row>
        <row r="32">
          <cell r="A32" t="str">
            <v>29</v>
          </cell>
          <cell r="B32">
            <v>10</v>
          </cell>
          <cell r="C32">
            <v>12</v>
          </cell>
          <cell r="D32">
            <v>7</v>
          </cell>
          <cell r="E32">
            <v>9</v>
          </cell>
          <cell r="F32">
            <v>6</v>
          </cell>
          <cell r="G32">
            <v>7</v>
          </cell>
          <cell r="H32">
            <v>4</v>
          </cell>
          <cell r="I32">
            <v>6</v>
          </cell>
          <cell r="J32">
            <v>6</v>
          </cell>
          <cell r="K32">
            <v>6</v>
          </cell>
        </row>
        <row r="33">
          <cell r="A33" t="str">
            <v>30</v>
          </cell>
          <cell r="B33">
            <v>13</v>
          </cell>
          <cell r="C33">
            <v>13</v>
          </cell>
          <cell r="D33">
            <v>9</v>
          </cell>
          <cell r="E33">
            <v>12</v>
          </cell>
          <cell r="F33">
            <v>10</v>
          </cell>
          <cell r="G33">
            <v>12</v>
          </cell>
          <cell r="H33">
            <v>9</v>
          </cell>
          <cell r="I33">
            <v>10</v>
          </cell>
          <cell r="J33">
            <v>9</v>
          </cell>
          <cell r="K33">
            <v>11</v>
          </cell>
        </row>
        <row r="34">
          <cell r="A34" t="str">
            <v>31</v>
          </cell>
          <cell r="B34">
            <v>28</v>
          </cell>
          <cell r="C34">
            <v>43</v>
          </cell>
          <cell r="D34">
            <v>25</v>
          </cell>
          <cell r="E34">
            <v>39</v>
          </cell>
          <cell r="F34">
            <v>26</v>
          </cell>
          <cell r="G34">
            <v>38</v>
          </cell>
          <cell r="H34">
            <v>14</v>
          </cell>
          <cell r="I34">
            <v>28</v>
          </cell>
          <cell r="J34">
            <v>13</v>
          </cell>
          <cell r="K34">
            <v>11</v>
          </cell>
        </row>
        <row r="35">
          <cell r="A35" t="str">
            <v>32</v>
          </cell>
          <cell r="B35">
            <v>21</v>
          </cell>
          <cell r="C35">
            <v>47</v>
          </cell>
          <cell r="D35">
            <v>15</v>
          </cell>
          <cell r="E35">
            <v>43</v>
          </cell>
          <cell r="F35">
            <v>15</v>
          </cell>
          <cell r="G35">
            <v>25</v>
          </cell>
          <cell r="H35">
            <v>10</v>
          </cell>
          <cell r="I35">
            <v>23</v>
          </cell>
          <cell r="J35">
            <v>12</v>
          </cell>
          <cell r="K35">
            <v>10</v>
          </cell>
        </row>
        <row r="36">
          <cell r="A36" t="str">
            <v>33</v>
          </cell>
          <cell r="B36">
            <v>18</v>
          </cell>
          <cell r="C36">
            <v>25</v>
          </cell>
          <cell r="D36">
            <v>20</v>
          </cell>
          <cell r="E36">
            <v>37</v>
          </cell>
          <cell r="F36">
            <v>16</v>
          </cell>
          <cell r="G36">
            <v>28</v>
          </cell>
          <cell r="H36">
            <v>12</v>
          </cell>
          <cell r="I36">
            <v>17</v>
          </cell>
          <cell r="J36">
            <v>11</v>
          </cell>
          <cell r="K36">
            <v>15</v>
          </cell>
        </row>
        <row r="37">
          <cell r="A37" t="str">
            <v>34</v>
          </cell>
          <cell r="C37">
            <v>7</v>
          </cell>
          <cell r="D37">
            <v>3</v>
          </cell>
          <cell r="E37">
            <v>4</v>
          </cell>
          <cell r="F37">
            <v>3</v>
          </cell>
          <cell r="G37">
            <v>5</v>
          </cell>
          <cell r="H37">
            <v>1</v>
          </cell>
          <cell r="I37">
            <v>9</v>
          </cell>
          <cell r="J37">
            <v>5</v>
          </cell>
          <cell r="K37">
            <v>4</v>
          </cell>
        </row>
        <row r="38">
          <cell r="A38" t="str">
            <v>35</v>
          </cell>
          <cell r="B38">
            <v>12</v>
          </cell>
          <cell r="C38">
            <v>31</v>
          </cell>
          <cell r="D38">
            <v>19</v>
          </cell>
          <cell r="E38">
            <v>22</v>
          </cell>
          <cell r="F38">
            <v>14</v>
          </cell>
          <cell r="G38">
            <v>27</v>
          </cell>
          <cell r="H38">
            <v>17</v>
          </cell>
          <cell r="I38">
            <v>17</v>
          </cell>
          <cell r="J38">
            <v>11</v>
          </cell>
          <cell r="K38">
            <v>12</v>
          </cell>
        </row>
        <row r="39">
          <cell r="A39" t="str">
            <v>36</v>
          </cell>
          <cell r="B39">
            <v>2</v>
          </cell>
          <cell r="C39">
            <v>8</v>
          </cell>
          <cell r="D39">
            <v>6</v>
          </cell>
          <cell r="E39">
            <v>9</v>
          </cell>
          <cell r="F39">
            <v>2</v>
          </cell>
          <cell r="G39">
            <v>13</v>
          </cell>
          <cell r="H39">
            <v>8</v>
          </cell>
          <cell r="I39">
            <v>6</v>
          </cell>
          <cell r="J39">
            <v>6</v>
          </cell>
          <cell r="K39">
            <v>8</v>
          </cell>
        </row>
        <row r="40">
          <cell r="A40" t="str">
            <v>37</v>
          </cell>
          <cell r="B40">
            <v>3</v>
          </cell>
          <cell r="C40">
            <v>9</v>
          </cell>
          <cell r="D40">
            <v>5</v>
          </cell>
          <cell r="E40">
            <v>5</v>
          </cell>
          <cell r="F40">
            <v>2</v>
          </cell>
          <cell r="G40">
            <v>3</v>
          </cell>
          <cell r="H40">
            <v>2</v>
          </cell>
          <cell r="I40">
            <v>4</v>
          </cell>
          <cell r="J40">
            <v>2</v>
          </cell>
          <cell r="K40">
            <v>2</v>
          </cell>
        </row>
        <row r="41">
          <cell r="A41" t="str">
            <v>39</v>
          </cell>
        </row>
        <row r="42">
          <cell r="A42" t="str">
            <v>40</v>
          </cell>
        </row>
        <row r="43">
          <cell r="A43" t="str">
            <v>41</v>
          </cell>
        </row>
        <row r="44">
          <cell r="A44" t="str">
            <v>60</v>
          </cell>
          <cell r="B44">
            <v>53</v>
          </cell>
          <cell r="C44">
            <v>114</v>
          </cell>
          <cell r="D44">
            <v>60</v>
          </cell>
          <cell r="E44">
            <v>83</v>
          </cell>
          <cell r="F44">
            <v>58</v>
          </cell>
          <cell r="G44">
            <v>99</v>
          </cell>
          <cell r="H44">
            <v>39</v>
          </cell>
          <cell r="I44">
            <v>92</v>
          </cell>
          <cell r="J44">
            <v>45</v>
          </cell>
          <cell r="K44">
            <v>66</v>
          </cell>
        </row>
        <row r="45">
          <cell r="A45" t="str">
            <v>61</v>
          </cell>
          <cell r="B45">
            <v>36</v>
          </cell>
          <cell r="C45">
            <v>56</v>
          </cell>
          <cell r="D45">
            <v>37</v>
          </cell>
          <cell r="E45">
            <v>64</v>
          </cell>
          <cell r="F45">
            <v>36</v>
          </cell>
          <cell r="G45">
            <v>51</v>
          </cell>
          <cell r="H45">
            <v>14</v>
          </cell>
          <cell r="I45">
            <v>52</v>
          </cell>
          <cell r="J45">
            <v>18</v>
          </cell>
          <cell r="K45">
            <v>30</v>
          </cell>
        </row>
        <row r="46">
          <cell r="A46" t="str">
            <v>62</v>
          </cell>
          <cell r="B46">
            <v>32</v>
          </cell>
          <cell r="C46">
            <v>41</v>
          </cell>
          <cell r="D46">
            <v>23</v>
          </cell>
          <cell r="E46">
            <v>44</v>
          </cell>
          <cell r="F46">
            <v>16</v>
          </cell>
          <cell r="G46">
            <v>40</v>
          </cell>
          <cell r="H46">
            <v>21</v>
          </cell>
          <cell r="I46">
            <v>26</v>
          </cell>
          <cell r="J46">
            <v>21</v>
          </cell>
          <cell r="K46">
            <v>26</v>
          </cell>
        </row>
        <row r="47">
          <cell r="A47" t="str">
            <v>63</v>
          </cell>
          <cell r="B47">
            <v>29</v>
          </cell>
          <cell r="C47">
            <v>50</v>
          </cell>
          <cell r="D47">
            <v>20</v>
          </cell>
          <cell r="E47">
            <v>56</v>
          </cell>
          <cell r="F47">
            <v>26</v>
          </cell>
          <cell r="G47">
            <v>35</v>
          </cell>
          <cell r="H47">
            <v>20</v>
          </cell>
          <cell r="I47">
            <v>36</v>
          </cell>
          <cell r="J47">
            <v>15</v>
          </cell>
          <cell r="K47">
            <v>20</v>
          </cell>
        </row>
        <row r="48">
          <cell r="A48" t="str">
            <v>64</v>
          </cell>
          <cell r="B48">
            <v>13</v>
          </cell>
          <cell r="C48">
            <v>46</v>
          </cell>
          <cell r="D48">
            <v>17</v>
          </cell>
          <cell r="E48">
            <v>54</v>
          </cell>
          <cell r="F48">
            <v>11</v>
          </cell>
          <cell r="G48">
            <v>36</v>
          </cell>
          <cell r="H48">
            <v>10</v>
          </cell>
          <cell r="I48">
            <v>31</v>
          </cell>
          <cell r="J48">
            <v>18</v>
          </cell>
          <cell r="K48">
            <v>24</v>
          </cell>
        </row>
        <row r="49">
          <cell r="A49" t="str">
            <v>65</v>
          </cell>
          <cell r="B49">
            <v>21</v>
          </cell>
          <cell r="C49">
            <v>45</v>
          </cell>
          <cell r="D49">
            <v>20</v>
          </cell>
          <cell r="E49">
            <v>30</v>
          </cell>
          <cell r="F49">
            <v>18</v>
          </cell>
          <cell r="G49">
            <v>35</v>
          </cell>
          <cell r="H49">
            <v>11</v>
          </cell>
          <cell r="I49">
            <v>25</v>
          </cell>
          <cell r="J49">
            <v>8</v>
          </cell>
          <cell r="K49">
            <v>21</v>
          </cell>
        </row>
        <row r="50">
          <cell r="A50" t="str">
            <v>66</v>
          </cell>
          <cell r="B50">
            <v>13</v>
          </cell>
          <cell r="C50">
            <v>33</v>
          </cell>
          <cell r="D50">
            <v>14</v>
          </cell>
          <cell r="E50">
            <v>21</v>
          </cell>
          <cell r="F50">
            <v>7</v>
          </cell>
          <cell r="G50">
            <v>20</v>
          </cell>
          <cell r="H50">
            <v>6</v>
          </cell>
          <cell r="I50">
            <v>7</v>
          </cell>
          <cell r="J50">
            <v>5</v>
          </cell>
          <cell r="K50">
            <v>19</v>
          </cell>
        </row>
        <row r="51">
          <cell r="A51" t="str">
            <v>67</v>
          </cell>
          <cell r="B51">
            <v>8</v>
          </cell>
          <cell r="C51">
            <v>41</v>
          </cell>
          <cell r="D51">
            <v>15</v>
          </cell>
          <cell r="E51">
            <v>30</v>
          </cell>
          <cell r="F51">
            <v>15</v>
          </cell>
          <cell r="G51">
            <v>26</v>
          </cell>
          <cell r="H51">
            <v>6</v>
          </cell>
          <cell r="I51">
            <v>18</v>
          </cell>
          <cell r="J51">
            <v>10</v>
          </cell>
          <cell r="K51">
            <v>23</v>
          </cell>
        </row>
        <row r="52">
          <cell r="A52" t="str">
            <v>68</v>
          </cell>
          <cell r="B52">
            <v>8</v>
          </cell>
          <cell r="C52">
            <v>12</v>
          </cell>
          <cell r="D52">
            <v>5</v>
          </cell>
          <cell r="E52">
            <v>15</v>
          </cell>
          <cell r="F52">
            <v>7</v>
          </cell>
          <cell r="G52">
            <v>16</v>
          </cell>
          <cell r="H52">
            <v>7</v>
          </cell>
          <cell r="I52">
            <v>11</v>
          </cell>
          <cell r="J52">
            <v>4</v>
          </cell>
          <cell r="K52">
            <v>8</v>
          </cell>
        </row>
        <row r="53">
          <cell r="A53" t="str">
            <v>69</v>
          </cell>
          <cell r="B53">
            <v>12</v>
          </cell>
          <cell r="C53">
            <v>11</v>
          </cell>
          <cell r="D53">
            <v>12</v>
          </cell>
          <cell r="E53">
            <v>18</v>
          </cell>
          <cell r="F53">
            <v>4</v>
          </cell>
          <cell r="G53">
            <v>13</v>
          </cell>
          <cell r="H53">
            <v>5</v>
          </cell>
          <cell r="I53">
            <v>7</v>
          </cell>
          <cell r="J53">
            <v>6</v>
          </cell>
          <cell r="K53">
            <v>5</v>
          </cell>
        </row>
        <row r="54">
          <cell r="A54" t="str">
            <v>70</v>
          </cell>
          <cell r="B54">
            <v>17</v>
          </cell>
          <cell r="C54">
            <v>47</v>
          </cell>
          <cell r="D54">
            <v>21</v>
          </cell>
          <cell r="E54">
            <v>45</v>
          </cell>
          <cell r="F54">
            <v>25</v>
          </cell>
          <cell r="G54">
            <v>37</v>
          </cell>
          <cell r="H54">
            <v>29</v>
          </cell>
          <cell r="I54">
            <v>45</v>
          </cell>
          <cell r="J54">
            <v>22</v>
          </cell>
          <cell r="K54">
            <v>43</v>
          </cell>
        </row>
        <row r="55">
          <cell r="A55" t="str">
            <v>71</v>
          </cell>
          <cell r="B55">
            <v>24</v>
          </cell>
          <cell r="C55">
            <v>42</v>
          </cell>
          <cell r="D55">
            <v>24</v>
          </cell>
          <cell r="E55">
            <v>45</v>
          </cell>
          <cell r="F55">
            <v>16</v>
          </cell>
          <cell r="G55">
            <v>36</v>
          </cell>
          <cell r="H55">
            <v>9</v>
          </cell>
          <cell r="I55">
            <v>50</v>
          </cell>
          <cell r="J55">
            <v>19</v>
          </cell>
          <cell r="K55">
            <v>34</v>
          </cell>
        </row>
        <row r="56">
          <cell r="A56" t="str">
            <v>72</v>
          </cell>
          <cell r="B56">
            <v>1</v>
          </cell>
          <cell r="C56">
            <v>4</v>
          </cell>
          <cell r="D56">
            <v>5</v>
          </cell>
          <cell r="E56">
            <v>4</v>
          </cell>
          <cell r="G56">
            <v>3</v>
          </cell>
          <cell r="H56">
            <v>1</v>
          </cell>
          <cell r="I56">
            <v>3</v>
          </cell>
          <cell r="J56">
            <v>0</v>
          </cell>
          <cell r="K56">
            <v>1</v>
          </cell>
        </row>
        <row r="57">
          <cell r="A57" t="str">
            <v>73</v>
          </cell>
          <cell r="B57">
            <v>2</v>
          </cell>
          <cell r="C57">
            <v>4</v>
          </cell>
          <cell r="D57">
            <v>2</v>
          </cell>
          <cell r="E57">
            <v>2</v>
          </cell>
          <cell r="F57">
            <v>3</v>
          </cell>
          <cell r="G57">
            <v>3</v>
          </cell>
          <cell r="H57">
            <v>3</v>
          </cell>
          <cell r="I57">
            <v>1</v>
          </cell>
          <cell r="J57">
            <v>0</v>
          </cell>
          <cell r="K57">
            <v>2</v>
          </cell>
        </row>
        <row r="58">
          <cell r="A58" t="str">
            <v>74</v>
          </cell>
          <cell r="B58">
            <v>20</v>
          </cell>
          <cell r="C58">
            <v>36</v>
          </cell>
          <cell r="D58">
            <v>12</v>
          </cell>
          <cell r="E58">
            <v>43</v>
          </cell>
          <cell r="F58">
            <v>9</v>
          </cell>
          <cell r="G58">
            <v>43</v>
          </cell>
          <cell r="H58">
            <v>7</v>
          </cell>
          <cell r="I58">
            <v>42</v>
          </cell>
          <cell r="J58">
            <v>13</v>
          </cell>
          <cell r="K58">
            <v>39</v>
          </cell>
        </row>
        <row r="59">
          <cell r="A59" t="str">
            <v>76</v>
          </cell>
          <cell r="B59">
            <v>1</v>
          </cell>
          <cell r="F59">
            <v>1</v>
          </cell>
          <cell r="G59">
            <v>1</v>
          </cell>
          <cell r="H59">
            <v>1</v>
          </cell>
          <cell r="I59">
            <v>1</v>
          </cell>
          <cell r="J59">
            <v>0</v>
          </cell>
          <cell r="K59">
            <v>2</v>
          </cell>
        </row>
        <row r="60">
          <cell r="A60" t="str">
            <v>77</v>
          </cell>
          <cell r="C60">
            <v>1</v>
          </cell>
          <cell r="E60">
            <v>1</v>
          </cell>
          <cell r="F60">
            <v>1</v>
          </cell>
        </row>
        <row r="61">
          <cell r="A61" t="str">
            <v>85</v>
          </cell>
          <cell r="B61">
            <v>8</v>
          </cell>
          <cell r="C61">
            <v>20</v>
          </cell>
          <cell r="D61">
            <v>5</v>
          </cell>
          <cell r="E61">
            <v>13</v>
          </cell>
          <cell r="F61">
            <v>8</v>
          </cell>
          <cell r="G61">
            <v>14</v>
          </cell>
          <cell r="H61">
            <v>7</v>
          </cell>
          <cell r="I61">
            <v>10</v>
          </cell>
          <cell r="J61">
            <v>4</v>
          </cell>
          <cell r="K61">
            <v>12</v>
          </cell>
        </row>
        <row r="62">
          <cell r="A62" t="str">
            <v>86</v>
          </cell>
          <cell r="B62">
            <v>9</v>
          </cell>
          <cell r="C62">
            <v>13</v>
          </cell>
          <cell r="D62">
            <v>13</v>
          </cell>
          <cell r="E62">
            <v>20</v>
          </cell>
          <cell r="F62">
            <v>11</v>
          </cell>
          <cell r="G62">
            <v>24</v>
          </cell>
          <cell r="H62">
            <v>7</v>
          </cell>
          <cell r="I62">
            <v>12</v>
          </cell>
          <cell r="J62">
            <v>11</v>
          </cell>
          <cell r="K62">
            <v>26</v>
          </cell>
        </row>
        <row r="63">
          <cell r="A63" t="str">
            <v>87</v>
          </cell>
          <cell r="B63">
            <v>4</v>
          </cell>
          <cell r="C63">
            <v>29</v>
          </cell>
          <cell r="D63">
            <v>5</v>
          </cell>
          <cell r="E63">
            <v>18</v>
          </cell>
          <cell r="F63">
            <v>6</v>
          </cell>
          <cell r="G63">
            <v>12</v>
          </cell>
          <cell r="H63">
            <v>11</v>
          </cell>
          <cell r="I63">
            <v>8</v>
          </cell>
          <cell r="J63">
            <v>9</v>
          </cell>
          <cell r="K63">
            <v>15</v>
          </cell>
        </row>
        <row r="67">
          <cell r="B67" t="str">
            <v>2010</v>
          </cell>
          <cell r="D67" t="str">
            <v>2011</v>
          </cell>
          <cell r="F67" t="str">
            <v>2012</v>
          </cell>
          <cell r="H67" t="str">
            <v>2013</v>
          </cell>
          <cell r="J67">
            <v>2014</v>
          </cell>
        </row>
        <row r="68">
          <cell r="A68" t="str">
            <v>GD</v>
          </cell>
          <cell r="B68" t="str">
            <v>PR</v>
          </cell>
          <cell r="C68" t="str">
            <v>MCF</v>
          </cell>
          <cell r="D68" t="str">
            <v>PR</v>
          </cell>
          <cell r="E68" t="str">
            <v>MCF</v>
          </cell>
          <cell r="F68" t="str">
            <v>PR</v>
          </cell>
          <cell r="G68" t="str">
            <v>MCF</v>
          </cell>
          <cell r="H68" t="str">
            <v>PR</v>
          </cell>
          <cell r="I68" t="str">
            <v>MCF</v>
          </cell>
          <cell r="J68" t="str">
            <v>PR</v>
          </cell>
          <cell r="K68" t="str">
            <v>MCF</v>
          </cell>
        </row>
        <row r="69">
          <cell r="A69" t="str">
            <v>Droit</v>
          </cell>
          <cell r="B69">
            <v>186</v>
          </cell>
          <cell r="C69">
            <v>392</v>
          </cell>
          <cell r="D69">
            <v>181</v>
          </cell>
          <cell r="E69">
            <v>375</v>
          </cell>
          <cell r="F69">
            <v>174</v>
          </cell>
          <cell r="G69">
            <v>398</v>
          </cell>
          <cell r="H69">
            <v>118</v>
          </cell>
          <cell r="I69">
            <v>371</v>
          </cell>
          <cell r="J69">
            <v>137</v>
          </cell>
          <cell r="K69">
            <v>315</v>
          </cell>
        </row>
        <row r="70">
          <cell r="A70" t="str">
            <v>Lettres</v>
          </cell>
          <cell r="B70">
            <v>452</v>
          </cell>
          <cell r="C70">
            <v>695</v>
          </cell>
          <cell r="D70">
            <v>451</v>
          </cell>
          <cell r="E70">
            <v>686</v>
          </cell>
          <cell r="F70">
            <v>428</v>
          </cell>
          <cell r="G70">
            <v>630</v>
          </cell>
          <cell r="H70">
            <v>351</v>
          </cell>
          <cell r="I70">
            <v>635</v>
          </cell>
          <cell r="J70">
            <v>326</v>
          </cell>
          <cell r="K70">
            <v>568</v>
          </cell>
        </row>
        <row r="71">
          <cell r="A71" t="str">
            <v>Pharmacie</v>
          </cell>
          <cell r="B71">
            <v>21</v>
          </cell>
          <cell r="C71">
            <v>62</v>
          </cell>
          <cell r="D71">
            <v>23</v>
          </cell>
          <cell r="E71">
            <v>50</v>
          </cell>
          <cell r="F71">
            <v>25</v>
          </cell>
          <cell r="G71">
            <v>50</v>
          </cell>
          <cell r="H71">
            <v>25</v>
          </cell>
          <cell r="I71">
            <v>30</v>
          </cell>
          <cell r="J71">
            <v>24</v>
          </cell>
          <cell r="K71">
            <v>53</v>
          </cell>
        </row>
        <row r="72">
          <cell r="A72" t="str">
            <v>Sciences</v>
          </cell>
          <cell r="B72">
            <v>470</v>
          </cell>
          <cell r="C72">
            <v>952</v>
          </cell>
          <cell r="D72">
            <v>507</v>
          </cell>
          <cell r="E72">
            <v>878</v>
          </cell>
          <cell r="F72">
            <v>448</v>
          </cell>
          <cell r="G72">
            <v>774</v>
          </cell>
          <cell r="H72">
            <v>323</v>
          </cell>
          <cell r="I72">
            <v>639</v>
          </cell>
          <cell r="J72">
            <v>315</v>
          </cell>
          <cell r="K72">
            <v>511</v>
          </cell>
        </row>
        <row r="76">
          <cell r="A76" t="str">
            <v>GROUPE</v>
          </cell>
          <cell r="B76" t="str">
            <v>PR</v>
          </cell>
          <cell r="C76" t="str">
            <v>MCF</v>
          </cell>
          <cell r="D76" t="str">
            <v>PR</v>
          </cell>
          <cell r="E76" t="str">
            <v>MCF</v>
          </cell>
          <cell r="F76" t="str">
            <v>PR</v>
          </cell>
          <cell r="G76" t="str">
            <v>MCF</v>
          </cell>
          <cell r="H76" t="str">
            <v>PR</v>
          </cell>
          <cell r="I76" t="str">
            <v>MCF</v>
          </cell>
          <cell r="J76" t="str">
            <v>PR</v>
          </cell>
          <cell r="K76" t="str">
            <v>MCF</v>
          </cell>
        </row>
        <row r="77">
          <cell r="A77" t="str">
            <v>01</v>
          </cell>
          <cell r="B77">
            <v>97</v>
          </cell>
          <cell r="C77">
            <v>145</v>
          </cell>
          <cell r="D77">
            <v>83</v>
          </cell>
          <cell r="E77">
            <v>165</v>
          </cell>
          <cell r="F77">
            <v>90</v>
          </cell>
          <cell r="G77">
            <v>177</v>
          </cell>
          <cell r="H77">
            <v>65</v>
          </cell>
          <cell r="I77">
            <v>178</v>
          </cell>
          <cell r="J77">
            <v>77</v>
          </cell>
          <cell r="K77">
            <v>148</v>
          </cell>
        </row>
        <row r="78">
          <cell r="A78" t="str">
            <v>02</v>
          </cell>
          <cell r="B78">
            <v>89</v>
          </cell>
          <cell r="C78">
            <v>247</v>
          </cell>
          <cell r="D78">
            <v>98</v>
          </cell>
          <cell r="E78">
            <v>210</v>
          </cell>
          <cell r="F78">
            <v>84</v>
          </cell>
          <cell r="G78">
            <v>221</v>
          </cell>
          <cell r="H78">
            <v>53</v>
          </cell>
          <cell r="I78">
            <v>193</v>
          </cell>
          <cell r="J78">
            <v>60</v>
          </cell>
          <cell r="K78">
            <v>167</v>
          </cell>
        </row>
        <row r="79">
          <cell r="A79" t="str">
            <v>03</v>
          </cell>
          <cell r="B79">
            <v>178</v>
          </cell>
          <cell r="C79">
            <v>258</v>
          </cell>
          <cell r="D79">
            <v>168</v>
          </cell>
          <cell r="E79">
            <v>247</v>
          </cell>
          <cell r="F79">
            <v>169</v>
          </cell>
          <cell r="G79">
            <v>226</v>
          </cell>
          <cell r="H79">
            <v>129</v>
          </cell>
          <cell r="I79">
            <v>245</v>
          </cell>
          <cell r="J79">
            <v>111</v>
          </cell>
          <cell r="K79">
            <v>204</v>
          </cell>
        </row>
        <row r="80">
          <cell r="A80" t="str">
            <v>04</v>
          </cell>
          <cell r="B80">
            <v>209</v>
          </cell>
          <cell r="C80">
            <v>303</v>
          </cell>
          <cell r="D80">
            <v>219</v>
          </cell>
          <cell r="E80">
            <v>299</v>
          </cell>
          <cell r="F80">
            <v>204</v>
          </cell>
          <cell r="G80">
            <v>281</v>
          </cell>
          <cell r="H80">
            <v>172</v>
          </cell>
          <cell r="I80">
            <v>248</v>
          </cell>
          <cell r="J80">
            <v>161</v>
          </cell>
          <cell r="K80">
            <v>243</v>
          </cell>
        </row>
        <row r="81">
          <cell r="A81" t="str">
            <v>05</v>
          </cell>
          <cell r="B81">
            <v>117</v>
          </cell>
          <cell r="C81">
            <v>269</v>
          </cell>
          <cell r="D81">
            <v>142</v>
          </cell>
          <cell r="E81">
            <v>240</v>
          </cell>
          <cell r="F81">
            <v>132</v>
          </cell>
          <cell r="G81">
            <v>217</v>
          </cell>
          <cell r="H81">
            <v>91</v>
          </cell>
          <cell r="I81">
            <v>178</v>
          </cell>
          <cell r="J81">
            <v>80</v>
          </cell>
          <cell r="K81">
            <v>165</v>
          </cell>
        </row>
        <row r="82">
          <cell r="A82" t="str">
            <v>06</v>
          </cell>
          <cell r="B82">
            <v>44</v>
          </cell>
          <cell r="C82">
            <v>64</v>
          </cell>
          <cell r="D82">
            <v>49</v>
          </cell>
          <cell r="E82">
            <v>63</v>
          </cell>
          <cell r="F82">
            <v>40</v>
          </cell>
          <cell r="G82">
            <v>47</v>
          </cell>
          <cell r="H82">
            <v>29</v>
          </cell>
          <cell r="I82">
            <v>52</v>
          </cell>
          <cell r="J82">
            <v>25</v>
          </cell>
          <cell r="K82">
            <v>42</v>
          </cell>
        </row>
        <row r="83">
          <cell r="A83" t="str">
            <v>07</v>
          </cell>
          <cell r="B83">
            <v>67</v>
          </cell>
          <cell r="C83">
            <v>115</v>
          </cell>
          <cell r="D83">
            <v>60</v>
          </cell>
          <cell r="E83">
            <v>119</v>
          </cell>
          <cell r="F83">
            <v>57</v>
          </cell>
          <cell r="G83">
            <v>91</v>
          </cell>
          <cell r="H83">
            <v>36</v>
          </cell>
          <cell r="I83">
            <v>68</v>
          </cell>
          <cell r="J83">
            <v>36</v>
          </cell>
          <cell r="K83">
            <v>36</v>
          </cell>
        </row>
        <row r="84">
          <cell r="A84" t="str">
            <v>08</v>
          </cell>
          <cell r="B84">
            <v>17</v>
          </cell>
          <cell r="C84">
            <v>55</v>
          </cell>
          <cell r="D84">
            <v>33</v>
          </cell>
          <cell r="E84">
            <v>40</v>
          </cell>
          <cell r="F84">
            <v>21</v>
          </cell>
          <cell r="G84">
            <v>48</v>
          </cell>
          <cell r="H84">
            <v>28</v>
          </cell>
          <cell r="I84">
            <v>36</v>
          </cell>
          <cell r="J84">
            <v>24</v>
          </cell>
          <cell r="K84">
            <v>26</v>
          </cell>
        </row>
        <row r="85">
          <cell r="A85" t="str">
            <v>09</v>
          </cell>
          <cell r="B85">
            <v>150</v>
          </cell>
          <cell r="C85">
            <v>261</v>
          </cell>
          <cell r="D85">
            <v>140</v>
          </cell>
          <cell r="E85">
            <v>247</v>
          </cell>
          <cell r="F85">
            <v>136</v>
          </cell>
          <cell r="G85">
            <v>225</v>
          </cell>
          <cell r="H85">
            <v>94</v>
          </cell>
          <cell r="I85">
            <v>206</v>
          </cell>
          <cell r="J85">
            <v>99</v>
          </cell>
          <cell r="K85">
            <v>142</v>
          </cell>
        </row>
        <row r="86">
          <cell r="A86" t="str">
            <v>10</v>
          </cell>
          <cell r="B86">
            <v>75</v>
          </cell>
          <cell r="C86">
            <v>188</v>
          </cell>
          <cell r="D86">
            <v>83</v>
          </cell>
          <cell r="E86">
            <v>168</v>
          </cell>
          <cell r="F86">
            <v>62</v>
          </cell>
          <cell r="G86">
            <v>146</v>
          </cell>
          <cell r="H86">
            <v>45</v>
          </cell>
          <cell r="I86">
            <v>99</v>
          </cell>
          <cell r="J86">
            <v>51</v>
          </cell>
          <cell r="K86">
            <v>100</v>
          </cell>
        </row>
        <row r="87">
          <cell r="A87" t="str">
            <v>11</v>
          </cell>
          <cell r="B87">
            <v>21</v>
          </cell>
          <cell r="C87">
            <v>62</v>
          </cell>
          <cell r="D87">
            <v>23</v>
          </cell>
          <cell r="E87">
            <v>51</v>
          </cell>
          <cell r="F87">
            <v>25</v>
          </cell>
          <cell r="G87">
            <v>50</v>
          </cell>
          <cell r="H87">
            <v>25</v>
          </cell>
          <cell r="I87">
            <v>30</v>
          </cell>
          <cell r="J87">
            <v>24</v>
          </cell>
          <cell r="K87">
            <v>53</v>
          </cell>
        </row>
        <row r="88">
          <cell r="A88" t="str">
            <v>12</v>
          </cell>
          <cell r="B88">
            <v>64</v>
          </cell>
          <cell r="C88">
            <v>133</v>
          </cell>
          <cell r="D88">
            <v>64</v>
          </cell>
          <cell r="E88">
            <v>139</v>
          </cell>
          <cell r="F88">
            <v>53</v>
          </cell>
          <cell r="G88">
            <v>122</v>
          </cell>
          <cell r="H88">
            <v>49</v>
          </cell>
          <cell r="I88">
            <v>141</v>
          </cell>
          <cell r="J88">
            <v>54</v>
          </cell>
          <cell r="K88">
            <v>119</v>
          </cell>
        </row>
        <row r="89">
          <cell r="A89" t="str">
            <v>Théologie</v>
          </cell>
          <cell r="B89">
            <v>1</v>
          </cell>
          <cell r="C89">
            <v>1</v>
          </cell>
          <cell r="E89">
            <v>1</v>
          </cell>
          <cell r="F89">
            <v>2</v>
          </cell>
          <cell r="G89">
            <v>1</v>
          </cell>
          <cell r="H89">
            <v>3</v>
          </cell>
          <cell r="I89">
            <v>1</v>
          </cell>
          <cell r="K89">
            <v>2</v>
          </cell>
        </row>
      </sheetData>
      <sheetData sheetId="19">
        <row r="1">
          <cell r="B1" t="str">
            <v>2010</v>
          </cell>
          <cell r="E1" t="str">
            <v>Total 2010</v>
          </cell>
          <cell r="F1" t="str">
            <v>2011</v>
          </cell>
          <cell r="I1" t="str">
            <v>Total 2011</v>
          </cell>
          <cell r="J1" t="str">
            <v>2012</v>
          </cell>
          <cell r="M1" t="str">
            <v>Total 2012</v>
          </cell>
          <cell r="N1" t="str">
            <v>2013</v>
          </cell>
          <cell r="Q1" t="str">
            <v>Total 2013</v>
          </cell>
          <cell r="R1">
            <v>2014</v>
          </cell>
          <cell r="U1" t="str">
            <v>Total 2014</v>
          </cell>
        </row>
        <row r="2">
          <cell r="A2" t="str">
            <v>SECT</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9</v>
          </cell>
          <cell r="C3">
            <v>21</v>
          </cell>
          <cell r="D3">
            <v>0.3</v>
          </cell>
          <cell r="E3">
            <v>30</v>
          </cell>
          <cell r="F3">
            <v>8</v>
          </cell>
          <cell r="G3">
            <v>13</v>
          </cell>
          <cell r="H3">
            <v>0.38095238095238093</v>
          </cell>
          <cell r="I3">
            <v>21</v>
          </cell>
          <cell r="J3">
            <v>11</v>
          </cell>
          <cell r="K3">
            <v>14</v>
          </cell>
          <cell r="L3">
            <v>0.44</v>
          </cell>
          <cell r="M3">
            <v>25</v>
          </cell>
          <cell r="N3">
            <v>10</v>
          </cell>
          <cell r="O3">
            <v>14</v>
          </cell>
          <cell r="P3">
            <v>0.41666666666666669</v>
          </cell>
          <cell r="Q3">
            <v>24</v>
          </cell>
          <cell r="R3">
            <v>10</v>
          </cell>
          <cell r="S3">
            <v>17</v>
          </cell>
          <cell r="T3">
            <v>0.37037037037037035</v>
          </cell>
          <cell r="U3">
            <v>27</v>
          </cell>
        </row>
        <row r="4">
          <cell r="A4" t="str">
            <v>02</v>
          </cell>
          <cell r="B4">
            <v>9</v>
          </cell>
          <cell r="C4">
            <v>15</v>
          </cell>
          <cell r="D4">
            <v>0.375</v>
          </cell>
          <cell r="E4">
            <v>24</v>
          </cell>
          <cell r="F4">
            <v>7</v>
          </cell>
          <cell r="G4">
            <v>15</v>
          </cell>
          <cell r="H4">
            <v>0.31818181818181818</v>
          </cell>
          <cell r="I4">
            <v>22</v>
          </cell>
          <cell r="J4">
            <v>6</v>
          </cell>
          <cell r="K4">
            <v>18</v>
          </cell>
          <cell r="L4">
            <v>0.25</v>
          </cell>
          <cell r="M4">
            <v>24</v>
          </cell>
          <cell r="N4">
            <v>9</v>
          </cell>
          <cell r="O4">
            <v>10</v>
          </cell>
          <cell r="P4">
            <v>0.47368421052631576</v>
          </cell>
          <cell r="Q4">
            <v>19</v>
          </cell>
          <cell r="R4">
            <v>8</v>
          </cell>
          <cell r="S4">
            <v>15</v>
          </cell>
          <cell r="T4">
            <v>0.34782608695652173</v>
          </cell>
          <cell r="U4">
            <v>23</v>
          </cell>
        </row>
        <row r="5">
          <cell r="A5" t="str">
            <v>03</v>
          </cell>
          <cell r="B5">
            <v>1</v>
          </cell>
          <cell r="C5">
            <v>4</v>
          </cell>
          <cell r="D5">
            <v>0.2</v>
          </cell>
          <cell r="E5">
            <v>5</v>
          </cell>
          <cell r="F5">
            <v>2</v>
          </cell>
          <cell r="G5">
            <v>2</v>
          </cell>
          <cell r="H5">
            <v>0.5</v>
          </cell>
          <cell r="I5">
            <v>4</v>
          </cell>
          <cell r="K5">
            <v>2</v>
          </cell>
          <cell r="L5">
            <v>0</v>
          </cell>
          <cell r="M5">
            <v>2</v>
          </cell>
          <cell r="N5">
            <v>2</v>
          </cell>
          <cell r="O5">
            <v>5</v>
          </cell>
          <cell r="P5">
            <v>0.2857142857142857</v>
          </cell>
          <cell r="Q5">
            <v>7</v>
          </cell>
          <cell r="R5">
            <v>0</v>
          </cell>
          <cell r="S5">
            <v>3</v>
          </cell>
          <cell r="T5">
            <v>0</v>
          </cell>
          <cell r="U5">
            <v>3</v>
          </cell>
        </row>
        <row r="6">
          <cell r="A6" t="str">
            <v>04</v>
          </cell>
          <cell r="C6">
            <v>4</v>
          </cell>
          <cell r="D6">
            <v>0</v>
          </cell>
          <cell r="E6">
            <v>4</v>
          </cell>
          <cell r="F6">
            <v>2</v>
          </cell>
          <cell r="G6">
            <v>5</v>
          </cell>
          <cell r="H6">
            <v>0.2857142857142857</v>
          </cell>
          <cell r="I6">
            <v>7</v>
          </cell>
          <cell r="J6">
            <v>1</v>
          </cell>
          <cell r="K6">
            <v>6</v>
          </cell>
          <cell r="L6">
            <v>0.14285714285714285</v>
          </cell>
          <cell r="M6">
            <v>7</v>
          </cell>
          <cell r="N6">
            <v>1</v>
          </cell>
          <cell r="O6">
            <v>4</v>
          </cell>
          <cell r="P6">
            <v>0.2</v>
          </cell>
          <cell r="Q6">
            <v>5</v>
          </cell>
          <cell r="R6">
            <v>1</v>
          </cell>
          <cell r="S6">
            <v>7</v>
          </cell>
          <cell r="T6">
            <v>0.125</v>
          </cell>
          <cell r="U6">
            <v>8</v>
          </cell>
        </row>
        <row r="7">
          <cell r="A7" t="str">
            <v>05</v>
          </cell>
          <cell r="B7">
            <v>7</v>
          </cell>
          <cell r="C7">
            <v>20</v>
          </cell>
          <cell r="D7">
            <v>0.25925925925925924</v>
          </cell>
          <cell r="E7">
            <v>27</v>
          </cell>
          <cell r="F7">
            <v>10</v>
          </cell>
          <cell r="G7">
            <v>24</v>
          </cell>
          <cell r="H7">
            <v>0.29411764705882354</v>
          </cell>
          <cell r="I7">
            <v>34</v>
          </cell>
          <cell r="J7">
            <v>3</v>
          </cell>
          <cell r="K7">
            <v>16</v>
          </cell>
          <cell r="L7">
            <v>0.15789473684210525</v>
          </cell>
          <cell r="M7">
            <v>19</v>
          </cell>
          <cell r="N7">
            <v>1</v>
          </cell>
          <cell r="O7">
            <v>18</v>
          </cell>
          <cell r="P7">
            <v>5.2631578947368418E-2</v>
          </cell>
          <cell r="Q7">
            <v>19</v>
          </cell>
          <cell r="R7">
            <v>8</v>
          </cell>
          <cell r="S7">
            <v>14</v>
          </cell>
          <cell r="T7">
            <v>0.36363636363636365</v>
          </cell>
          <cell r="U7">
            <v>22</v>
          </cell>
        </row>
        <row r="8">
          <cell r="A8" t="str">
            <v>06</v>
          </cell>
          <cell r="B8">
            <v>5</v>
          </cell>
          <cell r="C8">
            <v>10</v>
          </cell>
          <cell r="D8">
            <v>0.33333333333333331</v>
          </cell>
          <cell r="E8">
            <v>15</v>
          </cell>
          <cell r="F8">
            <v>4</v>
          </cell>
          <cell r="G8">
            <v>19</v>
          </cell>
          <cell r="H8">
            <v>0.17391304347826086</v>
          </cell>
          <cell r="I8">
            <v>23</v>
          </cell>
          <cell r="J8">
            <v>3</v>
          </cell>
          <cell r="K8">
            <v>10</v>
          </cell>
          <cell r="L8">
            <v>0.23076923076923078</v>
          </cell>
          <cell r="M8">
            <v>13</v>
          </cell>
          <cell r="N8">
            <v>5</v>
          </cell>
          <cell r="O8">
            <v>11</v>
          </cell>
          <cell r="P8">
            <v>0.3125</v>
          </cell>
          <cell r="Q8">
            <v>16</v>
          </cell>
          <cell r="R8">
            <v>4</v>
          </cell>
          <cell r="S8">
            <v>17</v>
          </cell>
          <cell r="T8">
            <v>0.19047619047619047</v>
          </cell>
          <cell r="U8">
            <v>21</v>
          </cell>
        </row>
        <row r="9">
          <cell r="A9" t="str">
            <v>07</v>
          </cell>
          <cell r="B9">
            <v>19</v>
          </cell>
          <cell r="C9">
            <v>4</v>
          </cell>
          <cell r="D9">
            <v>0.82608695652173914</v>
          </cell>
          <cell r="E9">
            <v>23</v>
          </cell>
          <cell r="F9">
            <v>13</v>
          </cell>
          <cell r="G9">
            <v>7</v>
          </cell>
          <cell r="H9">
            <v>0.65</v>
          </cell>
          <cell r="I9">
            <v>20</v>
          </cell>
          <cell r="J9">
            <v>14</v>
          </cell>
          <cell r="K9">
            <v>11</v>
          </cell>
          <cell r="L9">
            <v>0.56000000000000005</v>
          </cell>
          <cell r="M9">
            <v>25</v>
          </cell>
          <cell r="N9">
            <v>15</v>
          </cell>
          <cell r="O9">
            <v>8</v>
          </cell>
          <cell r="P9">
            <v>0.65217391304347827</v>
          </cell>
          <cell r="Q9">
            <v>23</v>
          </cell>
          <cell r="R9">
            <v>13</v>
          </cell>
          <cell r="S9">
            <v>11</v>
          </cell>
          <cell r="T9">
            <v>0.54166666666666663</v>
          </cell>
          <cell r="U9">
            <v>24</v>
          </cell>
        </row>
        <row r="10">
          <cell r="A10" t="str">
            <v>08</v>
          </cell>
          <cell r="B10">
            <v>3</v>
          </cell>
          <cell r="C10">
            <v>3</v>
          </cell>
          <cell r="D10">
            <v>0.5</v>
          </cell>
          <cell r="E10">
            <v>6</v>
          </cell>
          <cell r="F10">
            <v>1</v>
          </cell>
          <cell r="G10">
            <v>3</v>
          </cell>
          <cell r="H10">
            <v>0.25</v>
          </cell>
          <cell r="I10">
            <v>4</v>
          </cell>
          <cell r="J10">
            <v>3</v>
          </cell>
          <cell r="K10">
            <v>3</v>
          </cell>
          <cell r="L10">
            <v>0.5</v>
          </cell>
          <cell r="M10">
            <v>6</v>
          </cell>
          <cell r="N10">
            <v>5</v>
          </cell>
          <cell r="O10">
            <v>1</v>
          </cell>
          <cell r="P10">
            <v>0.83333333333333337</v>
          </cell>
          <cell r="Q10">
            <v>6</v>
          </cell>
          <cell r="R10">
            <v>1</v>
          </cell>
          <cell r="S10">
            <v>1</v>
          </cell>
          <cell r="T10">
            <v>0.5</v>
          </cell>
          <cell r="U10">
            <v>2</v>
          </cell>
        </row>
        <row r="11">
          <cell r="A11" t="str">
            <v>09</v>
          </cell>
          <cell r="B11">
            <v>12</v>
          </cell>
          <cell r="C11">
            <v>8</v>
          </cell>
          <cell r="D11">
            <v>0.6</v>
          </cell>
          <cell r="E11">
            <v>20</v>
          </cell>
          <cell r="F11">
            <v>15</v>
          </cell>
          <cell r="G11">
            <v>13</v>
          </cell>
          <cell r="H11">
            <v>0.5357142857142857</v>
          </cell>
          <cell r="I11">
            <v>28</v>
          </cell>
          <cell r="J11">
            <v>13</v>
          </cell>
          <cell r="K11">
            <v>13</v>
          </cell>
          <cell r="L11">
            <v>0.5</v>
          </cell>
          <cell r="M11">
            <v>26</v>
          </cell>
          <cell r="N11">
            <v>9</v>
          </cell>
          <cell r="O11">
            <v>13</v>
          </cell>
          <cell r="P11">
            <v>0.40909090909090912</v>
          </cell>
          <cell r="Q11">
            <v>22</v>
          </cell>
          <cell r="R11">
            <v>10</v>
          </cell>
          <cell r="S11">
            <v>9</v>
          </cell>
          <cell r="T11">
            <v>0.52631578947368418</v>
          </cell>
          <cell r="U11">
            <v>19</v>
          </cell>
        </row>
        <row r="12">
          <cell r="A12" t="str">
            <v>10</v>
          </cell>
          <cell r="B12">
            <v>3</v>
          </cell>
          <cell r="C12">
            <v>3</v>
          </cell>
          <cell r="D12">
            <v>0.5</v>
          </cell>
          <cell r="E12">
            <v>6</v>
          </cell>
          <cell r="F12">
            <v>3</v>
          </cell>
          <cell r="G12">
            <v>2</v>
          </cell>
          <cell r="H12">
            <v>0.6</v>
          </cell>
          <cell r="I12">
            <v>5</v>
          </cell>
          <cell r="J12">
            <v>5</v>
          </cell>
          <cell r="K12">
            <v>4</v>
          </cell>
          <cell r="L12">
            <v>0.55555555555555558</v>
          </cell>
          <cell r="M12">
            <v>9</v>
          </cell>
          <cell r="N12">
            <v>2</v>
          </cell>
          <cell r="O12">
            <v>4</v>
          </cell>
          <cell r="P12">
            <v>0.33333333333333331</v>
          </cell>
          <cell r="Q12">
            <v>6</v>
          </cell>
          <cell r="R12">
            <v>1</v>
          </cell>
          <cell r="S12">
            <v>2</v>
          </cell>
          <cell r="T12">
            <v>0.33333333333333331</v>
          </cell>
          <cell r="U12">
            <v>3</v>
          </cell>
        </row>
        <row r="13">
          <cell r="A13" t="str">
            <v>11</v>
          </cell>
          <cell r="B13">
            <v>18</v>
          </cell>
          <cell r="C13">
            <v>15</v>
          </cell>
          <cell r="D13">
            <v>0.54545454545454541</v>
          </cell>
          <cell r="E13">
            <v>33</v>
          </cell>
          <cell r="F13">
            <v>14</v>
          </cell>
          <cell r="G13">
            <v>14</v>
          </cell>
          <cell r="H13">
            <v>0.5</v>
          </cell>
          <cell r="I13">
            <v>28</v>
          </cell>
          <cell r="J13">
            <v>28</v>
          </cell>
          <cell r="K13">
            <v>10</v>
          </cell>
          <cell r="L13">
            <v>0.73684210526315785</v>
          </cell>
          <cell r="M13">
            <v>38</v>
          </cell>
          <cell r="N13">
            <v>13</v>
          </cell>
          <cell r="O13">
            <v>14</v>
          </cell>
          <cell r="P13">
            <v>0.48148148148148145</v>
          </cell>
          <cell r="Q13">
            <v>27</v>
          </cell>
          <cell r="R13">
            <v>10</v>
          </cell>
          <cell r="S13">
            <v>11</v>
          </cell>
          <cell r="T13">
            <v>0.47619047619047616</v>
          </cell>
          <cell r="U13">
            <v>21</v>
          </cell>
        </row>
        <row r="14">
          <cell r="A14" t="str">
            <v>12</v>
          </cell>
          <cell r="B14">
            <v>2</v>
          </cell>
          <cell r="C14">
            <v>5</v>
          </cell>
          <cell r="D14">
            <v>0.2857142857142857</v>
          </cell>
          <cell r="E14">
            <v>7</v>
          </cell>
          <cell r="F14">
            <v>2</v>
          </cell>
          <cell r="G14">
            <v>5</v>
          </cell>
          <cell r="H14">
            <v>0.2857142857142857</v>
          </cell>
          <cell r="I14">
            <v>7</v>
          </cell>
          <cell r="J14">
            <v>3</v>
          </cell>
          <cell r="K14">
            <v>5</v>
          </cell>
          <cell r="L14">
            <v>0.375</v>
          </cell>
          <cell r="M14">
            <v>8</v>
          </cell>
          <cell r="N14">
            <v>3</v>
          </cell>
          <cell r="O14">
            <v>5</v>
          </cell>
          <cell r="P14">
            <v>0.375</v>
          </cell>
          <cell r="Q14">
            <v>8</v>
          </cell>
          <cell r="R14">
            <v>1</v>
          </cell>
          <cell r="S14">
            <v>3</v>
          </cell>
          <cell r="T14">
            <v>0.25</v>
          </cell>
          <cell r="U14">
            <v>4</v>
          </cell>
        </row>
        <row r="15">
          <cell r="A15" t="str">
            <v>13</v>
          </cell>
          <cell r="B15">
            <v>3</v>
          </cell>
          <cell r="C15">
            <v>2</v>
          </cell>
          <cell r="D15">
            <v>0.6</v>
          </cell>
          <cell r="E15">
            <v>5</v>
          </cell>
          <cell r="F15">
            <v>1</v>
          </cell>
          <cell r="H15">
            <v>1</v>
          </cell>
          <cell r="I15">
            <v>1</v>
          </cell>
          <cell r="J15">
            <v>3</v>
          </cell>
          <cell r="K15">
            <v>4</v>
          </cell>
          <cell r="L15">
            <v>0.42857142857142855</v>
          </cell>
          <cell r="M15">
            <v>7</v>
          </cell>
          <cell r="R15">
            <v>2</v>
          </cell>
          <cell r="S15">
            <v>0</v>
          </cell>
          <cell r="T15">
            <v>1</v>
          </cell>
          <cell r="U15">
            <v>2</v>
          </cell>
        </row>
        <row r="16">
          <cell r="A16" t="str">
            <v>14</v>
          </cell>
          <cell r="B16">
            <v>16</v>
          </cell>
          <cell r="C16">
            <v>9</v>
          </cell>
          <cell r="D16">
            <v>0.64</v>
          </cell>
          <cell r="E16">
            <v>25</v>
          </cell>
          <cell r="F16">
            <v>15</v>
          </cell>
          <cell r="G16">
            <v>11</v>
          </cell>
          <cell r="H16">
            <v>0.57692307692307687</v>
          </cell>
          <cell r="I16">
            <v>26</v>
          </cell>
          <cell r="J16">
            <v>9</v>
          </cell>
          <cell r="K16">
            <v>12</v>
          </cell>
          <cell r="L16">
            <v>0.42857142857142855</v>
          </cell>
          <cell r="M16">
            <v>21</v>
          </cell>
          <cell r="N16">
            <v>12</v>
          </cell>
          <cell r="O16">
            <v>6</v>
          </cell>
          <cell r="P16">
            <v>0.66666666666666663</v>
          </cell>
          <cell r="Q16">
            <v>18</v>
          </cell>
          <cell r="R16">
            <v>14</v>
          </cell>
          <cell r="S16">
            <v>4</v>
          </cell>
          <cell r="T16">
            <v>0.77777777777777779</v>
          </cell>
          <cell r="U16">
            <v>18</v>
          </cell>
        </row>
        <row r="17">
          <cell r="A17" t="str">
            <v>15</v>
          </cell>
          <cell r="B17">
            <v>2</v>
          </cell>
          <cell r="C17">
            <v>6</v>
          </cell>
          <cell r="D17">
            <v>0.25</v>
          </cell>
          <cell r="E17">
            <v>8</v>
          </cell>
          <cell r="F17">
            <v>1</v>
          </cell>
          <cell r="G17">
            <v>9</v>
          </cell>
          <cell r="H17">
            <v>0.1</v>
          </cell>
          <cell r="I17">
            <v>10</v>
          </cell>
          <cell r="J17">
            <v>1</v>
          </cell>
          <cell r="K17">
            <v>7</v>
          </cell>
          <cell r="L17">
            <v>0.125</v>
          </cell>
          <cell r="M17">
            <v>8</v>
          </cell>
          <cell r="N17">
            <v>2</v>
          </cell>
          <cell r="O17">
            <v>1</v>
          </cell>
          <cell r="P17">
            <v>0.66666666666666663</v>
          </cell>
          <cell r="Q17">
            <v>3</v>
          </cell>
          <cell r="R17">
            <v>2</v>
          </cell>
          <cell r="S17">
            <v>5</v>
          </cell>
          <cell r="T17">
            <v>0.2857142857142857</v>
          </cell>
          <cell r="U17">
            <v>7</v>
          </cell>
        </row>
        <row r="18">
          <cell r="A18" t="str">
            <v>16</v>
          </cell>
          <cell r="B18">
            <v>14</v>
          </cell>
          <cell r="C18">
            <v>16</v>
          </cell>
          <cell r="D18">
            <v>0.46666666666666667</v>
          </cell>
          <cell r="E18">
            <v>30</v>
          </cell>
          <cell r="F18">
            <v>13</v>
          </cell>
          <cell r="G18">
            <v>22</v>
          </cell>
          <cell r="H18">
            <v>0.37142857142857144</v>
          </cell>
          <cell r="I18">
            <v>35</v>
          </cell>
          <cell r="J18">
            <v>14</v>
          </cell>
          <cell r="K18">
            <v>14</v>
          </cell>
          <cell r="L18">
            <v>0.5</v>
          </cell>
          <cell r="M18">
            <v>28</v>
          </cell>
          <cell r="N18">
            <v>14</v>
          </cell>
          <cell r="O18">
            <v>13</v>
          </cell>
          <cell r="P18">
            <v>0.51851851851851849</v>
          </cell>
          <cell r="Q18">
            <v>27</v>
          </cell>
          <cell r="R18">
            <v>14</v>
          </cell>
          <cell r="S18">
            <v>14</v>
          </cell>
          <cell r="T18">
            <v>0.5</v>
          </cell>
          <cell r="U18">
            <v>28</v>
          </cell>
        </row>
        <row r="19">
          <cell r="A19" t="str">
            <v>17</v>
          </cell>
          <cell r="B19">
            <v>2</v>
          </cell>
          <cell r="C19">
            <v>14</v>
          </cell>
          <cell r="D19">
            <v>0.125</v>
          </cell>
          <cell r="E19">
            <v>16</v>
          </cell>
          <cell r="F19">
            <v>3</v>
          </cell>
          <cell r="G19">
            <v>9</v>
          </cell>
          <cell r="H19">
            <v>0.25</v>
          </cell>
          <cell r="I19">
            <v>12</v>
          </cell>
          <cell r="J19">
            <v>3</v>
          </cell>
          <cell r="K19">
            <v>11</v>
          </cell>
          <cell r="L19">
            <v>0.21428571428571427</v>
          </cell>
          <cell r="M19">
            <v>14</v>
          </cell>
          <cell r="N19">
            <v>4</v>
          </cell>
          <cell r="O19">
            <v>11</v>
          </cell>
          <cell r="P19">
            <v>0.26666666666666666</v>
          </cell>
          <cell r="Q19">
            <v>15</v>
          </cell>
          <cell r="R19">
            <v>7</v>
          </cell>
          <cell r="S19">
            <v>6</v>
          </cell>
          <cell r="T19">
            <v>0.53846153846153844</v>
          </cell>
          <cell r="U19">
            <v>13</v>
          </cell>
        </row>
        <row r="20">
          <cell r="A20" t="str">
            <v>18</v>
          </cell>
          <cell r="B20">
            <v>10</v>
          </cell>
          <cell r="C20">
            <v>13</v>
          </cell>
          <cell r="D20">
            <v>0.43478260869565216</v>
          </cell>
          <cell r="E20">
            <v>23</v>
          </cell>
          <cell r="F20">
            <v>10</v>
          </cell>
          <cell r="G20">
            <v>15</v>
          </cell>
          <cell r="H20">
            <v>0.4</v>
          </cell>
          <cell r="I20">
            <v>25</v>
          </cell>
          <cell r="J20">
            <v>6</v>
          </cell>
          <cell r="K20">
            <v>13</v>
          </cell>
          <cell r="L20">
            <v>0.31578947368421051</v>
          </cell>
          <cell r="M20">
            <v>19</v>
          </cell>
          <cell r="N20">
            <v>4</v>
          </cell>
          <cell r="O20">
            <v>11</v>
          </cell>
          <cell r="P20">
            <v>0.26666666666666666</v>
          </cell>
          <cell r="Q20">
            <v>15</v>
          </cell>
          <cell r="R20">
            <v>4</v>
          </cell>
          <cell r="S20">
            <v>16</v>
          </cell>
          <cell r="T20">
            <v>0.2</v>
          </cell>
          <cell r="U20">
            <v>20</v>
          </cell>
        </row>
        <row r="21">
          <cell r="A21" t="str">
            <v>19</v>
          </cell>
          <cell r="B21">
            <v>11</v>
          </cell>
          <cell r="C21">
            <v>10</v>
          </cell>
          <cell r="D21">
            <v>0.52380952380952384</v>
          </cell>
          <cell r="E21">
            <v>21</v>
          </cell>
          <cell r="F21">
            <v>7</v>
          </cell>
          <cell r="G21">
            <v>15</v>
          </cell>
          <cell r="H21">
            <v>0.31818181818181818</v>
          </cell>
          <cell r="I21">
            <v>22</v>
          </cell>
          <cell r="J21">
            <v>9</v>
          </cell>
          <cell r="K21">
            <v>15</v>
          </cell>
          <cell r="L21">
            <v>0.375</v>
          </cell>
          <cell r="M21">
            <v>24</v>
          </cell>
          <cell r="N21">
            <v>7</v>
          </cell>
          <cell r="O21">
            <v>15</v>
          </cell>
          <cell r="P21">
            <v>0.31818181818181818</v>
          </cell>
          <cell r="Q21">
            <v>22</v>
          </cell>
          <cell r="R21">
            <v>12</v>
          </cell>
          <cell r="S21">
            <v>11</v>
          </cell>
          <cell r="T21">
            <v>0.52173913043478259</v>
          </cell>
          <cell r="U21">
            <v>23</v>
          </cell>
        </row>
        <row r="22">
          <cell r="A22" t="str">
            <v>20</v>
          </cell>
          <cell r="C22">
            <v>4</v>
          </cell>
          <cell r="D22">
            <v>0</v>
          </cell>
          <cell r="E22">
            <v>4</v>
          </cell>
          <cell r="F22">
            <v>4</v>
          </cell>
          <cell r="G22">
            <v>5</v>
          </cell>
          <cell r="H22">
            <v>0.44444444444444442</v>
          </cell>
          <cell r="I22">
            <v>9</v>
          </cell>
          <cell r="K22">
            <v>6</v>
          </cell>
          <cell r="L22">
            <v>0</v>
          </cell>
          <cell r="M22">
            <v>6</v>
          </cell>
          <cell r="N22">
            <v>2</v>
          </cell>
          <cell r="O22">
            <v>2</v>
          </cell>
          <cell r="P22">
            <v>0.5</v>
          </cell>
          <cell r="Q22">
            <v>4</v>
          </cell>
          <cell r="R22">
            <v>4</v>
          </cell>
          <cell r="S22">
            <v>2</v>
          </cell>
          <cell r="T22">
            <v>0.66666666666666663</v>
          </cell>
          <cell r="U22">
            <v>6</v>
          </cell>
        </row>
        <row r="23">
          <cell r="A23" t="str">
            <v>21</v>
          </cell>
          <cell r="B23">
            <v>7</v>
          </cell>
          <cell r="C23">
            <v>11</v>
          </cell>
          <cell r="D23">
            <v>0.3888888888888889</v>
          </cell>
          <cell r="E23">
            <v>18</v>
          </cell>
          <cell r="F23">
            <v>13</v>
          </cell>
          <cell r="G23">
            <v>9</v>
          </cell>
          <cell r="H23">
            <v>0.59090909090909094</v>
          </cell>
          <cell r="I23">
            <v>22</v>
          </cell>
          <cell r="J23">
            <v>11</v>
          </cell>
          <cell r="K23">
            <v>18</v>
          </cell>
          <cell r="L23">
            <v>0.37931034482758619</v>
          </cell>
          <cell r="M23">
            <v>29</v>
          </cell>
          <cell r="N23">
            <v>10</v>
          </cell>
          <cell r="O23">
            <v>6</v>
          </cell>
          <cell r="P23">
            <v>0.625</v>
          </cell>
          <cell r="Q23">
            <v>16</v>
          </cell>
          <cell r="R23">
            <v>7</v>
          </cell>
          <cell r="S23">
            <v>6</v>
          </cell>
          <cell r="T23">
            <v>0.53846153846153844</v>
          </cell>
          <cell r="U23">
            <v>13</v>
          </cell>
        </row>
        <row r="24">
          <cell r="A24" t="str">
            <v>22</v>
          </cell>
          <cell r="B24">
            <v>10</v>
          </cell>
          <cell r="C24">
            <v>26</v>
          </cell>
          <cell r="D24">
            <v>0.27777777777777779</v>
          </cell>
          <cell r="E24">
            <v>36</v>
          </cell>
          <cell r="F24">
            <v>13</v>
          </cell>
          <cell r="G24">
            <v>21</v>
          </cell>
          <cell r="H24">
            <v>0.38235294117647056</v>
          </cell>
          <cell r="I24">
            <v>34</v>
          </cell>
          <cell r="J24">
            <v>10</v>
          </cell>
          <cell r="K24">
            <v>24</v>
          </cell>
          <cell r="L24">
            <v>0.29411764705882354</v>
          </cell>
          <cell r="M24">
            <v>34</v>
          </cell>
          <cell r="N24">
            <v>5</v>
          </cell>
          <cell r="O24">
            <v>21</v>
          </cell>
          <cell r="P24">
            <v>0.19230769230769232</v>
          </cell>
          <cell r="Q24">
            <v>26</v>
          </cell>
          <cell r="R24">
            <v>10</v>
          </cell>
          <cell r="S24">
            <v>10</v>
          </cell>
          <cell r="T24">
            <v>0.5</v>
          </cell>
          <cell r="U24">
            <v>20</v>
          </cell>
        </row>
        <row r="25">
          <cell r="A25" t="str">
            <v>23</v>
          </cell>
          <cell r="B25">
            <v>5</v>
          </cell>
          <cell r="C25">
            <v>15</v>
          </cell>
          <cell r="D25">
            <v>0.25</v>
          </cell>
          <cell r="E25">
            <v>20</v>
          </cell>
          <cell r="F25">
            <v>4</v>
          </cell>
          <cell r="G25">
            <v>17</v>
          </cell>
          <cell r="H25">
            <v>0.19047619047619047</v>
          </cell>
          <cell r="I25">
            <v>21</v>
          </cell>
          <cell r="J25">
            <v>6</v>
          </cell>
          <cell r="K25">
            <v>6</v>
          </cell>
          <cell r="L25">
            <v>0.5</v>
          </cell>
          <cell r="M25">
            <v>12</v>
          </cell>
          <cell r="N25">
            <v>10</v>
          </cell>
          <cell r="O25">
            <v>16</v>
          </cell>
          <cell r="P25">
            <v>0.38461538461538464</v>
          </cell>
          <cell r="Q25">
            <v>26</v>
          </cell>
          <cell r="R25">
            <v>4</v>
          </cell>
          <cell r="S25">
            <v>7</v>
          </cell>
          <cell r="T25">
            <v>0.36363636363636365</v>
          </cell>
          <cell r="U25">
            <v>11</v>
          </cell>
        </row>
        <row r="26">
          <cell r="A26" t="str">
            <v>24</v>
          </cell>
          <cell r="B26">
            <v>1</v>
          </cell>
          <cell r="C26">
            <v>5</v>
          </cell>
          <cell r="D26">
            <v>0.16666666666666666</v>
          </cell>
          <cell r="E26">
            <v>6</v>
          </cell>
          <cell r="F26">
            <v>5</v>
          </cell>
          <cell r="G26">
            <v>3</v>
          </cell>
          <cell r="H26">
            <v>0.625</v>
          </cell>
          <cell r="I26">
            <v>8</v>
          </cell>
          <cell r="J26">
            <v>2</v>
          </cell>
          <cell r="K26">
            <v>5</v>
          </cell>
          <cell r="L26">
            <v>0.2857142857142857</v>
          </cell>
          <cell r="M26">
            <v>7</v>
          </cell>
          <cell r="N26">
            <v>2</v>
          </cell>
          <cell r="O26">
            <v>3</v>
          </cell>
          <cell r="P26">
            <v>0.4</v>
          </cell>
          <cell r="Q26">
            <v>5</v>
          </cell>
          <cell r="R26">
            <v>6</v>
          </cell>
          <cell r="S26">
            <v>1</v>
          </cell>
          <cell r="T26">
            <v>0.8571428571428571</v>
          </cell>
          <cell r="U26">
            <v>7</v>
          </cell>
        </row>
        <row r="27">
          <cell r="A27" t="str">
            <v>25</v>
          </cell>
          <cell r="B27">
            <v>2</v>
          </cell>
          <cell r="C27">
            <v>24</v>
          </cell>
          <cell r="D27">
            <v>7.6923076923076927E-2</v>
          </cell>
          <cell r="E27">
            <v>26</v>
          </cell>
          <cell r="F27">
            <v>2</v>
          </cell>
          <cell r="G27">
            <v>34</v>
          </cell>
          <cell r="H27">
            <v>5.5555555555555552E-2</v>
          </cell>
          <cell r="I27">
            <v>36</v>
          </cell>
          <cell r="J27">
            <v>2</v>
          </cell>
          <cell r="K27">
            <v>31</v>
          </cell>
          <cell r="L27">
            <v>6.0606060606060608E-2</v>
          </cell>
          <cell r="M27">
            <v>33</v>
          </cell>
          <cell r="N27">
            <v>1</v>
          </cell>
          <cell r="O27">
            <v>16</v>
          </cell>
          <cell r="P27">
            <v>5.8823529411764705E-2</v>
          </cell>
          <cell r="Q27">
            <v>17</v>
          </cell>
          <cell r="R27">
            <v>1</v>
          </cell>
          <cell r="S27">
            <v>14</v>
          </cell>
          <cell r="T27">
            <v>6.6666666666666666E-2</v>
          </cell>
          <cell r="U27">
            <v>15</v>
          </cell>
        </row>
        <row r="28">
          <cell r="A28" t="str">
            <v>26</v>
          </cell>
          <cell r="B28">
            <v>8</v>
          </cell>
          <cell r="C28">
            <v>28</v>
          </cell>
          <cell r="D28">
            <v>0.22222222222222221</v>
          </cell>
          <cell r="E28">
            <v>36</v>
          </cell>
          <cell r="F28">
            <v>6</v>
          </cell>
          <cell r="G28">
            <v>29</v>
          </cell>
          <cell r="H28">
            <v>0.17142857142857143</v>
          </cell>
          <cell r="I28">
            <v>35</v>
          </cell>
          <cell r="J28">
            <v>4</v>
          </cell>
          <cell r="K28">
            <v>22</v>
          </cell>
          <cell r="L28">
            <v>0.15384615384615385</v>
          </cell>
          <cell r="M28">
            <v>26</v>
          </cell>
          <cell r="N28">
            <v>9</v>
          </cell>
          <cell r="O28">
            <v>21</v>
          </cell>
          <cell r="P28">
            <v>0.3</v>
          </cell>
          <cell r="Q28">
            <v>30</v>
          </cell>
          <cell r="R28">
            <v>10</v>
          </cell>
          <cell r="S28">
            <v>20</v>
          </cell>
          <cell r="T28">
            <v>0.33333333333333331</v>
          </cell>
          <cell r="U28">
            <v>30</v>
          </cell>
        </row>
        <row r="29">
          <cell r="A29" t="str">
            <v>27</v>
          </cell>
          <cell r="B29">
            <v>7</v>
          </cell>
          <cell r="C29">
            <v>40</v>
          </cell>
          <cell r="D29">
            <v>0.14893617021276595</v>
          </cell>
          <cell r="E29">
            <v>47</v>
          </cell>
          <cell r="F29">
            <v>11</v>
          </cell>
          <cell r="G29">
            <v>47</v>
          </cell>
          <cell r="H29">
            <v>0.18965517241379309</v>
          </cell>
          <cell r="I29">
            <v>58</v>
          </cell>
          <cell r="J29">
            <v>8</v>
          </cell>
          <cell r="K29">
            <v>57</v>
          </cell>
          <cell r="L29">
            <v>0.12307692307692308</v>
          </cell>
          <cell r="M29">
            <v>65</v>
          </cell>
          <cell r="N29">
            <v>3</v>
          </cell>
          <cell r="O29">
            <v>37</v>
          </cell>
          <cell r="P29">
            <v>7.4999999999999997E-2</v>
          </cell>
          <cell r="Q29">
            <v>40</v>
          </cell>
          <cell r="R29">
            <v>4</v>
          </cell>
          <cell r="S29">
            <v>29</v>
          </cell>
          <cell r="T29">
            <v>0.12121212121212122</v>
          </cell>
          <cell r="U29">
            <v>33</v>
          </cell>
        </row>
        <row r="30">
          <cell r="A30" t="str">
            <v>28</v>
          </cell>
          <cell r="B30">
            <v>1</v>
          </cell>
          <cell r="C30">
            <v>19</v>
          </cell>
          <cell r="D30">
            <v>0.05</v>
          </cell>
          <cell r="E30">
            <v>20</v>
          </cell>
          <cell r="F30">
            <v>7</v>
          </cell>
          <cell r="G30">
            <v>25</v>
          </cell>
          <cell r="H30">
            <v>0.21875</v>
          </cell>
          <cell r="I30">
            <v>32</v>
          </cell>
          <cell r="J30">
            <v>2</v>
          </cell>
          <cell r="K30">
            <v>21</v>
          </cell>
          <cell r="L30">
            <v>8.6956521739130432E-2</v>
          </cell>
          <cell r="M30">
            <v>23</v>
          </cell>
          <cell r="N30">
            <v>4</v>
          </cell>
          <cell r="O30">
            <v>12</v>
          </cell>
          <cell r="P30">
            <v>0.25</v>
          </cell>
          <cell r="Q30">
            <v>16</v>
          </cell>
          <cell r="R30">
            <v>1</v>
          </cell>
          <cell r="S30">
            <v>9</v>
          </cell>
          <cell r="T30">
            <v>0.1</v>
          </cell>
          <cell r="U30">
            <v>10</v>
          </cell>
        </row>
        <row r="31">
          <cell r="A31" t="str">
            <v>29</v>
          </cell>
          <cell r="C31">
            <v>10</v>
          </cell>
          <cell r="D31">
            <v>0</v>
          </cell>
          <cell r="E31">
            <v>10</v>
          </cell>
          <cell r="F31">
            <v>1</v>
          </cell>
          <cell r="G31">
            <v>6</v>
          </cell>
          <cell r="H31">
            <v>0.14285714285714285</v>
          </cell>
          <cell r="I31">
            <v>7</v>
          </cell>
          <cell r="K31">
            <v>5</v>
          </cell>
          <cell r="L31">
            <v>0</v>
          </cell>
          <cell r="M31">
            <v>5</v>
          </cell>
          <cell r="O31">
            <v>3</v>
          </cell>
          <cell r="P31">
            <v>0</v>
          </cell>
          <cell r="Q31">
            <v>3</v>
          </cell>
          <cell r="R31">
            <v>2</v>
          </cell>
          <cell r="S31">
            <v>4</v>
          </cell>
          <cell r="T31">
            <v>0.33333333333333331</v>
          </cell>
          <cell r="U31">
            <v>6</v>
          </cell>
        </row>
        <row r="32">
          <cell r="A32" t="str">
            <v>30</v>
          </cell>
          <cell r="B32">
            <v>1</v>
          </cell>
          <cell r="C32">
            <v>12</v>
          </cell>
          <cell r="D32">
            <v>7.6923076923076927E-2</v>
          </cell>
          <cell r="E32">
            <v>13</v>
          </cell>
          <cell r="G32">
            <v>8</v>
          </cell>
          <cell r="H32">
            <v>0</v>
          </cell>
          <cell r="I32">
            <v>8</v>
          </cell>
          <cell r="J32">
            <v>1</v>
          </cell>
          <cell r="K32">
            <v>9</v>
          </cell>
          <cell r="L32">
            <v>0.1</v>
          </cell>
          <cell r="M32">
            <v>10</v>
          </cell>
          <cell r="O32">
            <v>9</v>
          </cell>
          <cell r="P32">
            <v>0</v>
          </cell>
          <cell r="Q32">
            <v>9</v>
          </cell>
          <cell r="R32">
            <v>2</v>
          </cell>
          <cell r="S32">
            <v>6</v>
          </cell>
          <cell r="T32">
            <v>0.25</v>
          </cell>
          <cell r="U32">
            <v>8</v>
          </cell>
        </row>
        <row r="33">
          <cell r="A33" t="str">
            <v>31</v>
          </cell>
          <cell r="B33">
            <v>9</v>
          </cell>
          <cell r="C33">
            <v>18</v>
          </cell>
          <cell r="D33">
            <v>0.33333333333333331</v>
          </cell>
          <cell r="E33">
            <v>27</v>
          </cell>
          <cell r="F33">
            <v>3</v>
          </cell>
          <cell r="G33">
            <v>19</v>
          </cell>
          <cell r="H33">
            <v>0.13636363636363635</v>
          </cell>
          <cell r="I33">
            <v>22</v>
          </cell>
          <cell r="J33">
            <v>4</v>
          </cell>
          <cell r="K33">
            <v>19</v>
          </cell>
          <cell r="L33">
            <v>0.17391304347826086</v>
          </cell>
          <cell r="M33">
            <v>23</v>
          </cell>
          <cell r="N33">
            <v>5</v>
          </cell>
          <cell r="O33">
            <v>8</v>
          </cell>
          <cell r="P33">
            <v>0.38461538461538464</v>
          </cell>
          <cell r="Q33">
            <v>13</v>
          </cell>
          <cell r="R33">
            <v>6</v>
          </cell>
          <cell r="S33">
            <v>7</v>
          </cell>
          <cell r="T33">
            <v>0.46153846153846156</v>
          </cell>
          <cell r="U33">
            <v>13</v>
          </cell>
        </row>
        <row r="34">
          <cell r="A34" t="str">
            <v>32</v>
          </cell>
          <cell r="B34">
            <v>7</v>
          </cell>
          <cell r="C34">
            <v>12</v>
          </cell>
          <cell r="D34">
            <v>0.36842105263157893</v>
          </cell>
          <cell r="E34">
            <v>19</v>
          </cell>
          <cell r="F34">
            <v>4</v>
          </cell>
          <cell r="G34">
            <v>10</v>
          </cell>
          <cell r="H34">
            <v>0.2857142857142857</v>
          </cell>
          <cell r="I34">
            <v>14</v>
          </cell>
          <cell r="J34">
            <v>4</v>
          </cell>
          <cell r="K34">
            <v>10</v>
          </cell>
          <cell r="L34">
            <v>0.2857142857142857</v>
          </cell>
          <cell r="M34">
            <v>14</v>
          </cell>
          <cell r="O34">
            <v>8</v>
          </cell>
          <cell r="P34">
            <v>0</v>
          </cell>
          <cell r="Q34">
            <v>8</v>
          </cell>
          <cell r="R34">
            <v>3</v>
          </cell>
          <cell r="S34">
            <v>9</v>
          </cell>
          <cell r="T34">
            <v>0.25</v>
          </cell>
          <cell r="U34">
            <v>12</v>
          </cell>
        </row>
        <row r="35">
          <cell r="A35" t="str">
            <v>33</v>
          </cell>
          <cell r="B35">
            <v>5</v>
          </cell>
          <cell r="C35">
            <v>12</v>
          </cell>
          <cell r="D35">
            <v>0.29411764705882354</v>
          </cell>
          <cell r="E35">
            <v>17</v>
          </cell>
          <cell r="F35">
            <v>6</v>
          </cell>
          <cell r="G35">
            <v>14</v>
          </cell>
          <cell r="H35">
            <v>0.3</v>
          </cell>
          <cell r="I35">
            <v>20</v>
          </cell>
          <cell r="J35">
            <v>7</v>
          </cell>
          <cell r="K35">
            <v>8</v>
          </cell>
          <cell r="L35">
            <v>0.46666666666666667</v>
          </cell>
          <cell r="M35">
            <v>15</v>
          </cell>
          <cell r="N35">
            <v>2</v>
          </cell>
          <cell r="O35">
            <v>8</v>
          </cell>
          <cell r="P35">
            <v>0.2</v>
          </cell>
          <cell r="Q35">
            <v>10</v>
          </cell>
          <cell r="R35">
            <v>3</v>
          </cell>
          <cell r="S35">
            <v>7</v>
          </cell>
          <cell r="T35">
            <v>0.3</v>
          </cell>
          <cell r="U35">
            <v>10</v>
          </cell>
        </row>
        <row r="36">
          <cell r="A36" t="str">
            <v>34</v>
          </cell>
          <cell r="G36">
            <v>3</v>
          </cell>
          <cell r="H36">
            <v>0</v>
          </cell>
          <cell r="I36">
            <v>3</v>
          </cell>
          <cell r="K36">
            <v>3</v>
          </cell>
          <cell r="L36">
            <v>0</v>
          </cell>
          <cell r="M36">
            <v>3</v>
          </cell>
          <cell r="R36">
            <v>0</v>
          </cell>
          <cell r="S36">
            <v>5</v>
          </cell>
          <cell r="T36">
            <v>0</v>
          </cell>
          <cell r="U36">
            <v>5</v>
          </cell>
        </row>
        <row r="37">
          <cell r="A37" t="str">
            <v>35</v>
          </cell>
          <cell r="B37">
            <v>3</v>
          </cell>
          <cell r="C37">
            <v>8</v>
          </cell>
          <cell r="D37">
            <v>0.27272727272727271</v>
          </cell>
          <cell r="E37">
            <v>11</v>
          </cell>
          <cell r="F37">
            <v>4</v>
          </cell>
          <cell r="G37">
            <v>13</v>
          </cell>
          <cell r="H37">
            <v>0.23529411764705882</v>
          </cell>
          <cell r="I37">
            <v>17</v>
          </cell>
          <cell r="K37">
            <v>13</v>
          </cell>
          <cell r="L37">
            <v>0</v>
          </cell>
          <cell r="M37">
            <v>13</v>
          </cell>
          <cell r="N37">
            <v>6</v>
          </cell>
          <cell r="O37">
            <v>9</v>
          </cell>
          <cell r="P37">
            <v>0.4</v>
          </cell>
          <cell r="Q37">
            <v>15</v>
          </cell>
          <cell r="R37">
            <v>3</v>
          </cell>
          <cell r="S37">
            <v>8</v>
          </cell>
          <cell r="T37">
            <v>0.27272727272727271</v>
          </cell>
          <cell r="U37">
            <v>11</v>
          </cell>
        </row>
        <row r="38">
          <cell r="A38" t="str">
            <v>36</v>
          </cell>
          <cell r="C38">
            <v>2</v>
          </cell>
          <cell r="D38">
            <v>0</v>
          </cell>
          <cell r="E38">
            <v>2</v>
          </cell>
          <cell r="F38">
            <v>2</v>
          </cell>
          <cell r="G38">
            <v>4</v>
          </cell>
          <cell r="H38">
            <v>0.33333333333333331</v>
          </cell>
          <cell r="I38">
            <v>6</v>
          </cell>
          <cell r="K38">
            <v>2</v>
          </cell>
          <cell r="L38">
            <v>0</v>
          </cell>
          <cell r="M38">
            <v>2</v>
          </cell>
          <cell r="N38">
            <v>3</v>
          </cell>
          <cell r="O38">
            <v>4</v>
          </cell>
          <cell r="P38">
            <v>0.42857142857142855</v>
          </cell>
          <cell r="Q38">
            <v>7</v>
          </cell>
          <cell r="R38">
            <v>1</v>
          </cell>
          <cell r="S38">
            <v>4</v>
          </cell>
          <cell r="T38">
            <v>0.2</v>
          </cell>
          <cell r="U38">
            <v>5</v>
          </cell>
        </row>
        <row r="39">
          <cell r="A39" t="str">
            <v>37</v>
          </cell>
          <cell r="C39">
            <v>2</v>
          </cell>
          <cell r="D39">
            <v>0</v>
          </cell>
          <cell r="E39">
            <v>2</v>
          </cell>
          <cell r="F39">
            <v>2</v>
          </cell>
          <cell r="G39">
            <v>2</v>
          </cell>
          <cell r="H39">
            <v>0.5</v>
          </cell>
          <cell r="I39">
            <v>4</v>
          </cell>
          <cell r="K39">
            <v>1</v>
          </cell>
          <cell r="L39">
            <v>0</v>
          </cell>
          <cell r="M39">
            <v>1</v>
          </cell>
          <cell r="O39">
            <v>2</v>
          </cell>
          <cell r="P39">
            <v>0</v>
          </cell>
          <cell r="Q39">
            <v>2</v>
          </cell>
          <cell r="R39">
            <v>0</v>
          </cell>
          <cell r="S39">
            <v>2</v>
          </cell>
          <cell r="T39">
            <v>0</v>
          </cell>
          <cell r="U39">
            <v>2</v>
          </cell>
        </row>
        <row r="40">
          <cell r="A40" t="str">
            <v>39</v>
          </cell>
          <cell r="U40">
            <v>0</v>
          </cell>
        </row>
        <row r="41">
          <cell r="A41" t="str">
            <v>40</v>
          </cell>
          <cell r="U41">
            <v>0</v>
          </cell>
        </row>
        <row r="42">
          <cell r="A42" t="str">
            <v>41</v>
          </cell>
          <cell r="U42">
            <v>0</v>
          </cell>
        </row>
        <row r="43">
          <cell r="A43" t="str">
            <v>60</v>
          </cell>
          <cell r="B43">
            <v>3</v>
          </cell>
          <cell r="C43">
            <v>44</v>
          </cell>
          <cell r="D43">
            <v>6.3829787234042548E-2</v>
          </cell>
          <cell r="E43">
            <v>47</v>
          </cell>
          <cell r="F43">
            <v>6</v>
          </cell>
          <cell r="G43">
            <v>48</v>
          </cell>
          <cell r="H43">
            <v>0.1111111111111111</v>
          </cell>
          <cell r="I43">
            <v>54</v>
          </cell>
          <cell r="J43">
            <v>11</v>
          </cell>
          <cell r="K43">
            <v>37</v>
          </cell>
          <cell r="L43">
            <v>0.22916666666666666</v>
          </cell>
          <cell r="M43">
            <v>48</v>
          </cell>
          <cell r="N43">
            <v>6</v>
          </cell>
          <cell r="O43">
            <v>29</v>
          </cell>
          <cell r="P43">
            <v>0.17142857142857143</v>
          </cell>
          <cell r="Q43">
            <v>35</v>
          </cell>
          <cell r="R43">
            <v>4</v>
          </cell>
          <cell r="S43">
            <v>37</v>
          </cell>
          <cell r="T43">
            <v>9.7560975609756101E-2</v>
          </cell>
          <cell r="U43">
            <v>41</v>
          </cell>
        </row>
        <row r="44">
          <cell r="A44" t="str">
            <v>61</v>
          </cell>
          <cell r="B44">
            <v>4</v>
          </cell>
          <cell r="C44">
            <v>25</v>
          </cell>
          <cell r="D44">
            <v>0.13793103448275862</v>
          </cell>
          <cell r="E44">
            <v>29</v>
          </cell>
          <cell r="F44">
            <v>3</v>
          </cell>
          <cell r="G44">
            <v>31</v>
          </cell>
          <cell r="H44">
            <v>8.8235294117647065E-2</v>
          </cell>
          <cell r="I44">
            <v>34</v>
          </cell>
          <cell r="J44">
            <v>4</v>
          </cell>
          <cell r="K44">
            <v>29</v>
          </cell>
          <cell r="L44">
            <v>0.12121212121212122</v>
          </cell>
          <cell r="M44">
            <v>33</v>
          </cell>
          <cell r="N44">
            <v>2</v>
          </cell>
          <cell r="O44">
            <v>11</v>
          </cell>
          <cell r="P44">
            <v>0.15384615384615385</v>
          </cell>
          <cell r="Q44">
            <v>13</v>
          </cell>
          <cell r="R44">
            <v>2</v>
          </cell>
          <cell r="S44">
            <v>16</v>
          </cell>
          <cell r="T44">
            <v>0.1111111111111111</v>
          </cell>
          <cell r="U44">
            <v>18</v>
          </cell>
        </row>
        <row r="45">
          <cell r="A45" t="str">
            <v>62</v>
          </cell>
          <cell r="B45">
            <v>6</v>
          </cell>
          <cell r="C45">
            <v>22</v>
          </cell>
          <cell r="D45">
            <v>0.21428571428571427</v>
          </cell>
          <cell r="E45">
            <v>28</v>
          </cell>
          <cell r="F45">
            <v>9</v>
          </cell>
          <cell r="G45">
            <v>13</v>
          </cell>
          <cell r="H45">
            <v>0.40909090909090912</v>
          </cell>
          <cell r="I45">
            <v>22</v>
          </cell>
          <cell r="J45">
            <v>1</v>
          </cell>
          <cell r="K45">
            <v>11</v>
          </cell>
          <cell r="L45">
            <v>8.3333333333333329E-2</v>
          </cell>
          <cell r="M45">
            <v>12</v>
          </cell>
          <cell r="N45">
            <v>3</v>
          </cell>
          <cell r="O45">
            <v>16</v>
          </cell>
          <cell r="P45">
            <v>0.15789473684210525</v>
          </cell>
          <cell r="Q45">
            <v>19</v>
          </cell>
          <cell r="R45">
            <v>3</v>
          </cell>
          <cell r="S45">
            <v>17</v>
          </cell>
          <cell r="T45">
            <v>0.15</v>
          </cell>
          <cell r="U45">
            <v>20</v>
          </cell>
        </row>
        <row r="46">
          <cell r="A46" t="str">
            <v>63</v>
          </cell>
          <cell r="B46">
            <v>4</v>
          </cell>
          <cell r="C46">
            <v>22</v>
          </cell>
          <cell r="D46">
            <v>0.15384615384615385</v>
          </cell>
          <cell r="E46">
            <v>26</v>
          </cell>
          <cell r="F46">
            <v>4</v>
          </cell>
          <cell r="G46">
            <v>13</v>
          </cell>
          <cell r="H46">
            <v>0.23529411764705882</v>
          </cell>
          <cell r="I46">
            <v>17</v>
          </cell>
          <cell r="J46">
            <v>4</v>
          </cell>
          <cell r="K46">
            <v>19</v>
          </cell>
          <cell r="L46">
            <v>0.17391304347826086</v>
          </cell>
          <cell r="M46">
            <v>23</v>
          </cell>
          <cell r="N46">
            <v>4</v>
          </cell>
          <cell r="O46">
            <v>14</v>
          </cell>
          <cell r="P46">
            <v>0.22222222222222221</v>
          </cell>
          <cell r="Q46">
            <v>18</v>
          </cell>
          <cell r="R46">
            <v>1</v>
          </cell>
          <cell r="S46">
            <v>14</v>
          </cell>
          <cell r="T46">
            <v>6.6666666666666666E-2</v>
          </cell>
          <cell r="U46">
            <v>15</v>
          </cell>
        </row>
        <row r="47">
          <cell r="A47" t="str">
            <v>64</v>
          </cell>
          <cell r="B47">
            <v>7</v>
          </cell>
          <cell r="C47">
            <v>6</v>
          </cell>
          <cell r="D47">
            <v>0.53846153846153844</v>
          </cell>
          <cell r="E47">
            <v>13</v>
          </cell>
          <cell r="F47">
            <v>7</v>
          </cell>
          <cell r="G47">
            <v>8</v>
          </cell>
          <cell r="H47">
            <v>0.46666666666666667</v>
          </cell>
          <cell r="I47">
            <v>15</v>
          </cell>
          <cell r="K47">
            <v>10</v>
          </cell>
          <cell r="L47">
            <v>0</v>
          </cell>
          <cell r="M47">
            <v>10</v>
          </cell>
          <cell r="N47">
            <v>3</v>
          </cell>
          <cell r="O47">
            <v>5</v>
          </cell>
          <cell r="P47">
            <v>0.375</v>
          </cell>
          <cell r="Q47">
            <v>8</v>
          </cell>
          <cell r="R47">
            <v>7</v>
          </cell>
          <cell r="S47">
            <v>10</v>
          </cell>
          <cell r="T47">
            <v>0.41176470588235292</v>
          </cell>
          <cell r="U47">
            <v>17</v>
          </cell>
        </row>
        <row r="48">
          <cell r="A48" t="str">
            <v>65</v>
          </cell>
          <cell r="B48">
            <v>5</v>
          </cell>
          <cell r="C48">
            <v>10</v>
          </cell>
          <cell r="D48">
            <v>0.33333333333333331</v>
          </cell>
          <cell r="E48">
            <v>15</v>
          </cell>
          <cell r="F48">
            <v>10</v>
          </cell>
          <cell r="G48">
            <v>10</v>
          </cell>
          <cell r="H48">
            <v>0.5</v>
          </cell>
          <cell r="I48">
            <v>20</v>
          </cell>
          <cell r="J48">
            <v>8</v>
          </cell>
          <cell r="K48">
            <v>6</v>
          </cell>
          <cell r="L48">
            <v>0.5714285714285714</v>
          </cell>
          <cell r="M48">
            <v>14</v>
          </cell>
          <cell r="N48">
            <v>2</v>
          </cell>
          <cell r="O48">
            <v>6</v>
          </cell>
          <cell r="P48">
            <v>0.25</v>
          </cell>
          <cell r="Q48">
            <v>8</v>
          </cell>
          <cell r="R48">
            <v>4</v>
          </cell>
          <cell r="S48">
            <v>3</v>
          </cell>
          <cell r="T48">
            <v>0.5714285714285714</v>
          </cell>
          <cell r="U48">
            <v>7</v>
          </cell>
        </row>
        <row r="49">
          <cell r="A49" t="str">
            <v>66</v>
          </cell>
          <cell r="B49">
            <v>3</v>
          </cell>
          <cell r="C49">
            <v>8</v>
          </cell>
          <cell r="D49">
            <v>0.27272727272727271</v>
          </cell>
          <cell r="E49">
            <v>11</v>
          </cell>
          <cell r="F49">
            <v>5</v>
          </cell>
          <cell r="G49">
            <v>7</v>
          </cell>
          <cell r="H49">
            <v>0.41666666666666669</v>
          </cell>
          <cell r="I49">
            <v>12</v>
          </cell>
          <cell r="J49">
            <v>2</v>
          </cell>
          <cell r="K49">
            <v>4</v>
          </cell>
          <cell r="L49">
            <v>0.33333333333333331</v>
          </cell>
          <cell r="M49">
            <v>6</v>
          </cell>
          <cell r="N49">
            <v>2</v>
          </cell>
          <cell r="O49">
            <v>3</v>
          </cell>
          <cell r="P49">
            <v>0.4</v>
          </cell>
          <cell r="Q49">
            <v>5</v>
          </cell>
          <cell r="R49">
            <v>1</v>
          </cell>
          <cell r="S49">
            <v>4</v>
          </cell>
          <cell r="T49">
            <v>0.2</v>
          </cell>
          <cell r="U49">
            <v>5</v>
          </cell>
        </row>
        <row r="50">
          <cell r="A50" t="str">
            <v>67</v>
          </cell>
          <cell r="B50">
            <v>2</v>
          </cell>
          <cell r="C50">
            <v>5</v>
          </cell>
          <cell r="D50">
            <v>0.2857142857142857</v>
          </cell>
          <cell r="E50">
            <v>7</v>
          </cell>
          <cell r="F50">
            <v>7</v>
          </cell>
          <cell r="G50">
            <v>6</v>
          </cell>
          <cell r="H50">
            <v>0.53846153846153844</v>
          </cell>
          <cell r="I50">
            <v>13</v>
          </cell>
          <cell r="J50">
            <v>4</v>
          </cell>
          <cell r="K50">
            <v>9</v>
          </cell>
          <cell r="L50">
            <v>0.30769230769230771</v>
          </cell>
          <cell r="M50">
            <v>13</v>
          </cell>
          <cell r="N50">
            <v>3</v>
          </cell>
          <cell r="O50">
            <v>3</v>
          </cell>
          <cell r="P50">
            <v>0.5</v>
          </cell>
          <cell r="Q50">
            <v>6</v>
          </cell>
          <cell r="R50">
            <v>5</v>
          </cell>
          <cell r="S50">
            <v>4</v>
          </cell>
          <cell r="T50">
            <v>0.55555555555555558</v>
          </cell>
          <cell r="U50">
            <v>9</v>
          </cell>
        </row>
        <row r="51">
          <cell r="A51" t="str">
            <v>68</v>
          </cell>
          <cell r="B51">
            <v>2</v>
          </cell>
          <cell r="C51">
            <v>6</v>
          </cell>
          <cell r="D51">
            <v>0.25</v>
          </cell>
          <cell r="E51">
            <v>8</v>
          </cell>
          <cell r="F51">
            <v>3</v>
          </cell>
          <cell r="G51">
            <v>2</v>
          </cell>
          <cell r="H51">
            <v>0.6</v>
          </cell>
          <cell r="I51">
            <v>5</v>
          </cell>
          <cell r="K51">
            <v>7</v>
          </cell>
          <cell r="L51">
            <v>0</v>
          </cell>
          <cell r="M51">
            <v>7</v>
          </cell>
          <cell r="N51">
            <v>2</v>
          </cell>
          <cell r="O51">
            <v>5</v>
          </cell>
          <cell r="P51">
            <v>0.2857142857142857</v>
          </cell>
          <cell r="Q51">
            <v>7</v>
          </cell>
          <cell r="R51">
            <v>0</v>
          </cell>
          <cell r="S51">
            <v>4</v>
          </cell>
          <cell r="T51">
            <v>0</v>
          </cell>
          <cell r="U51">
            <v>4</v>
          </cell>
        </row>
        <row r="52">
          <cell r="A52" t="str">
            <v>69</v>
          </cell>
          <cell r="B52">
            <v>2</v>
          </cell>
          <cell r="C52">
            <v>7</v>
          </cell>
          <cell r="D52">
            <v>0.22222222222222221</v>
          </cell>
          <cell r="E52">
            <v>9</v>
          </cell>
          <cell r="F52">
            <v>6</v>
          </cell>
          <cell r="G52">
            <v>6</v>
          </cell>
          <cell r="H52">
            <v>0.5</v>
          </cell>
          <cell r="I52">
            <v>12</v>
          </cell>
          <cell r="J52">
            <v>2</v>
          </cell>
          <cell r="K52">
            <v>2</v>
          </cell>
          <cell r="L52">
            <v>0.5</v>
          </cell>
          <cell r="M52">
            <v>4</v>
          </cell>
          <cell r="N52">
            <v>1</v>
          </cell>
          <cell r="O52">
            <v>4</v>
          </cell>
          <cell r="P52">
            <v>0.2</v>
          </cell>
          <cell r="Q52">
            <v>5</v>
          </cell>
          <cell r="R52">
            <v>1</v>
          </cell>
          <cell r="S52">
            <v>2</v>
          </cell>
          <cell r="T52">
            <v>0.33333333333333331</v>
          </cell>
          <cell r="U52">
            <v>3</v>
          </cell>
        </row>
        <row r="53">
          <cell r="A53" t="str">
            <v>70</v>
          </cell>
          <cell r="B53">
            <v>3</v>
          </cell>
          <cell r="C53">
            <v>10</v>
          </cell>
          <cell r="D53">
            <v>0.23076923076923078</v>
          </cell>
          <cell r="E53">
            <v>13</v>
          </cell>
          <cell r="F53">
            <v>7</v>
          </cell>
          <cell r="G53">
            <v>10</v>
          </cell>
          <cell r="H53">
            <v>0.41176470588235292</v>
          </cell>
          <cell r="I53">
            <v>17</v>
          </cell>
          <cell r="J53">
            <v>10</v>
          </cell>
          <cell r="K53">
            <v>10</v>
          </cell>
          <cell r="L53">
            <v>0.5</v>
          </cell>
          <cell r="M53">
            <v>20</v>
          </cell>
          <cell r="N53">
            <v>8</v>
          </cell>
          <cell r="O53">
            <v>17</v>
          </cell>
          <cell r="P53">
            <v>0.32</v>
          </cell>
          <cell r="Q53">
            <v>25</v>
          </cell>
          <cell r="R53">
            <v>8</v>
          </cell>
          <cell r="S53">
            <v>9</v>
          </cell>
          <cell r="T53">
            <v>0.47058823529411764</v>
          </cell>
          <cell r="U53">
            <v>17</v>
          </cell>
        </row>
        <row r="54">
          <cell r="A54" t="str">
            <v>71</v>
          </cell>
          <cell r="B54">
            <v>2</v>
          </cell>
          <cell r="C54">
            <v>13</v>
          </cell>
          <cell r="D54">
            <v>0.13333333333333333</v>
          </cell>
          <cell r="E54">
            <v>15</v>
          </cell>
          <cell r="F54">
            <v>9</v>
          </cell>
          <cell r="G54">
            <v>13</v>
          </cell>
          <cell r="H54">
            <v>0.40909090909090912</v>
          </cell>
          <cell r="I54">
            <v>22</v>
          </cell>
          <cell r="J54">
            <v>4</v>
          </cell>
          <cell r="K54">
            <v>9</v>
          </cell>
          <cell r="L54">
            <v>0.30769230769230771</v>
          </cell>
          <cell r="M54">
            <v>13</v>
          </cell>
          <cell r="N54">
            <v>2</v>
          </cell>
          <cell r="O54">
            <v>2</v>
          </cell>
          <cell r="P54">
            <v>0.5</v>
          </cell>
          <cell r="Q54">
            <v>4</v>
          </cell>
          <cell r="R54">
            <v>7</v>
          </cell>
          <cell r="S54">
            <v>8</v>
          </cell>
          <cell r="T54">
            <v>0.46666666666666667</v>
          </cell>
          <cell r="U54">
            <v>15</v>
          </cell>
        </row>
        <row r="55">
          <cell r="A55" t="str">
            <v>72</v>
          </cell>
          <cell r="C55">
            <v>1</v>
          </cell>
          <cell r="D55">
            <v>0</v>
          </cell>
          <cell r="E55">
            <v>1</v>
          </cell>
          <cell r="F55">
            <v>2</v>
          </cell>
          <cell r="G55">
            <v>1</v>
          </cell>
          <cell r="H55">
            <v>0.66666666666666663</v>
          </cell>
          <cell r="I55">
            <v>3</v>
          </cell>
          <cell r="O55">
            <v>1</v>
          </cell>
          <cell r="P55">
            <v>0</v>
          </cell>
          <cell r="Q55">
            <v>1</v>
          </cell>
          <cell r="U55">
            <v>0</v>
          </cell>
        </row>
        <row r="56">
          <cell r="A56" t="str">
            <v>73</v>
          </cell>
          <cell r="C56">
            <v>2</v>
          </cell>
          <cell r="D56">
            <v>0</v>
          </cell>
          <cell r="E56">
            <v>2</v>
          </cell>
          <cell r="G56">
            <v>1</v>
          </cell>
          <cell r="H56">
            <v>0</v>
          </cell>
          <cell r="I56">
            <v>1</v>
          </cell>
          <cell r="K56">
            <v>3</v>
          </cell>
          <cell r="L56">
            <v>0</v>
          </cell>
          <cell r="M56">
            <v>3</v>
          </cell>
          <cell r="N56">
            <v>1</v>
          </cell>
          <cell r="O56">
            <v>2</v>
          </cell>
          <cell r="P56">
            <v>0.33333333333333331</v>
          </cell>
          <cell r="Q56">
            <v>3</v>
          </cell>
          <cell r="U56">
            <v>0</v>
          </cell>
        </row>
        <row r="57">
          <cell r="A57" t="str">
            <v>74</v>
          </cell>
          <cell r="B57">
            <v>4</v>
          </cell>
          <cell r="C57">
            <v>11</v>
          </cell>
          <cell r="D57">
            <v>0.26666666666666666</v>
          </cell>
          <cell r="E57">
            <v>15</v>
          </cell>
          <cell r="F57">
            <v>1</v>
          </cell>
          <cell r="G57">
            <v>11</v>
          </cell>
          <cell r="H57">
            <v>8.3333333333333329E-2</v>
          </cell>
          <cell r="I57">
            <v>12</v>
          </cell>
          <cell r="J57">
            <v>2</v>
          </cell>
          <cell r="K57">
            <v>7</v>
          </cell>
          <cell r="L57">
            <v>0.22222222222222221</v>
          </cell>
          <cell r="M57">
            <v>9</v>
          </cell>
          <cell r="N57">
            <v>2</v>
          </cell>
          <cell r="O57">
            <v>5</v>
          </cell>
          <cell r="P57">
            <v>0.2857142857142857</v>
          </cell>
          <cell r="Q57">
            <v>7</v>
          </cell>
          <cell r="R57">
            <v>1</v>
          </cell>
          <cell r="S57">
            <v>11</v>
          </cell>
          <cell r="T57">
            <v>8.3333333333333329E-2</v>
          </cell>
          <cell r="U57">
            <v>12</v>
          </cell>
        </row>
        <row r="58">
          <cell r="A58" t="str">
            <v>76</v>
          </cell>
          <cell r="C58">
            <v>1</v>
          </cell>
          <cell r="D58">
            <v>0</v>
          </cell>
          <cell r="E58">
            <v>1</v>
          </cell>
          <cell r="K58">
            <v>1</v>
          </cell>
          <cell r="L58">
            <v>0</v>
          </cell>
          <cell r="M58">
            <v>1</v>
          </cell>
          <cell r="O58">
            <v>1</v>
          </cell>
          <cell r="P58">
            <v>0</v>
          </cell>
          <cell r="Q58">
            <v>1</v>
          </cell>
          <cell r="U58">
            <v>0</v>
          </cell>
        </row>
        <row r="59">
          <cell r="A59" t="str">
            <v>77</v>
          </cell>
          <cell r="K59">
            <v>1</v>
          </cell>
          <cell r="L59">
            <v>0</v>
          </cell>
          <cell r="M59">
            <v>1</v>
          </cell>
          <cell r="U59">
            <v>0</v>
          </cell>
        </row>
        <row r="60">
          <cell r="A60" t="str">
            <v>85</v>
          </cell>
          <cell r="B60">
            <v>3</v>
          </cell>
          <cell r="C60">
            <v>2</v>
          </cell>
          <cell r="D60">
            <v>0.6</v>
          </cell>
          <cell r="E60">
            <v>5</v>
          </cell>
          <cell r="F60">
            <v>3</v>
          </cell>
          <cell r="G60">
            <v>1</v>
          </cell>
          <cell r="H60">
            <v>0.75</v>
          </cell>
          <cell r="I60">
            <v>4</v>
          </cell>
          <cell r="J60">
            <v>6</v>
          </cell>
          <cell r="K60">
            <v>1</v>
          </cell>
          <cell r="L60">
            <v>0.8571428571428571</v>
          </cell>
          <cell r="M60">
            <v>7</v>
          </cell>
          <cell r="N60">
            <v>1</v>
          </cell>
          <cell r="O60">
            <v>6</v>
          </cell>
          <cell r="P60">
            <v>0.14285714285714285</v>
          </cell>
          <cell r="Q60">
            <v>7</v>
          </cell>
          <cell r="R60">
            <v>3</v>
          </cell>
          <cell r="S60">
            <v>1</v>
          </cell>
          <cell r="T60">
            <v>0.75</v>
          </cell>
          <cell r="U60">
            <v>4</v>
          </cell>
        </row>
        <row r="61">
          <cell r="A61" t="str">
            <v>86</v>
          </cell>
          <cell r="B61">
            <v>4</v>
          </cell>
          <cell r="C61">
            <v>4</v>
          </cell>
          <cell r="D61">
            <v>0.5</v>
          </cell>
          <cell r="E61">
            <v>8</v>
          </cell>
          <cell r="F61">
            <v>7</v>
          </cell>
          <cell r="G61">
            <v>5</v>
          </cell>
          <cell r="H61">
            <v>0.58333333333333337</v>
          </cell>
          <cell r="I61">
            <v>12</v>
          </cell>
          <cell r="J61">
            <v>4</v>
          </cell>
          <cell r="K61">
            <v>7</v>
          </cell>
          <cell r="L61">
            <v>0.36363636363636365</v>
          </cell>
          <cell r="M61">
            <v>11</v>
          </cell>
          <cell r="N61">
            <v>1</v>
          </cell>
          <cell r="O61">
            <v>5</v>
          </cell>
          <cell r="P61">
            <v>0.16666666666666666</v>
          </cell>
          <cell r="Q61">
            <v>6</v>
          </cell>
          <cell r="R61">
            <v>4</v>
          </cell>
          <cell r="S61">
            <v>7</v>
          </cell>
          <cell r="T61">
            <v>0.36363636363636365</v>
          </cell>
          <cell r="U61">
            <v>11</v>
          </cell>
        </row>
        <row r="62">
          <cell r="A62" t="str">
            <v>87</v>
          </cell>
          <cell r="B62">
            <v>1</v>
          </cell>
          <cell r="C62">
            <v>3</v>
          </cell>
          <cell r="D62">
            <v>0.25</v>
          </cell>
          <cell r="E62">
            <v>4</v>
          </cell>
          <cell r="F62">
            <v>2</v>
          </cell>
          <cell r="G62">
            <v>3</v>
          </cell>
          <cell r="H62">
            <v>0.4</v>
          </cell>
          <cell r="I62">
            <v>5</v>
          </cell>
          <cell r="J62">
            <v>1</v>
          </cell>
          <cell r="K62">
            <v>3</v>
          </cell>
          <cell r="L62">
            <v>0.25</v>
          </cell>
          <cell r="M62">
            <v>4</v>
          </cell>
          <cell r="N62">
            <v>4</v>
          </cell>
          <cell r="O62">
            <v>6</v>
          </cell>
          <cell r="P62">
            <v>0.4</v>
          </cell>
          <cell r="Q62">
            <v>10</v>
          </cell>
          <cell r="R62">
            <v>2</v>
          </cell>
          <cell r="S62">
            <v>6</v>
          </cell>
          <cell r="T62">
            <v>0.25</v>
          </cell>
          <cell r="U62">
            <v>8</v>
          </cell>
        </row>
        <row r="63">
          <cell r="A63" t="str">
            <v>Total général</v>
          </cell>
          <cell r="B63">
            <v>267</v>
          </cell>
          <cell r="C63">
            <v>632</v>
          </cell>
          <cell r="E63">
            <v>899</v>
          </cell>
          <cell r="F63">
            <v>309</v>
          </cell>
          <cell r="G63">
            <v>661</v>
          </cell>
          <cell r="I63">
            <v>970</v>
          </cell>
          <cell r="J63">
            <v>259</v>
          </cell>
          <cell r="K63">
            <v>624</v>
          </cell>
          <cell r="M63">
            <v>883</v>
          </cell>
          <cell r="N63">
            <v>227</v>
          </cell>
          <cell r="O63">
            <v>490</v>
          </cell>
          <cell r="Q63">
            <v>717</v>
          </cell>
          <cell r="R63">
            <v>242</v>
          </cell>
          <cell r="S63">
            <v>469</v>
          </cell>
          <cell r="T63">
            <v>0.34036568213783402</v>
          </cell>
          <cell r="U63">
            <v>711</v>
          </cell>
        </row>
        <row r="68">
          <cell r="B68" t="str">
            <v>2010</v>
          </cell>
          <cell r="E68" t="str">
            <v>Total 2010</v>
          </cell>
          <cell r="F68" t="str">
            <v>2011</v>
          </cell>
          <cell r="I68" t="str">
            <v>Total 2011</v>
          </cell>
          <cell r="J68" t="str">
            <v>2012</v>
          </cell>
          <cell r="M68" t="str">
            <v>Total 2012</v>
          </cell>
          <cell r="N68" t="str">
            <v>2013</v>
          </cell>
          <cell r="Q68" t="str">
            <v>Total 2013</v>
          </cell>
          <cell r="R68">
            <v>2014</v>
          </cell>
          <cell r="U68" t="str">
            <v>Total 2014</v>
          </cell>
        </row>
        <row r="69">
          <cell r="A69" t="str">
            <v>GROUPE</v>
          </cell>
          <cell r="B69" t="str">
            <v>FEMME</v>
          </cell>
          <cell r="C69" t="str">
            <v>HOMME</v>
          </cell>
          <cell r="F69" t="str">
            <v>FEMME</v>
          </cell>
          <cell r="G69" t="str">
            <v>HOMME</v>
          </cell>
          <cell r="J69" t="str">
            <v>FEMME</v>
          </cell>
          <cell r="K69" t="str">
            <v>HOMME</v>
          </cell>
          <cell r="N69" t="str">
            <v>FEMME</v>
          </cell>
          <cell r="O69" t="str">
            <v>HOMME</v>
          </cell>
          <cell r="R69" t="str">
            <v>FEMME</v>
          </cell>
          <cell r="S69" t="str">
            <v>HOMME</v>
          </cell>
        </row>
        <row r="70">
          <cell r="A70" t="str">
            <v>01</v>
          </cell>
          <cell r="B70">
            <v>19</v>
          </cell>
          <cell r="C70">
            <v>44</v>
          </cell>
          <cell r="D70">
            <v>0.30158730158730157</v>
          </cell>
          <cell r="E70">
            <v>63</v>
          </cell>
          <cell r="F70">
            <v>19</v>
          </cell>
          <cell r="G70">
            <v>35</v>
          </cell>
          <cell r="H70">
            <v>0.35185185185185186</v>
          </cell>
          <cell r="I70">
            <v>54</v>
          </cell>
          <cell r="J70">
            <v>18</v>
          </cell>
          <cell r="K70">
            <v>40</v>
          </cell>
          <cell r="L70">
            <v>0.31034482758620691</v>
          </cell>
          <cell r="M70">
            <v>58</v>
          </cell>
          <cell r="N70">
            <v>22</v>
          </cell>
          <cell r="O70">
            <v>33</v>
          </cell>
          <cell r="P70">
            <v>0.4</v>
          </cell>
          <cell r="Q70">
            <v>55</v>
          </cell>
          <cell r="R70">
            <v>19</v>
          </cell>
          <cell r="S70">
            <v>42</v>
          </cell>
          <cell r="T70">
            <v>0.31147540983606559</v>
          </cell>
          <cell r="U70">
            <v>61</v>
          </cell>
        </row>
        <row r="71">
          <cell r="A71" t="str">
            <v>02</v>
          </cell>
          <cell r="B71">
            <v>12</v>
          </cell>
          <cell r="C71">
            <v>30</v>
          </cell>
          <cell r="D71">
            <v>0.2857142857142857</v>
          </cell>
          <cell r="E71">
            <v>42</v>
          </cell>
          <cell r="F71">
            <v>14</v>
          </cell>
          <cell r="G71">
            <v>43</v>
          </cell>
          <cell r="H71">
            <v>0.24561403508771928</v>
          </cell>
          <cell r="I71">
            <v>57</v>
          </cell>
          <cell r="J71">
            <v>6</v>
          </cell>
          <cell r="K71">
            <v>26</v>
          </cell>
          <cell r="L71">
            <v>0.1875</v>
          </cell>
          <cell r="M71">
            <v>32</v>
          </cell>
          <cell r="N71">
            <v>6</v>
          </cell>
          <cell r="O71">
            <v>29</v>
          </cell>
          <cell r="P71">
            <v>0.17142857142857143</v>
          </cell>
          <cell r="Q71">
            <v>35</v>
          </cell>
          <cell r="R71">
            <v>12</v>
          </cell>
          <cell r="S71">
            <v>31</v>
          </cell>
          <cell r="T71">
            <v>0.27906976744186046</v>
          </cell>
          <cell r="U71">
            <v>43</v>
          </cell>
        </row>
        <row r="72">
          <cell r="A72" t="str">
            <v>03</v>
          </cell>
          <cell r="B72">
            <v>78</v>
          </cell>
          <cell r="C72">
            <v>55</v>
          </cell>
          <cell r="D72">
            <v>0.5864661654135338</v>
          </cell>
          <cell r="E72">
            <v>133</v>
          </cell>
          <cell r="F72">
            <v>65</v>
          </cell>
          <cell r="G72">
            <v>64</v>
          </cell>
          <cell r="H72">
            <v>0.50387596899224807</v>
          </cell>
          <cell r="I72">
            <v>129</v>
          </cell>
          <cell r="J72">
            <v>79</v>
          </cell>
          <cell r="K72">
            <v>69</v>
          </cell>
          <cell r="L72">
            <v>0.53378378378378377</v>
          </cell>
          <cell r="M72">
            <v>148</v>
          </cell>
          <cell r="N72">
            <v>61</v>
          </cell>
          <cell r="O72">
            <v>52</v>
          </cell>
          <cell r="P72">
            <v>0.53982300884955747</v>
          </cell>
          <cell r="Q72">
            <v>113</v>
          </cell>
          <cell r="R72">
            <v>54</v>
          </cell>
          <cell r="S72">
            <v>46</v>
          </cell>
          <cell r="T72">
            <v>0.54</v>
          </cell>
          <cell r="U72">
            <v>100</v>
          </cell>
        </row>
        <row r="73">
          <cell r="A73" t="str">
            <v>04</v>
          </cell>
          <cell r="B73">
            <v>60</v>
          </cell>
          <cell r="C73">
            <v>114</v>
          </cell>
          <cell r="D73">
            <v>0.34482758620689657</v>
          </cell>
          <cell r="E73">
            <v>174</v>
          </cell>
          <cell r="F73">
            <v>72</v>
          </cell>
          <cell r="G73">
            <v>116</v>
          </cell>
          <cell r="H73">
            <v>0.38297872340425532</v>
          </cell>
          <cell r="I73">
            <v>188</v>
          </cell>
          <cell r="J73">
            <v>61</v>
          </cell>
          <cell r="K73">
            <v>112</v>
          </cell>
          <cell r="L73">
            <v>0.35260115606936415</v>
          </cell>
          <cell r="M73">
            <v>173</v>
          </cell>
          <cell r="N73">
            <v>58</v>
          </cell>
          <cell r="O73">
            <v>98</v>
          </cell>
          <cell r="P73">
            <v>0.37179487179487181</v>
          </cell>
          <cell r="Q73">
            <v>156</v>
          </cell>
          <cell r="R73">
            <v>68</v>
          </cell>
          <cell r="S73">
            <v>73</v>
          </cell>
          <cell r="T73">
            <v>0.48226950354609927</v>
          </cell>
          <cell r="U73">
            <v>141</v>
          </cell>
        </row>
        <row r="74">
          <cell r="A74" t="str">
            <v>05</v>
          </cell>
          <cell r="B74">
            <v>17</v>
          </cell>
          <cell r="C74">
            <v>92</v>
          </cell>
          <cell r="D74">
            <v>0.15596330275229359</v>
          </cell>
          <cell r="E74">
            <v>109</v>
          </cell>
          <cell r="F74">
            <v>19</v>
          </cell>
          <cell r="G74">
            <v>110</v>
          </cell>
          <cell r="H74">
            <v>0.14728682170542637</v>
          </cell>
          <cell r="I74">
            <v>129</v>
          </cell>
          <cell r="J74">
            <v>14</v>
          </cell>
          <cell r="K74">
            <v>110</v>
          </cell>
          <cell r="L74">
            <v>0.11290322580645161</v>
          </cell>
          <cell r="M74">
            <v>124</v>
          </cell>
          <cell r="N74">
            <v>13</v>
          </cell>
          <cell r="O74">
            <v>74</v>
          </cell>
          <cell r="P74">
            <v>0.14942528735632185</v>
          </cell>
          <cell r="Q74">
            <v>87</v>
          </cell>
          <cell r="R74">
            <v>15</v>
          </cell>
          <cell r="S74">
            <v>63</v>
          </cell>
          <cell r="T74">
            <v>0.19230769230769232</v>
          </cell>
          <cell r="U74">
            <v>78</v>
          </cell>
        </row>
        <row r="75">
          <cell r="A75" t="str">
            <v>06</v>
          </cell>
          <cell r="B75">
            <v>2</v>
          </cell>
          <cell r="C75">
            <v>41</v>
          </cell>
          <cell r="D75">
            <v>4.6511627906976744E-2</v>
          </cell>
          <cell r="E75">
            <v>43</v>
          </cell>
          <cell r="F75">
            <v>8</v>
          </cell>
          <cell r="G75">
            <v>39</v>
          </cell>
          <cell r="H75">
            <v>0.1702127659574468</v>
          </cell>
          <cell r="I75">
            <v>47</v>
          </cell>
          <cell r="J75">
            <v>3</v>
          </cell>
          <cell r="K75">
            <v>35</v>
          </cell>
          <cell r="L75">
            <v>7.8947368421052627E-2</v>
          </cell>
          <cell r="M75">
            <v>38</v>
          </cell>
          <cell r="N75">
            <v>4</v>
          </cell>
          <cell r="O75">
            <v>24</v>
          </cell>
          <cell r="P75">
            <v>0.14285714285714285</v>
          </cell>
          <cell r="Q75">
            <v>28</v>
          </cell>
          <cell r="R75">
            <v>5</v>
          </cell>
          <cell r="S75">
            <v>19</v>
          </cell>
          <cell r="T75">
            <v>0.20833333333333334</v>
          </cell>
          <cell r="U75">
            <v>24</v>
          </cell>
        </row>
        <row r="76">
          <cell r="A76" t="str">
            <v>07</v>
          </cell>
          <cell r="B76">
            <v>21</v>
          </cell>
          <cell r="C76">
            <v>42</v>
          </cell>
          <cell r="D76">
            <v>0.33333333333333331</v>
          </cell>
          <cell r="E76">
            <v>63</v>
          </cell>
          <cell r="F76">
            <v>13</v>
          </cell>
          <cell r="G76">
            <v>43</v>
          </cell>
          <cell r="H76">
            <v>0.23214285714285715</v>
          </cell>
          <cell r="I76">
            <v>56</v>
          </cell>
          <cell r="J76">
            <v>15</v>
          </cell>
          <cell r="K76">
            <v>37</v>
          </cell>
          <cell r="L76">
            <v>0.28846153846153844</v>
          </cell>
          <cell r="M76">
            <v>52</v>
          </cell>
          <cell r="N76">
            <v>7</v>
          </cell>
          <cell r="O76">
            <v>24</v>
          </cell>
          <cell r="P76">
            <v>0.22580645161290322</v>
          </cell>
          <cell r="Q76">
            <v>31</v>
          </cell>
          <cell r="R76">
            <v>12</v>
          </cell>
          <cell r="S76">
            <v>23</v>
          </cell>
          <cell r="T76">
            <v>0.34285714285714286</v>
          </cell>
          <cell r="U76">
            <v>35</v>
          </cell>
        </row>
        <row r="77">
          <cell r="A77" t="str">
            <v>08</v>
          </cell>
          <cell r="B77">
            <v>3</v>
          </cell>
          <cell r="C77">
            <v>12</v>
          </cell>
          <cell r="D77">
            <v>0.2</v>
          </cell>
          <cell r="E77">
            <v>15</v>
          </cell>
          <cell r="F77">
            <v>8</v>
          </cell>
          <cell r="G77">
            <v>22</v>
          </cell>
          <cell r="H77">
            <v>0.26666666666666666</v>
          </cell>
          <cell r="I77">
            <v>30</v>
          </cell>
          <cell r="K77">
            <v>19</v>
          </cell>
          <cell r="L77">
            <v>0</v>
          </cell>
          <cell r="M77">
            <v>19</v>
          </cell>
          <cell r="N77">
            <v>9</v>
          </cell>
          <cell r="O77">
            <v>15</v>
          </cell>
          <cell r="P77">
            <v>0.375</v>
          </cell>
          <cell r="Q77">
            <v>24</v>
          </cell>
          <cell r="R77">
            <v>4</v>
          </cell>
          <cell r="S77">
            <v>19</v>
          </cell>
          <cell r="T77">
            <v>0.17391304347826086</v>
          </cell>
          <cell r="U77">
            <v>23</v>
          </cell>
        </row>
        <row r="78">
          <cell r="A78" t="str">
            <v>09</v>
          </cell>
          <cell r="B78">
            <v>17</v>
          </cell>
          <cell r="C78">
            <v>113</v>
          </cell>
          <cell r="D78">
            <v>0.13076923076923078</v>
          </cell>
          <cell r="E78">
            <v>130</v>
          </cell>
          <cell r="F78">
            <v>22</v>
          </cell>
          <cell r="G78">
            <v>105</v>
          </cell>
          <cell r="H78">
            <v>0.17322834645669291</v>
          </cell>
          <cell r="I78">
            <v>127</v>
          </cell>
          <cell r="J78">
            <v>20</v>
          </cell>
          <cell r="K78">
            <v>96</v>
          </cell>
          <cell r="L78">
            <v>0.17241379310344829</v>
          </cell>
          <cell r="M78">
            <v>116</v>
          </cell>
          <cell r="N78">
            <v>15</v>
          </cell>
          <cell r="O78">
            <v>70</v>
          </cell>
          <cell r="P78">
            <v>0.17647058823529413</v>
          </cell>
          <cell r="Q78">
            <v>85</v>
          </cell>
          <cell r="R78">
            <v>10</v>
          </cell>
          <cell r="S78">
            <v>84</v>
          </cell>
          <cell r="T78">
            <v>0.10638297872340426</v>
          </cell>
          <cell r="U78">
            <v>94</v>
          </cell>
        </row>
        <row r="79">
          <cell r="A79" t="str">
            <v>10</v>
          </cell>
          <cell r="B79">
            <v>21</v>
          </cell>
          <cell r="C79">
            <v>42</v>
          </cell>
          <cell r="D79">
            <v>0.33333333333333331</v>
          </cell>
          <cell r="E79">
            <v>63</v>
          </cell>
          <cell r="F79">
            <v>38</v>
          </cell>
          <cell r="G79">
            <v>39</v>
          </cell>
          <cell r="H79">
            <v>0.4935064935064935</v>
          </cell>
          <cell r="I79">
            <v>77</v>
          </cell>
          <cell r="J79">
            <v>16</v>
          </cell>
          <cell r="K79">
            <v>38</v>
          </cell>
          <cell r="L79">
            <v>0.29629629629629628</v>
          </cell>
          <cell r="M79">
            <v>54</v>
          </cell>
          <cell r="N79">
            <v>13</v>
          </cell>
          <cell r="O79">
            <v>26</v>
          </cell>
          <cell r="P79">
            <v>0.33333333333333331</v>
          </cell>
          <cell r="Q79">
            <v>39</v>
          </cell>
          <cell r="R79">
            <v>18</v>
          </cell>
          <cell r="S79">
            <v>27</v>
          </cell>
          <cell r="T79">
            <v>0.4</v>
          </cell>
          <cell r="U79">
            <v>45</v>
          </cell>
        </row>
        <row r="80">
          <cell r="A80" t="str">
            <v>11</v>
          </cell>
          <cell r="B80">
            <v>8</v>
          </cell>
          <cell r="C80">
            <v>9</v>
          </cell>
          <cell r="D80">
            <v>0.47058823529411764</v>
          </cell>
          <cell r="E80">
            <v>17</v>
          </cell>
          <cell r="F80">
            <v>12</v>
          </cell>
          <cell r="G80">
            <v>9</v>
          </cell>
          <cell r="H80">
            <v>0.5714285714285714</v>
          </cell>
          <cell r="I80">
            <v>21</v>
          </cell>
          <cell r="J80">
            <v>11</v>
          </cell>
          <cell r="K80">
            <v>11</v>
          </cell>
          <cell r="L80">
            <v>0.5</v>
          </cell>
          <cell r="M80">
            <v>22</v>
          </cell>
          <cell r="N80">
            <v>6</v>
          </cell>
          <cell r="O80">
            <v>17</v>
          </cell>
          <cell r="P80">
            <v>0.2608695652173913</v>
          </cell>
          <cell r="Q80">
            <v>23</v>
          </cell>
          <cell r="R80">
            <v>9</v>
          </cell>
          <cell r="S80">
            <v>14</v>
          </cell>
          <cell r="T80">
            <v>0.39130434782608697</v>
          </cell>
          <cell r="U80">
            <v>23</v>
          </cell>
        </row>
        <row r="81">
          <cell r="A81" t="str">
            <v>12</v>
          </cell>
          <cell r="B81">
            <v>9</v>
          </cell>
          <cell r="C81">
            <v>37</v>
          </cell>
          <cell r="D81">
            <v>0.19565217391304349</v>
          </cell>
          <cell r="E81">
            <v>46</v>
          </cell>
          <cell r="F81">
            <v>19</v>
          </cell>
          <cell r="G81">
            <v>36</v>
          </cell>
          <cell r="H81">
            <v>0.34545454545454546</v>
          </cell>
          <cell r="I81">
            <v>55</v>
          </cell>
          <cell r="J81">
            <v>16</v>
          </cell>
          <cell r="K81">
            <v>29</v>
          </cell>
          <cell r="L81">
            <v>0.35555555555555557</v>
          </cell>
          <cell r="M81">
            <v>45</v>
          </cell>
          <cell r="N81">
            <v>13</v>
          </cell>
          <cell r="O81">
            <v>27</v>
          </cell>
          <cell r="P81">
            <v>0.32500000000000001</v>
          </cell>
          <cell r="Q81">
            <v>40</v>
          </cell>
          <cell r="R81">
            <v>16</v>
          </cell>
          <cell r="S81">
            <v>28</v>
          </cell>
          <cell r="T81">
            <v>0.36363636363636365</v>
          </cell>
          <cell r="U81">
            <v>44</v>
          </cell>
        </row>
        <row r="82">
          <cell r="A82" t="str">
            <v>Théologie</v>
          </cell>
          <cell r="C82">
            <v>1</v>
          </cell>
          <cell r="D82">
            <v>0</v>
          </cell>
          <cell r="E82">
            <v>1</v>
          </cell>
          <cell r="K82">
            <v>2</v>
          </cell>
          <cell r="L82">
            <v>0</v>
          </cell>
          <cell r="M82">
            <v>2</v>
          </cell>
          <cell r="O82">
            <v>1</v>
          </cell>
          <cell r="P82">
            <v>0</v>
          </cell>
          <cell r="Q82">
            <v>1</v>
          </cell>
        </row>
        <row r="85">
          <cell r="A85" t="str">
            <v>GD</v>
          </cell>
          <cell r="B85" t="str">
            <v>FEMME</v>
          </cell>
          <cell r="C85" t="str">
            <v>HOMME</v>
          </cell>
          <cell r="F85" t="str">
            <v>FEMME</v>
          </cell>
          <cell r="G85" t="str">
            <v>HOMME</v>
          </cell>
          <cell r="J85" t="str">
            <v>FEMME</v>
          </cell>
          <cell r="K85" t="str">
            <v>HOMME</v>
          </cell>
          <cell r="N85" t="str">
            <v>FEMME</v>
          </cell>
          <cell r="O85" t="str">
            <v>HOMME</v>
          </cell>
          <cell r="R85" t="str">
            <v>FEMME</v>
          </cell>
          <cell r="S85" t="str">
            <v>HOMME</v>
          </cell>
        </row>
        <row r="86">
          <cell r="A86" t="str">
            <v>Droit</v>
          </cell>
          <cell r="B86">
            <v>31</v>
          </cell>
          <cell r="C86">
            <v>74</v>
          </cell>
          <cell r="D86">
            <v>0.29523809523809524</v>
          </cell>
          <cell r="E86">
            <v>105</v>
          </cell>
          <cell r="F86">
            <v>33</v>
          </cell>
          <cell r="G86">
            <v>78</v>
          </cell>
          <cell r="H86">
            <v>0.29729729729729731</v>
          </cell>
          <cell r="I86">
            <v>111</v>
          </cell>
          <cell r="J86">
            <v>24</v>
          </cell>
          <cell r="K86">
            <v>66</v>
          </cell>
          <cell r="L86">
            <v>0.26666666666666666</v>
          </cell>
          <cell r="M86">
            <v>90</v>
          </cell>
          <cell r="N86">
            <v>28</v>
          </cell>
          <cell r="O86">
            <v>62</v>
          </cell>
          <cell r="P86">
            <v>0.31111111111111112</v>
          </cell>
          <cell r="Q86">
            <v>90</v>
          </cell>
          <cell r="R86">
            <v>31</v>
          </cell>
          <cell r="S86">
            <v>73</v>
          </cell>
          <cell r="T86">
            <v>0.29807692307692307</v>
          </cell>
          <cell r="U86">
            <v>104</v>
          </cell>
        </row>
        <row r="87">
          <cell r="A87" t="str">
            <v>Lettres</v>
          </cell>
          <cell r="B87">
            <v>147</v>
          </cell>
          <cell r="C87">
            <v>207</v>
          </cell>
          <cell r="D87">
            <v>0.4152542372881356</v>
          </cell>
          <cell r="E87">
            <v>354</v>
          </cell>
          <cell r="F87">
            <v>156</v>
          </cell>
          <cell r="G87">
            <v>216</v>
          </cell>
          <cell r="H87">
            <v>0.41935483870967744</v>
          </cell>
          <cell r="I87">
            <v>372</v>
          </cell>
          <cell r="J87">
            <v>156</v>
          </cell>
          <cell r="K87">
            <v>212</v>
          </cell>
          <cell r="L87">
            <v>0.42391304347826086</v>
          </cell>
          <cell r="M87">
            <v>368</v>
          </cell>
          <cell r="N87">
            <v>132</v>
          </cell>
          <cell r="O87">
            <v>178</v>
          </cell>
          <cell r="P87">
            <v>0.4258064516129032</v>
          </cell>
          <cell r="Q87">
            <v>310</v>
          </cell>
          <cell r="R87">
            <v>138</v>
          </cell>
          <cell r="S87">
            <v>147</v>
          </cell>
          <cell r="T87">
            <v>0.48421052631578948</v>
          </cell>
          <cell r="U87">
            <v>285</v>
          </cell>
        </row>
        <row r="88">
          <cell r="A88" t="str">
            <v>Pharmacie</v>
          </cell>
          <cell r="B88">
            <v>8</v>
          </cell>
          <cell r="C88">
            <v>9</v>
          </cell>
          <cell r="D88">
            <v>0.47058823529411764</v>
          </cell>
          <cell r="E88">
            <v>17</v>
          </cell>
          <cell r="F88">
            <v>12</v>
          </cell>
          <cell r="G88">
            <v>9</v>
          </cell>
          <cell r="H88">
            <v>0.5714285714285714</v>
          </cell>
          <cell r="I88">
            <v>21</v>
          </cell>
          <cell r="J88">
            <v>11</v>
          </cell>
          <cell r="K88">
            <v>11</v>
          </cell>
          <cell r="L88">
            <v>0.5</v>
          </cell>
          <cell r="M88">
            <v>22</v>
          </cell>
          <cell r="N88">
            <v>6</v>
          </cell>
          <cell r="O88">
            <v>17</v>
          </cell>
          <cell r="P88">
            <v>0.2608695652173913</v>
          </cell>
          <cell r="Q88">
            <v>23</v>
          </cell>
          <cell r="R88">
            <v>9</v>
          </cell>
          <cell r="S88">
            <v>14</v>
          </cell>
          <cell r="T88">
            <v>0.39130434782608697</v>
          </cell>
          <cell r="U88">
            <v>23</v>
          </cell>
        </row>
        <row r="89">
          <cell r="A89" t="str">
            <v>Sciences</v>
          </cell>
          <cell r="B89">
            <v>81</v>
          </cell>
          <cell r="C89">
            <v>342</v>
          </cell>
          <cell r="D89">
            <v>0.19148936170212766</v>
          </cell>
          <cell r="E89">
            <v>423</v>
          </cell>
          <cell r="F89">
            <v>108</v>
          </cell>
          <cell r="G89">
            <v>358</v>
          </cell>
          <cell r="H89">
            <v>0.23175965665236051</v>
          </cell>
          <cell r="I89">
            <v>466</v>
          </cell>
          <cell r="J89">
            <v>68</v>
          </cell>
          <cell r="K89">
            <v>335</v>
          </cell>
          <cell r="L89">
            <v>0.16873449131513649</v>
          </cell>
          <cell r="M89">
            <v>403</v>
          </cell>
          <cell r="N89">
            <v>61</v>
          </cell>
          <cell r="O89">
            <v>233</v>
          </cell>
          <cell r="P89">
            <v>0.20748299319727892</v>
          </cell>
          <cell r="Q89">
            <v>294</v>
          </cell>
          <cell r="R89">
            <v>64</v>
          </cell>
          <cell r="S89">
            <v>235</v>
          </cell>
          <cell r="T89">
            <v>0.21404682274247491</v>
          </cell>
          <cell r="U89">
            <v>299</v>
          </cell>
        </row>
      </sheetData>
      <sheetData sheetId="20">
        <row r="1">
          <cell r="B1" t="str">
            <v>2010</v>
          </cell>
          <cell r="E1" t="str">
            <v>Total 2010</v>
          </cell>
          <cell r="F1" t="str">
            <v>2011</v>
          </cell>
          <cell r="I1" t="str">
            <v>Total 2011</v>
          </cell>
          <cell r="J1" t="str">
            <v>2012</v>
          </cell>
          <cell r="M1" t="str">
            <v>Total 2012</v>
          </cell>
          <cell r="N1" t="str">
            <v>2013</v>
          </cell>
          <cell r="Q1" t="str">
            <v>Total 2013</v>
          </cell>
          <cell r="R1">
            <v>2014</v>
          </cell>
          <cell r="U1" t="str">
            <v>Total 2014</v>
          </cell>
        </row>
        <row r="2">
          <cell r="A2" t="str">
            <v>SECT</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31</v>
          </cell>
          <cell r="C3">
            <v>41</v>
          </cell>
          <cell r="D3">
            <v>0.43055555555555558</v>
          </cell>
          <cell r="E3">
            <v>72</v>
          </cell>
          <cell r="F3">
            <v>38</v>
          </cell>
          <cell r="G3">
            <v>33</v>
          </cell>
          <cell r="H3">
            <v>0.53521126760563376</v>
          </cell>
          <cell r="I3">
            <v>71</v>
          </cell>
          <cell r="J3">
            <v>54</v>
          </cell>
          <cell r="K3">
            <v>40</v>
          </cell>
          <cell r="L3">
            <v>0.57446808510638303</v>
          </cell>
          <cell r="M3">
            <v>94</v>
          </cell>
          <cell r="N3">
            <v>38</v>
          </cell>
          <cell r="O3">
            <v>34</v>
          </cell>
          <cell r="P3">
            <v>0.52777777777777779</v>
          </cell>
          <cell r="Q3">
            <v>72</v>
          </cell>
          <cell r="R3">
            <v>44</v>
          </cell>
          <cell r="S3">
            <v>33</v>
          </cell>
          <cell r="T3">
            <v>0.5714285714285714</v>
          </cell>
          <cell r="U3">
            <v>77</v>
          </cell>
        </row>
        <row r="4">
          <cell r="A4" t="str">
            <v>02</v>
          </cell>
          <cell r="B4">
            <v>21</v>
          </cell>
          <cell r="C4">
            <v>24</v>
          </cell>
          <cell r="D4">
            <v>0.46666666666666667</v>
          </cell>
          <cell r="E4">
            <v>45</v>
          </cell>
          <cell r="F4">
            <v>36</v>
          </cell>
          <cell r="G4">
            <v>26</v>
          </cell>
          <cell r="H4">
            <v>0.58064516129032262</v>
          </cell>
          <cell r="I4">
            <v>62</v>
          </cell>
          <cell r="J4">
            <v>20</v>
          </cell>
          <cell r="K4">
            <v>26</v>
          </cell>
          <cell r="L4">
            <v>0.43478260869565216</v>
          </cell>
          <cell r="M4">
            <v>46</v>
          </cell>
          <cell r="N4">
            <v>27</v>
          </cell>
          <cell r="O4">
            <v>34</v>
          </cell>
          <cell r="P4">
            <v>0.44262295081967212</v>
          </cell>
          <cell r="Q4">
            <v>61</v>
          </cell>
          <cell r="R4">
            <v>19</v>
          </cell>
          <cell r="S4">
            <v>22</v>
          </cell>
          <cell r="T4">
            <v>0.46341463414634149</v>
          </cell>
          <cell r="U4">
            <v>41</v>
          </cell>
        </row>
        <row r="5">
          <cell r="A5" t="str">
            <v>03</v>
          </cell>
          <cell r="B5">
            <v>4</v>
          </cell>
          <cell r="C5">
            <v>4</v>
          </cell>
          <cell r="D5">
            <v>0.5</v>
          </cell>
          <cell r="E5">
            <v>8</v>
          </cell>
          <cell r="F5">
            <v>8</v>
          </cell>
          <cell r="G5">
            <v>3</v>
          </cell>
          <cell r="H5">
            <v>0.72727272727272729</v>
          </cell>
          <cell r="I5">
            <v>11</v>
          </cell>
          <cell r="J5">
            <v>4</v>
          </cell>
          <cell r="K5">
            <v>6</v>
          </cell>
          <cell r="L5">
            <v>0.4</v>
          </cell>
          <cell r="M5">
            <v>10</v>
          </cell>
          <cell r="N5">
            <v>6</v>
          </cell>
          <cell r="O5">
            <v>9</v>
          </cell>
          <cell r="P5">
            <v>0.4</v>
          </cell>
          <cell r="Q5">
            <v>15</v>
          </cell>
          <cell r="R5">
            <v>2</v>
          </cell>
          <cell r="S5">
            <v>5</v>
          </cell>
          <cell r="T5">
            <v>0.2857142857142857</v>
          </cell>
          <cell r="U5">
            <v>7</v>
          </cell>
        </row>
        <row r="6">
          <cell r="A6" t="str">
            <v>04</v>
          </cell>
          <cell r="B6">
            <v>9</v>
          </cell>
          <cell r="C6">
            <v>7</v>
          </cell>
          <cell r="D6">
            <v>0.5625</v>
          </cell>
          <cell r="E6">
            <v>16</v>
          </cell>
          <cell r="F6">
            <v>3</v>
          </cell>
          <cell r="G6">
            <v>8</v>
          </cell>
          <cell r="H6">
            <v>0.27272727272727271</v>
          </cell>
          <cell r="I6">
            <v>11</v>
          </cell>
          <cell r="J6">
            <v>10</v>
          </cell>
          <cell r="K6">
            <v>11</v>
          </cell>
          <cell r="L6">
            <v>0.47619047619047616</v>
          </cell>
          <cell r="M6">
            <v>21</v>
          </cell>
          <cell r="N6">
            <v>7</v>
          </cell>
          <cell r="O6">
            <v>8</v>
          </cell>
          <cell r="P6">
            <v>0.46666666666666667</v>
          </cell>
          <cell r="Q6">
            <v>15</v>
          </cell>
          <cell r="R6">
            <v>11</v>
          </cell>
          <cell r="S6">
            <v>9</v>
          </cell>
          <cell r="T6">
            <v>0.55000000000000004</v>
          </cell>
          <cell r="U6">
            <v>20</v>
          </cell>
        </row>
        <row r="7">
          <cell r="A7" t="str">
            <v>05</v>
          </cell>
          <cell r="B7">
            <v>43</v>
          </cell>
          <cell r="C7">
            <v>42</v>
          </cell>
          <cell r="D7">
            <v>0.50588235294117645</v>
          </cell>
          <cell r="E7">
            <v>85</v>
          </cell>
          <cell r="F7">
            <v>34</v>
          </cell>
          <cell r="G7">
            <v>46</v>
          </cell>
          <cell r="H7">
            <v>0.42499999999999999</v>
          </cell>
          <cell r="I7">
            <v>80</v>
          </cell>
          <cell r="J7">
            <v>32</v>
          </cell>
          <cell r="K7">
            <v>50</v>
          </cell>
          <cell r="L7">
            <v>0.3902439024390244</v>
          </cell>
          <cell r="M7">
            <v>82</v>
          </cell>
          <cell r="N7">
            <v>36</v>
          </cell>
          <cell r="O7">
            <v>36</v>
          </cell>
          <cell r="P7">
            <v>0.5</v>
          </cell>
          <cell r="Q7">
            <v>72</v>
          </cell>
          <cell r="R7">
            <v>22</v>
          </cell>
          <cell r="S7">
            <v>28</v>
          </cell>
          <cell r="T7">
            <v>0.44</v>
          </cell>
          <cell r="U7">
            <v>50</v>
          </cell>
        </row>
        <row r="8">
          <cell r="A8" t="str">
            <v>06</v>
          </cell>
          <cell r="B8">
            <v>68</v>
          </cell>
          <cell r="C8">
            <v>58</v>
          </cell>
          <cell r="D8">
            <v>0.53968253968253965</v>
          </cell>
          <cell r="E8">
            <v>126</v>
          </cell>
          <cell r="F8">
            <v>54</v>
          </cell>
          <cell r="G8">
            <v>47</v>
          </cell>
          <cell r="H8">
            <v>0.53465346534653468</v>
          </cell>
          <cell r="I8">
            <v>101</v>
          </cell>
          <cell r="J8">
            <v>56</v>
          </cell>
          <cell r="K8">
            <v>47</v>
          </cell>
          <cell r="L8">
            <v>0.5436893203883495</v>
          </cell>
          <cell r="M8">
            <v>103</v>
          </cell>
          <cell r="N8">
            <v>60</v>
          </cell>
          <cell r="O8">
            <v>51</v>
          </cell>
          <cell r="P8">
            <v>0.54054054054054057</v>
          </cell>
          <cell r="Q8">
            <v>111</v>
          </cell>
          <cell r="R8">
            <v>63</v>
          </cell>
          <cell r="S8">
            <v>46</v>
          </cell>
          <cell r="T8">
            <v>0.57798165137614677</v>
          </cell>
          <cell r="U8">
            <v>109</v>
          </cell>
        </row>
        <row r="9">
          <cell r="A9" t="str">
            <v>07</v>
          </cell>
          <cell r="B9">
            <v>31</v>
          </cell>
          <cell r="C9">
            <v>7</v>
          </cell>
          <cell r="D9">
            <v>0.81578947368421051</v>
          </cell>
          <cell r="E9">
            <v>38</v>
          </cell>
          <cell r="F9">
            <v>21</v>
          </cell>
          <cell r="G9">
            <v>17</v>
          </cell>
          <cell r="H9">
            <v>0.55263157894736847</v>
          </cell>
          <cell r="I9">
            <v>38</v>
          </cell>
          <cell r="J9">
            <v>31</v>
          </cell>
          <cell r="K9">
            <v>8</v>
          </cell>
          <cell r="L9">
            <v>0.79487179487179482</v>
          </cell>
          <cell r="M9">
            <v>39</v>
          </cell>
          <cell r="N9">
            <v>35</v>
          </cell>
          <cell r="O9">
            <v>8</v>
          </cell>
          <cell r="P9">
            <v>0.81395348837209303</v>
          </cell>
          <cell r="Q9">
            <v>43</v>
          </cell>
          <cell r="R9">
            <v>26</v>
          </cell>
          <cell r="S9">
            <v>6</v>
          </cell>
          <cell r="T9">
            <v>0.8125</v>
          </cell>
          <cell r="U9">
            <v>32</v>
          </cell>
        </row>
        <row r="10">
          <cell r="A10" t="str">
            <v>08</v>
          </cell>
          <cell r="B10">
            <v>6</v>
          </cell>
          <cell r="C10">
            <v>4</v>
          </cell>
          <cell r="D10">
            <v>0.6</v>
          </cell>
          <cell r="E10">
            <v>10</v>
          </cell>
          <cell r="F10">
            <v>4</v>
          </cell>
          <cell r="G10">
            <v>2</v>
          </cell>
          <cell r="H10">
            <v>0.66666666666666663</v>
          </cell>
          <cell r="I10">
            <v>6</v>
          </cell>
          <cell r="J10">
            <v>2</v>
          </cell>
          <cell r="K10">
            <v>6</v>
          </cell>
          <cell r="L10">
            <v>0.25</v>
          </cell>
          <cell r="M10">
            <v>8</v>
          </cell>
          <cell r="N10">
            <v>2</v>
          </cell>
          <cell r="O10">
            <v>1</v>
          </cell>
          <cell r="P10">
            <v>0.66666666666666663</v>
          </cell>
          <cell r="Q10">
            <v>3</v>
          </cell>
          <cell r="R10">
            <v>6</v>
          </cell>
          <cell r="S10">
            <v>3</v>
          </cell>
          <cell r="T10">
            <v>0.66666666666666663</v>
          </cell>
          <cell r="U10">
            <v>9</v>
          </cell>
        </row>
        <row r="11">
          <cell r="A11" t="str">
            <v>09</v>
          </cell>
          <cell r="B11">
            <v>26</v>
          </cell>
          <cell r="C11">
            <v>13</v>
          </cell>
          <cell r="D11">
            <v>0.66666666666666663</v>
          </cell>
          <cell r="E11">
            <v>39</v>
          </cell>
          <cell r="F11">
            <v>21</v>
          </cell>
          <cell r="G11">
            <v>14</v>
          </cell>
          <cell r="H11">
            <v>0.6</v>
          </cell>
          <cell r="I11">
            <v>35</v>
          </cell>
          <cell r="J11">
            <v>20</v>
          </cell>
          <cell r="K11">
            <v>5</v>
          </cell>
          <cell r="L11">
            <v>0.8</v>
          </cell>
          <cell r="M11">
            <v>25</v>
          </cell>
          <cell r="N11">
            <v>27</v>
          </cell>
          <cell r="O11">
            <v>7</v>
          </cell>
          <cell r="P11">
            <v>0.79411764705882348</v>
          </cell>
          <cell r="Q11">
            <v>34</v>
          </cell>
          <cell r="R11">
            <v>10</v>
          </cell>
          <cell r="S11">
            <v>6</v>
          </cell>
          <cell r="T11">
            <v>0.625</v>
          </cell>
          <cell r="U11">
            <v>16</v>
          </cell>
        </row>
        <row r="12">
          <cell r="A12" t="str">
            <v>10</v>
          </cell>
          <cell r="B12">
            <v>4</v>
          </cell>
          <cell r="C12">
            <v>1</v>
          </cell>
          <cell r="D12">
            <v>0.8</v>
          </cell>
          <cell r="E12">
            <v>5</v>
          </cell>
          <cell r="F12">
            <v>4</v>
          </cell>
          <cell r="G12">
            <v>2</v>
          </cell>
          <cell r="H12">
            <v>0.66666666666666663</v>
          </cell>
          <cell r="I12">
            <v>6</v>
          </cell>
          <cell r="J12">
            <v>3</v>
          </cell>
          <cell r="L12">
            <v>1</v>
          </cell>
          <cell r="M12">
            <v>3</v>
          </cell>
          <cell r="N12">
            <v>4</v>
          </cell>
          <cell r="O12">
            <v>3</v>
          </cell>
          <cell r="P12">
            <v>0.5714285714285714</v>
          </cell>
          <cell r="Q12">
            <v>7</v>
          </cell>
          <cell r="R12">
            <v>4</v>
          </cell>
          <cell r="S12">
            <v>3</v>
          </cell>
          <cell r="T12">
            <v>0.5714285714285714</v>
          </cell>
          <cell r="U12">
            <v>7</v>
          </cell>
        </row>
        <row r="13">
          <cell r="A13" t="str">
            <v>11</v>
          </cell>
          <cell r="B13">
            <v>46</v>
          </cell>
          <cell r="C13">
            <v>25</v>
          </cell>
          <cell r="D13">
            <v>0.647887323943662</v>
          </cell>
          <cell r="E13">
            <v>71</v>
          </cell>
          <cell r="F13">
            <v>41</v>
          </cell>
          <cell r="G13">
            <v>18</v>
          </cell>
          <cell r="H13">
            <v>0.69491525423728817</v>
          </cell>
          <cell r="I13">
            <v>59</v>
          </cell>
          <cell r="J13">
            <v>41</v>
          </cell>
          <cell r="K13">
            <v>21</v>
          </cell>
          <cell r="L13">
            <v>0.66129032258064513</v>
          </cell>
          <cell r="M13">
            <v>62</v>
          </cell>
          <cell r="N13">
            <v>43</v>
          </cell>
          <cell r="O13">
            <v>20</v>
          </cell>
          <cell r="P13">
            <v>0.68253968253968256</v>
          </cell>
          <cell r="Q13">
            <v>63</v>
          </cell>
          <cell r="R13">
            <v>39</v>
          </cell>
          <cell r="S13">
            <v>20</v>
          </cell>
          <cell r="T13">
            <v>0.66101694915254239</v>
          </cell>
          <cell r="U13">
            <v>59</v>
          </cell>
        </row>
        <row r="14">
          <cell r="A14" t="str">
            <v>12</v>
          </cell>
          <cell r="B14">
            <v>12</v>
          </cell>
          <cell r="C14">
            <v>4</v>
          </cell>
          <cell r="D14">
            <v>0.75</v>
          </cell>
          <cell r="E14">
            <v>16</v>
          </cell>
          <cell r="F14">
            <v>13</v>
          </cell>
          <cell r="G14">
            <v>4</v>
          </cell>
          <cell r="H14">
            <v>0.76470588235294112</v>
          </cell>
          <cell r="I14">
            <v>17</v>
          </cell>
          <cell r="J14">
            <v>11</v>
          </cell>
          <cell r="K14">
            <v>2</v>
          </cell>
          <cell r="L14">
            <v>0.84615384615384615</v>
          </cell>
          <cell r="M14">
            <v>13</v>
          </cell>
          <cell r="N14">
            <v>6</v>
          </cell>
          <cell r="O14">
            <v>4</v>
          </cell>
          <cell r="P14">
            <v>0.6</v>
          </cell>
          <cell r="Q14">
            <v>10</v>
          </cell>
          <cell r="R14">
            <v>7</v>
          </cell>
          <cell r="S14">
            <v>1</v>
          </cell>
          <cell r="T14">
            <v>0.875</v>
          </cell>
          <cell r="U14">
            <v>8</v>
          </cell>
        </row>
        <row r="15">
          <cell r="A15" t="str">
            <v>13</v>
          </cell>
          <cell r="B15">
            <v>4</v>
          </cell>
          <cell r="C15">
            <v>1</v>
          </cell>
          <cell r="D15">
            <v>0.8</v>
          </cell>
          <cell r="E15">
            <v>5</v>
          </cell>
          <cell r="F15">
            <v>4</v>
          </cell>
          <cell r="H15">
            <v>1</v>
          </cell>
          <cell r="I15">
            <v>4</v>
          </cell>
          <cell r="J15">
            <v>2</v>
          </cell>
          <cell r="K15">
            <v>1</v>
          </cell>
          <cell r="L15">
            <v>0.66666666666666663</v>
          </cell>
          <cell r="M15">
            <v>3</v>
          </cell>
          <cell r="N15">
            <v>4</v>
          </cell>
          <cell r="O15">
            <v>1</v>
          </cell>
          <cell r="P15">
            <v>0.8</v>
          </cell>
          <cell r="Q15">
            <v>5</v>
          </cell>
          <cell r="R15">
            <v>1</v>
          </cell>
          <cell r="S15">
            <v>0</v>
          </cell>
          <cell r="T15">
            <v>1</v>
          </cell>
          <cell r="U15">
            <v>1</v>
          </cell>
        </row>
        <row r="16">
          <cell r="A16" t="str">
            <v>14</v>
          </cell>
          <cell r="B16">
            <v>30</v>
          </cell>
          <cell r="C16">
            <v>13</v>
          </cell>
          <cell r="D16">
            <v>0.69767441860465118</v>
          </cell>
          <cell r="E16">
            <v>43</v>
          </cell>
          <cell r="F16">
            <v>34</v>
          </cell>
          <cell r="G16">
            <v>12</v>
          </cell>
          <cell r="H16">
            <v>0.73913043478260865</v>
          </cell>
          <cell r="I16">
            <v>46</v>
          </cell>
          <cell r="J16">
            <v>17</v>
          </cell>
          <cell r="K16">
            <v>18</v>
          </cell>
          <cell r="L16">
            <v>0.48571428571428571</v>
          </cell>
          <cell r="M16">
            <v>35</v>
          </cell>
          <cell r="N16">
            <v>31</v>
          </cell>
          <cell r="O16">
            <v>12</v>
          </cell>
          <cell r="P16">
            <v>0.72093023255813948</v>
          </cell>
          <cell r="Q16">
            <v>43</v>
          </cell>
          <cell r="R16">
            <v>22</v>
          </cell>
          <cell r="S16">
            <v>15</v>
          </cell>
          <cell r="T16">
            <v>0.59459459459459463</v>
          </cell>
          <cell r="U16">
            <v>37</v>
          </cell>
        </row>
        <row r="17">
          <cell r="A17" t="str">
            <v>15</v>
          </cell>
          <cell r="B17">
            <v>13</v>
          </cell>
          <cell r="C17">
            <v>8</v>
          </cell>
          <cell r="D17">
            <v>0.61904761904761907</v>
          </cell>
          <cell r="E17">
            <v>21</v>
          </cell>
          <cell r="F17">
            <v>11</v>
          </cell>
          <cell r="G17">
            <v>8</v>
          </cell>
          <cell r="H17">
            <v>0.57894736842105265</v>
          </cell>
          <cell r="I17">
            <v>19</v>
          </cell>
          <cell r="J17">
            <v>16</v>
          </cell>
          <cell r="K17">
            <v>8</v>
          </cell>
          <cell r="L17">
            <v>0.66666666666666663</v>
          </cell>
          <cell r="M17">
            <v>24</v>
          </cell>
          <cell r="N17">
            <v>13</v>
          </cell>
          <cell r="O17">
            <v>7</v>
          </cell>
          <cell r="P17">
            <v>0.65</v>
          </cell>
          <cell r="Q17">
            <v>20</v>
          </cell>
          <cell r="R17">
            <v>11</v>
          </cell>
          <cell r="S17">
            <v>15</v>
          </cell>
          <cell r="T17">
            <v>0.42307692307692307</v>
          </cell>
          <cell r="U17">
            <v>26</v>
          </cell>
        </row>
        <row r="18">
          <cell r="A18" t="str">
            <v>16</v>
          </cell>
          <cell r="B18">
            <v>32</v>
          </cell>
          <cell r="C18">
            <v>26</v>
          </cell>
          <cell r="D18">
            <v>0.55172413793103448</v>
          </cell>
          <cell r="E18">
            <v>58</v>
          </cell>
          <cell r="F18">
            <v>55</v>
          </cell>
          <cell r="G18">
            <v>20</v>
          </cell>
          <cell r="H18">
            <v>0.73333333333333328</v>
          </cell>
          <cell r="I18">
            <v>75</v>
          </cell>
          <cell r="J18">
            <v>37</v>
          </cell>
          <cell r="K18">
            <v>23</v>
          </cell>
          <cell r="L18">
            <v>0.6166666666666667</v>
          </cell>
          <cell r="M18">
            <v>60</v>
          </cell>
          <cell r="N18">
            <v>41</v>
          </cell>
          <cell r="O18">
            <v>20</v>
          </cell>
          <cell r="P18">
            <v>0.67213114754098358</v>
          </cell>
          <cell r="Q18">
            <v>61</v>
          </cell>
          <cell r="R18">
            <v>34</v>
          </cell>
          <cell r="S18">
            <v>20</v>
          </cell>
          <cell r="T18">
            <v>0.62962962962962965</v>
          </cell>
          <cell r="U18">
            <v>54</v>
          </cell>
        </row>
        <row r="19">
          <cell r="A19" t="str">
            <v>17</v>
          </cell>
          <cell r="B19">
            <v>5</v>
          </cell>
          <cell r="C19">
            <v>9</v>
          </cell>
          <cell r="D19">
            <v>0.35714285714285715</v>
          </cell>
          <cell r="E19">
            <v>14</v>
          </cell>
          <cell r="F19">
            <v>11</v>
          </cell>
          <cell r="G19">
            <v>6</v>
          </cell>
          <cell r="H19">
            <v>0.6470588235294118</v>
          </cell>
          <cell r="I19">
            <v>17</v>
          </cell>
          <cell r="J19">
            <v>3</v>
          </cell>
          <cell r="K19">
            <v>8</v>
          </cell>
          <cell r="L19">
            <v>0.27272727272727271</v>
          </cell>
          <cell r="M19">
            <v>11</v>
          </cell>
          <cell r="N19">
            <v>3</v>
          </cell>
          <cell r="O19">
            <v>4</v>
          </cell>
          <cell r="P19">
            <v>0.42857142857142855</v>
          </cell>
          <cell r="Q19">
            <v>7</v>
          </cell>
          <cell r="R19">
            <v>4</v>
          </cell>
          <cell r="S19">
            <v>12</v>
          </cell>
          <cell r="T19">
            <v>0.25</v>
          </cell>
          <cell r="U19">
            <v>16</v>
          </cell>
        </row>
        <row r="20">
          <cell r="A20" t="str">
            <v>18</v>
          </cell>
          <cell r="B20">
            <v>17</v>
          </cell>
          <cell r="C20">
            <v>17</v>
          </cell>
          <cell r="D20">
            <v>0.5</v>
          </cell>
          <cell r="E20">
            <v>34</v>
          </cell>
          <cell r="F20">
            <v>29</v>
          </cell>
          <cell r="G20">
            <v>20</v>
          </cell>
          <cell r="H20">
            <v>0.59183673469387754</v>
          </cell>
          <cell r="I20">
            <v>49</v>
          </cell>
          <cell r="J20">
            <v>14</v>
          </cell>
          <cell r="K20">
            <v>16</v>
          </cell>
          <cell r="L20">
            <v>0.46666666666666667</v>
          </cell>
          <cell r="M20">
            <v>30</v>
          </cell>
          <cell r="N20">
            <v>22</v>
          </cell>
          <cell r="O20">
            <v>20</v>
          </cell>
          <cell r="P20">
            <v>0.52380952380952384</v>
          </cell>
          <cell r="Q20">
            <v>42</v>
          </cell>
          <cell r="R20">
            <v>15</v>
          </cell>
          <cell r="S20">
            <v>19</v>
          </cell>
          <cell r="T20">
            <v>0.44117647058823528</v>
          </cell>
          <cell r="U20">
            <v>34</v>
          </cell>
        </row>
        <row r="21">
          <cell r="A21" t="str">
            <v>19</v>
          </cell>
          <cell r="B21">
            <v>24</v>
          </cell>
          <cell r="C21">
            <v>24</v>
          </cell>
          <cell r="D21">
            <v>0.5</v>
          </cell>
          <cell r="E21">
            <v>48</v>
          </cell>
          <cell r="F21">
            <v>18</v>
          </cell>
          <cell r="G21">
            <v>13</v>
          </cell>
          <cell r="H21">
            <v>0.58064516129032262</v>
          </cell>
          <cell r="I21">
            <v>31</v>
          </cell>
          <cell r="J21">
            <v>26</v>
          </cell>
          <cell r="K21">
            <v>17</v>
          </cell>
          <cell r="L21">
            <v>0.60465116279069764</v>
          </cell>
          <cell r="M21">
            <v>43</v>
          </cell>
          <cell r="N21">
            <v>22</v>
          </cell>
          <cell r="O21">
            <v>5</v>
          </cell>
          <cell r="P21">
            <v>0.81481481481481477</v>
          </cell>
          <cell r="Q21">
            <v>27</v>
          </cell>
          <cell r="R21">
            <v>17</v>
          </cell>
          <cell r="S21">
            <v>15</v>
          </cell>
          <cell r="T21">
            <v>0.53125</v>
          </cell>
          <cell r="U21">
            <v>32</v>
          </cell>
        </row>
        <row r="22">
          <cell r="A22" t="str">
            <v>20</v>
          </cell>
          <cell r="B22">
            <v>3</v>
          </cell>
          <cell r="D22">
            <v>1</v>
          </cell>
          <cell r="E22">
            <v>3</v>
          </cell>
          <cell r="F22">
            <v>4</v>
          </cell>
          <cell r="G22">
            <v>4</v>
          </cell>
          <cell r="H22">
            <v>0.5</v>
          </cell>
          <cell r="I22">
            <v>8</v>
          </cell>
          <cell r="J22">
            <v>8</v>
          </cell>
          <cell r="K22">
            <v>4</v>
          </cell>
          <cell r="L22">
            <v>0.66666666666666663</v>
          </cell>
          <cell r="M22">
            <v>12</v>
          </cell>
          <cell r="N22">
            <v>5</v>
          </cell>
          <cell r="O22">
            <v>1</v>
          </cell>
          <cell r="P22">
            <v>0.83333333333333337</v>
          </cell>
          <cell r="Q22">
            <v>6</v>
          </cell>
          <cell r="R22">
            <v>3</v>
          </cell>
          <cell r="S22">
            <v>3</v>
          </cell>
          <cell r="T22">
            <v>0.5</v>
          </cell>
          <cell r="U22">
            <v>6</v>
          </cell>
        </row>
        <row r="23">
          <cell r="A23" t="str">
            <v>21</v>
          </cell>
          <cell r="B23">
            <v>16</v>
          </cell>
          <cell r="C23">
            <v>17</v>
          </cell>
          <cell r="D23">
            <v>0.48484848484848486</v>
          </cell>
          <cell r="E23">
            <v>33</v>
          </cell>
          <cell r="F23">
            <v>14</v>
          </cell>
          <cell r="G23">
            <v>12</v>
          </cell>
          <cell r="H23">
            <v>0.53846153846153844</v>
          </cell>
          <cell r="I23">
            <v>26</v>
          </cell>
          <cell r="J23">
            <v>17</v>
          </cell>
          <cell r="K23">
            <v>13</v>
          </cell>
          <cell r="L23">
            <v>0.56666666666666665</v>
          </cell>
          <cell r="M23">
            <v>30</v>
          </cell>
          <cell r="N23">
            <v>15</v>
          </cell>
          <cell r="O23">
            <v>13</v>
          </cell>
          <cell r="P23">
            <v>0.5357142857142857</v>
          </cell>
          <cell r="Q23">
            <v>28</v>
          </cell>
          <cell r="R23">
            <v>8</v>
          </cell>
          <cell r="S23">
            <v>10</v>
          </cell>
          <cell r="T23">
            <v>0.44444444444444442</v>
          </cell>
          <cell r="U23">
            <v>18</v>
          </cell>
        </row>
        <row r="24">
          <cell r="A24" t="str">
            <v>22</v>
          </cell>
          <cell r="B24">
            <v>23</v>
          </cell>
          <cell r="C24">
            <v>19</v>
          </cell>
          <cell r="D24">
            <v>0.54761904761904767</v>
          </cell>
          <cell r="E24">
            <v>42</v>
          </cell>
          <cell r="F24">
            <v>21</v>
          </cell>
          <cell r="G24">
            <v>21</v>
          </cell>
          <cell r="H24">
            <v>0.5</v>
          </cell>
          <cell r="I24">
            <v>42</v>
          </cell>
          <cell r="J24">
            <v>25</v>
          </cell>
          <cell r="K24">
            <v>22</v>
          </cell>
          <cell r="L24">
            <v>0.53191489361702127</v>
          </cell>
          <cell r="M24">
            <v>47</v>
          </cell>
          <cell r="N24">
            <v>15</v>
          </cell>
          <cell r="O24">
            <v>18</v>
          </cell>
          <cell r="P24">
            <v>0.45454545454545453</v>
          </cell>
          <cell r="Q24">
            <v>33</v>
          </cell>
          <cell r="R24">
            <v>14</v>
          </cell>
          <cell r="S24">
            <v>26</v>
          </cell>
          <cell r="T24">
            <v>0.35</v>
          </cell>
          <cell r="U24">
            <v>40</v>
          </cell>
        </row>
        <row r="25">
          <cell r="A25" t="str">
            <v>23</v>
          </cell>
          <cell r="B25">
            <v>22</v>
          </cell>
          <cell r="C25">
            <v>24</v>
          </cell>
          <cell r="D25">
            <v>0.47826086956521741</v>
          </cell>
          <cell r="E25">
            <v>46</v>
          </cell>
          <cell r="F25">
            <v>12</v>
          </cell>
          <cell r="G25">
            <v>18</v>
          </cell>
          <cell r="H25">
            <v>0.4</v>
          </cell>
          <cell r="I25">
            <v>30</v>
          </cell>
          <cell r="J25">
            <v>19</v>
          </cell>
          <cell r="K25">
            <v>9</v>
          </cell>
          <cell r="L25">
            <v>0.6785714285714286</v>
          </cell>
          <cell r="M25">
            <v>28</v>
          </cell>
          <cell r="N25">
            <v>9</v>
          </cell>
          <cell r="O25">
            <v>17</v>
          </cell>
          <cell r="P25">
            <v>0.34615384615384615</v>
          </cell>
          <cell r="Q25">
            <v>26</v>
          </cell>
          <cell r="R25">
            <v>10</v>
          </cell>
          <cell r="S25">
            <v>12</v>
          </cell>
          <cell r="T25">
            <v>0.45454545454545453</v>
          </cell>
          <cell r="U25">
            <v>22</v>
          </cell>
        </row>
        <row r="26">
          <cell r="A26" t="str">
            <v>24</v>
          </cell>
          <cell r="B26">
            <v>8</v>
          </cell>
          <cell r="C26">
            <v>6</v>
          </cell>
          <cell r="D26">
            <v>0.5714285714285714</v>
          </cell>
          <cell r="E26">
            <v>14</v>
          </cell>
          <cell r="F26">
            <v>5</v>
          </cell>
          <cell r="G26">
            <v>9</v>
          </cell>
          <cell r="H26">
            <v>0.35714285714285715</v>
          </cell>
          <cell r="I26">
            <v>14</v>
          </cell>
          <cell r="J26">
            <v>5</v>
          </cell>
          <cell r="K26">
            <v>5</v>
          </cell>
          <cell r="L26">
            <v>0.5</v>
          </cell>
          <cell r="M26">
            <v>10</v>
          </cell>
          <cell r="N26">
            <v>8</v>
          </cell>
          <cell r="O26">
            <v>3</v>
          </cell>
          <cell r="P26">
            <v>0.72727272727272729</v>
          </cell>
          <cell r="Q26">
            <v>11</v>
          </cell>
          <cell r="R26">
            <v>9</v>
          </cell>
          <cell r="S26">
            <v>3</v>
          </cell>
          <cell r="T26">
            <v>0.75</v>
          </cell>
          <cell r="U26">
            <v>12</v>
          </cell>
        </row>
        <row r="27">
          <cell r="A27" t="str">
            <v>25</v>
          </cell>
          <cell r="B27">
            <v>9</v>
          </cell>
          <cell r="C27">
            <v>37</v>
          </cell>
          <cell r="D27">
            <v>0.19565217391304349</v>
          </cell>
          <cell r="E27">
            <v>46</v>
          </cell>
          <cell r="F27">
            <v>7</v>
          </cell>
          <cell r="G27">
            <v>50</v>
          </cell>
          <cell r="H27">
            <v>0.12280701754385964</v>
          </cell>
          <cell r="I27">
            <v>57</v>
          </cell>
          <cell r="J27">
            <v>11</v>
          </cell>
          <cell r="K27">
            <v>31</v>
          </cell>
          <cell r="L27">
            <v>0.26190476190476192</v>
          </cell>
          <cell r="M27">
            <v>42</v>
          </cell>
          <cell r="N27">
            <v>6</v>
          </cell>
          <cell r="O27">
            <v>26</v>
          </cell>
          <cell r="P27">
            <v>0.1875</v>
          </cell>
          <cell r="Q27">
            <v>32</v>
          </cell>
          <cell r="R27">
            <v>2</v>
          </cell>
          <cell r="S27">
            <v>16</v>
          </cell>
          <cell r="T27">
            <v>0.1111111111111111</v>
          </cell>
          <cell r="U27">
            <v>18</v>
          </cell>
        </row>
        <row r="28">
          <cell r="A28" t="str">
            <v>26</v>
          </cell>
          <cell r="B28">
            <v>22</v>
          </cell>
          <cell r="C28">
            <v>60</v>
          </cell>
          <cell r="D28">
            <v>0.26829268292682928</v>
          </cell>
          <cell r="E28">
            <v>82</v>
          </cell>
          <cell r="F28">
            <v>14</v>
          </cell>
          <cell r="G28">
            <v>60</v>
          </cell>
          <cell r="H28">
            <v>0.1891891891891892</v>
          </cell>
          <cell r="I28">
            <v>74</v>
          </cell>
          <cell r="J28">
            <v>18</v>
          </cell>
          <cell r="K28">
            <v>37</v>
          </cell>
          <cell r="L28">
            <v>0.32727272727272727</v>
          </cell>
          <cell r="M28">
            <v>55</v>
          </cell>
          <cell r="N28">
            <v>13</v>
          </cell>
          <cell r="O28">
            <v>36</v>
          </cell>
          <cell r="P28">
            <v>0.26530612244897961</v>
          </cell>
          <cell r="Q28">
            <v>49</v>
          </cell>
          <cell r="R28">
            <v>13</v>
          </cell>
          <cell r="S28">
            <v>38</v>
          </cell>
          <cell r="T28">
            <v>0.25490196078431371</v>
          </cell>
          <cell r="U28">
            <v>51</v>
          </cell>
        </row>
        <row r="29">
          <cell r="A29" t="str">
            <v>27</v>
          </cell>
          <cell r="B29">
            <v>39</v>
          </cell>
          <cell r="C29">
            <v>95</v>
          </cell>
          <cell r="D29">
            <v>0.29104477611940299</v>
          </cell>
          <cell r="E29">
            <v>134</v>
          </cell>
          <cell r="F29">
            <v>23</v>
          </cell>
          <cell r="G29">
            <v>79</v>
          </cell>
          <cell r="H29">
            <v>0.22549019607843138</v>
          </cell>
          <cell r="I29">
            <v>102</v>
          </cell>
          <cell r="J29">
            <v>24</v>
          </cell>
          <cell r="K29">
            <v>93</v>
          </cell>
          <cell r="L29">
            <v>0.20512820512820512</v>
          </cell>
          <cell r="M29">
            <v>117</v>
          </cell>
          <cell r="N29">
            <v>19</v>
          </cell>
          <cell r="O29">
            <v>75</v>
          </cell>
          <cell r="P29">
            <v>0.20212765957446807</v>
          </cell>
          <cell r="Q29">
            <v>94</v>
          </cell>
          <cell r="R29">
            <v>24</v>
          </cell>
          <cell r="S29">
            <v>66</v>
          </cell>
          <cell r="T29">
            <v>0.26666666666666666</v>
          </cell>
          <cell r="U29">
            <v>90</v>
          </cell>
        </row>
        <row r="30">
          <cell r="A30" t="str">
            <v>28</v>
          </cell>
          <cell r="B30">
            <v>11</v>
          </cell>
          <cell r="C30">
            <v>27</v>
          </cell>
          <cell r="D30">
            <v>0.28947368421052633</v>
          </cell>
          <cell r="E30">
            <v>38</v>
          </cell>
          <cell r="F30">
            <v>11</v>
          </cell>
          <cell r="G30">
            <v>28</v>
          </cell>
          <cell r="H30">
            <v>0.28205128205128205</v>
          </cell>
          <cell r="I30">
            <v>39</v>
          </cell>
          <cell r="J30">
            <v>4</v>
          </cell>
          <cell r="K30">
            <v>24</v>
          </cell>
          <cell r="L30">
            <v>0.14285714285714285</v>
          </cell>
          <cell r="M30">
            <v>28</v>
          </cell>
          <cell r="N30">
            <v>7</v>
          </cell>
          <cell r="O30">
            <v>29</v>
          </cell>
          <cell r="P30">
            <v>0.19444444444444445</v>
          </cell>
          <cell r="Q30">
            <v>36</v>
          </cell>
          <cell r="R30">
            <v>4</v>
          </cell>
          <cell r="S30">
            <v>21</v>
          </cell>
          <cell r="T30">
            <v>0.16</v>
          </cell>
          <cell r="U30">
            <v>25</v>
          </cell>
        </row>
        <row r="31">
          <cell r="A31" t="str">
            <v>29</v>
          </cell>
          <cell r="B31">
            <v>5</v>
          </cell>
          <cell r="C31">
            <v>6</v>
          </cell>
          <cell r="D31">
            <v>0.45454545454545453</v>
          </cell>
          <cell r="E31">
            <v>11</v>
          </cell>
          <cell r="F31">
            <v>2</v>
          </cell>
          <cell r="G31">
            <v>7</v>
          </cell>
          <cell r="H31">
            <v>0.22222222222222221</v>
          </cell>
          <cell r="I31">
            <v>9</v>
          </cell>
          <cell r="J31">
            <v>1</v>
          </cell>
          <cell r="K31">
            <v>6</v>
          </cell>
          <cell r="L31">
            <v>0.14285714285714285</v>
          </cell>
          <cell r="M31">
            <v>7</v>
          </cell>
          <cell r="N31">
            <v>4</v>
          </cell>
          <cell r="O31">
            <v>2</v>
          </cell>
          <cell r="P31">
            <v>0.66666666666666663</v>
          </cell>
          <cell r="Q31">
            <v>6</v>
          </cell>
          <cell r="R31">
            <v>0</v>
          </cell>
          <cell r="S31">
            <v>6</v>
          </cell>
          <cell r="T31">
            <v>0</v>
          </cell>
          <cell r="U31">
            <v>6</v>
          </cell>
        </row>
        <row r="32">
          <cell r="A32" t="str">
            <v>30</v>
          </cell>
          <cell r="C32">
            <v>13</v>
          </cell>
          <cell r="D32">
            <v>0</v>
          </cell>
          <cell r="E32">
            <v>13</v>
          </cell>
          <cell r="F32">
            <v>3</v>
          </cell>
          <cell r="G32">
            <v>8</v>
          </cell>
          <cell r="H32">
            <v>0.27272727272727271</v>
          </cell>
          <cell r="I32">
            <v>11</v>
          </cell>
          <cell r="J32">
            <v>2</v>
          </cell>
          <cell r="K32">
            <v>10</v>
          </cell>
          <cell r="L32">
            <v>0.16666666666666666</v>
          </cell>
          <cell r="M32">
            <v>12</v>
          </cell>
          <cell r="N32">
            <v>2</v>
          </cell>
          <cell r="O32">
            <v>8</v>
          </cell>
          <cell r="P32">
            <v>0.2</v>
          </cell>
          <cell r="Q32">
            <v>10</v>
          </cell>
          <cell r="R32">
            <v>1</v>
          </cell>
          <cell r="S32">
            <v>10</v>
          </cell>
          <cell r="T32">
            <v>9.0909090909090912E-2</v>
          </cell>
          <cell r="U32">
            <v>11</v>
          </cell>
        </row>
        <row r="33">
          <cell r="A33" t="str">
            <v>31</v>
          </cell>
          <cell r="B33">
            <v>12</v>
          </cell>
          <cell r="C33">
            <v>30</v>
          </cell>
          <cell r="D33">
            <v>0.2857142857142857</v>
          </cell>
          <cell r="E33">
            <v>42</v>
          </cell>
          <cell r="F33">
            <v>13</v>
          </cell>
          <cell r="G33">
            <v>23</v>
          </cell>
          <cell r="H33">
            <v>0.3611111111111111</v>
          </cell>
          <cell r="I33">
            <v>36</v>
          </cell>
          <cell r="J33">
            <v>17</v>
          </cell>
          <cell r="K33">
            <v>20</v>
          </cell>
          <cell r="L33">
            <v>0.45945945945945948</v>
          </cell>
          <cell r="M33">
            <v>37</v>
          </cell>
          <cell r="N33">
            <v>9</v>
          </cell>
          <cell r="O33">
            <v>17</v>
          </cell>
          <cell r="P33">
            <v>0.34615384615384615</v>
          </cell>
          <cell r="Q33">
            <v>26</v>
          </cell>
          <cell r="R33">
            <v>5</v>
          </cell>
          <cell r="S33">
            <v>5</v>
          </cell>
          <cell r="T33">
            <v>0.5</v>
          </cell>
          <cell r="U33">
            <v>10</v>
          </cell>
        </row>
        <row r="34">
          <cell r="A34" t="str">
            <v>32</v>
          </cell>
          <cell r="B34">
            <v>11</v>
          </cell>
          <cell r="C34">
            <v>35</v>
          </cell>
          <cell r="D34">
            <v>0.2391304347826087</v>
          </cell>
          <cell r="E34">
            <v>46</v>
          </cell>
          <cell r="F34">
            <v>19</v>
          </cell>
          <cell r="G34">
            <v>24</v>
          </cell>
          <cell r="H34">
            <v>0.44186046511627908</v>
          </cell>
          <cell r="I34">
            <v>43</v>
          </cell>
          <cell r="J34">
            <v>10</v>
          </cell>
          <cell r="K34">
            <v>14</v>
          </cell>
          <cell r="L34">
            <v>0.41666666666666669</v>
          </cell>
          <cell r="M34">
            <v>24</v>
          </cell>
          <cell r="N34">
            <v>12</v>
          </cell>
          <cell r="O34">
            <v>11</v>
          </cell>
          <cell r="P34">
            <v>0.52173913043478259</v>
          </cell>
          <cell r="Q34">
            <v>23</v>
          </cell>
          <cell r="R34">
            <v>4</v>
          </cell>
          <cell r="S34">
            <v>6</v>
          </cell>
          <cell r="T34">
            <v>0.4</v>
          </cell>
          <cell r="U34">
            <v>10</v>
          </cell>
        </row>
        <row r="35">
          <cell r="A35" t="str">
            <v>33</v>
          </cell>
          <cell r="B35">
            <v>7</v>
          </cell>
          <cell r="C35">
            <v>16</v>
          </cell>
          <cell r="D35">
            <v>0.30434782608695654</v>
          </cell>
          <cell r="E35">
            <v>23</v>
          </cell>
          <cell r="F35">
            <v>13</v>
          </cell>
          <cell r="G35">
            <v>19</v>
          </cell>
          <cell r="H35">
            <v>0.40625</v>
          </cell>
          <cell r="I35">
            <v>32</v>
          </cell>
          <cell r="J35">
            <v>9</v>
          </cell>
          <cell r="K35">
            <v>19</v>
          </cell>
          <cell r="L35">
            <v>0.32142857142857145</v>
          </cell>
          <cell r="M35">
            <v>28</v>
          </cell>
          <cell r="N35">
            <v>4</v>
          </cell>
          <cell r="O35">
            <v>13</v>
          </cell>
          <cell r="P35">
            <v>0.23529411764705882</v>
          </cell>
          <cell r="Q35">
            <v>17</v>
          </cell>
          <cell r="R35">
            <v>7</v>
          </cell>
          <cell r="S35">
            <v>7</v>
          </cell>
          <cell r="T35">
            <v>0.5</v>
          </cell>
          <cell r="U35">
            <v>14</v>
          </cell>
        </row>
        <row r="36">
          <cell r="A36" t="str">
            <v>34</v>
          </cell>
          <cell r="B36">
            <v>1</v>
          </cell>
          <cell r="C36">
            <v>6</v>
          </cell>
          <cell r="D36">
            <v>0.14285714285714285</v>
          </cell>
          <cell r="E36">
            <v>7</v>
          </cell>
          <cell r="F36">
            <v>1</v>
          </cell>
          <cell r="G36">
            <v>3</v>
          </cell>
          <cell r="H36">
            <v>0.25</v>
          </cell>
          <cell r="I36">
            <v>4</v>
          </cell>
          <cell r="K36">
            <v>5</v>
          </cell>
          <cell r="L36">
            <v>0</v>
          </cell>
          <cell r="M36">
            <v>5</v>
          </cell>
          <cell r="O36">
            <v>8</v>
          </cell>
          <cell r="P36">
            <v>0</v>
          </cell>
          <cell r="Q36">
            <v>8</v>
          </cell>
          <cell r="R36">
            <v>1</v>
          </cell>
          <cell r="S36">
            <v>3</v>
          </cell>
          <cell r="T36">
            <v>0.25</v>
          </cell>
          <cell r="U36">
            <v>4</v>
          </cell>
        </row>
        <row r="37">
          <cell r="A37" t="str">
            <v>35</v>
          </cell>
          <cell r="B37">
            <v>7</v>
          </cell>
          <cell r="C37">
            <v>22</v>
          </cell>
          <cell r="D37">
            <v>0.2413793103448276</v>
          </cell>
          <cell r="E37">
            <v>29</v>
          </cell>
          <cell r="F37">
            <v>8</v>
          </cell>
          <cell r="G37">
            <v>12</v>
          </cell>
          <cell r="H37">
            <v>0.4</v>
          </cell>
          <cell r="I37">
            <v>20</v>
          </cell>
          <cell r="J37">
            <v>7</v>
          </cell>
          <cell r="K37">
            <v>17</v>
          </cell>
          <cell r="L37">
            <v>0.29166666666666669</v>
          </cell>
          <cell r="M37">
            <v>24</v>
          </cell>
          <cell r="N37">
            <v>5</v>
          </cell>
          <cell r="O37">
            <v>11</v>
          </cell>
          <cell r="P37">
            <v>0.3125</v>
          </cell>
          <cell r="Q37">
            <v>16</v>
          </cell>
          <cell r="R37">
            <v>4</v>
          </cell>
          <cell r="S37">
            <v>8</v>
          </cell>
          <cell r="T37">
            <v>0.33333333333333331</v>
          </cell>
          <cell r="U37">
            <v>12</v>
          </cell>
        </row>
        <row r="38">
          <cell r="A38" t="str">
            <v>36</v>
          </cell>
          <cell r="B38">
            <v>4</v>
          </cell>
          <cell r="C38">
            <v>4</v>
          </cell>
          <cell r="D38">
            <v>0.5</v>
          </cell>
          <cell r="E38">
            <v>8</v>
          </cell>
          <cell r="F38">
            <v>5</v>
          </cell>
          <cell r="G38">
            <v>4</v>
          </cell>
          <cell r="H38">
            <v>0.55555555555555558</v>
          </cell>
          <cell r="I38">
            <v>9</v>
          </cell>
          <cell r="J38">
            <v>3</v>
          </cell>
          <cell r="K38">
            <v>7</v>
          </cell>
          <cell r="L38">
            <v>0.3</v>
          </cell>
          <cell r="M38">
            <v>10</v>
          </cell>
          <cell r="N38">
            <v>4</v>
          </cell>
          <cell r="O38">
            <v>2</v>
          </cell>
          <cell r="P38">
            <v>0.66666666666666663</v>
          </cell>
          <cell r="Q38">
            <v>6</v>
          </cell>
          <cell r="R38">
            <v>5</v>
          </cell>
          <cell r="S38">
            <v>3</v>
          </cell>
          <cell r="T38">
            <v>0.625</v>
          </cell>
          <cell r="U38">
            <v>8</v>
          </cell>
        </row>
        <row r="39">
          <cell r="A39" t="str">
            <v>37</v>
          </cell>
          <cell r="B39">
            <v>2</v>
          </cell>
          <cell r="C39">
            <v>5</v>
          </cell>
          <cell r="D39">
            <v>0.2857142857142857</v>
          </cell>
          <cell r="E39">
            <v>7</v>
          </cell>
          <cell r="F39">
            <v>2</v>
          </cell>
          <cell r="G39">
            <v>3</v>
          </cell>
          <cell r="H39">
            <v>0.4</v>
          </cell>
          <cell r="I39">
            <v>5</v>
          </cell>
          <cell r="K39">
            <v>3</v>
          </cell>
          <cell r="L39">
            <v>0</v>
          </cell>
          <cell r="M39">
            <v>3</v>
          </cell>
          <cell r="N39">
            <v>2</v>
          </cell>
          <cell r="O39">
            <v>2</v>
          </cell>
          <cell r="P39">
            <v>0.5</v>
          </cell>
          <cell r="Q39">
            <v>4</v>
          </cell>
          <cell r="R39">
            <v>1</v>
          </cell>
          <cell r="S39">
            <v>0</v>
          </cell>
          <cell r="T39">
            <v>1</v>
          </cell>
          <cell r="U39">
            <v>1</v>
          </cell>
        </row>
        <row r="40">
          <cell r="A40" t="str">
            <v>60</v>
          </cell>
          <cell r="B40">
            <v>21</v>
          </cell>
          <cell r="C40">
            <v>81</v>
          </cell>
          <cell r="D40">
            <v>0.20588235294117646</v>
          </cell>
          <cell r="E40">
            <v>102</v>
          </cell>
          <cell r="F40">
            <v>10</v>
          </cell>
          <cell r="G40">
            <v>67</v>
          </cell>
          <cell r="H40">
            <v>0.12987012987012986</v>
          </cell>
          <cell r="I40">
            <v>77</v>
          </cell>
          <cell r="J40">
            <v>22</v>
          </cell>
          <cell r="K40">
            <v>65</v>
          </cell>
          <cell r="L40">
            <v>0.25287356321839083</v>
          </cell>
          <cell r="M40">
            <v>87</v>
          </cell>
          <cell r="N40">
            <v>18</v>
          </cell>
          <cell r="O40">
            <v>65</v>
          </cell>
          <cell r="P40">
            <v>0.21686746987951808</v>
          </cell>
          <cell r="Q40">
            <v>83</v>
          </cell>
          <cell r="R40">
            <v>13</v>
          </cell>
          <cell r="S40">
            <v>49</v>
          </cell>
          <cell r="T40">
            <v>0.20967741935483872</v>
          </cell>
          <cell r="U40">
            <v>62</v>
          </cell>
        </row>
        <row r="41">
          <cell r="A41" t="str">
            <v>61</v>
          </cell>
          <cell r="B41">
            <v>8</v>
          </cell>
          <cell r="C41">
            <v>42</v>
          </cell>
          <cell r="D41">
            <v>0.16</v>
          </cell>
          <cell r="E41">
            <v>50</v>
          </cell>
          <cell r="F41">
            <v>19</v>
          </cell>
          <cell r="G41">
            <v>44</v>
          </cell>
          <cell r="H41">
            <v>0.30158730158730157</v>
          </cell>
          <cell r="I41">
            <v>63</v>
          </cell>
          <cell r="J41">
            <v>7</v>
          </cell>
          <cell r="K41">
            <v>41</v>
          </cell>
          <cell r="L41">
            <v>0.14583333333333334</v>
          </cell>
          <cell r="M41">
            <v>48</v>
          </cell>
          <cell r="N41">
            <v>8</v>
          </cell>
          <cell r="O41">
            <v>43</v>
          </cell>
          <cell r="P41">
            <v>0.15686274509803921</v>
          </cell>
          <cell r="Q41">
            <v>51</v>
          </cell>
          <cell r="R41">
            <v>1</v>
          </cell>
          <cell r="S41">
            <v>29</v>
          </cell>
          <cell r="T41">
            <v>3.3333333333333333E-2</v>
          </cell>
          <cell r="U41">
            <v>30</v>
          </cell>
        </row>
        <row r="42">
          <cell r="A42" t="str">
            <v>62</v>
          </cell>
          <cell r="B42">
            <v>9</v>
          </cell>
          <cell r="C42">
            <v>22</v>
          </cell>
          <cell r="D42">
            <v>0.29032258064516131</v>
          </cell>
          <cell r="E42">
            <v>31</v>
          </cell>
          <cell r="F42">
            <v>13</v>
          </cell>
          <cell r="G42">
            <v>30</v>
          </cell>
          <cell r="H42">
            <v>0.30232558139534882</v>
          </cell>
          <cell r="I42">
            <v>43</v>
          </cell>
          <cell r="J42">
            <v>15</v>
          </cell>
          <cell r="K42">
            <v>24</v>
          </cell>
          <cell r="L42">
            <v>0.38461538461538464</v>
          </cell>
          <cell r="M42">
            <v>39</v>
          </cell>
          <cell r="N42">
            <v>6</v>
          </cell>
          <cell r="O42">
            <v>20</v>
          </cell>
          <cell r="P42">
            <v>0.23076923076923078</v>
          </cell>
          <cell r="Q42">
            <v>26</v>
          </cell>
          <cell r="R42">
            <v>7</v>
          </cell>
          <cell r="S42">
            <v>18</v>
          </cell>
          <cell r="T42">
            <v>0.28000000000000003</v>
          </cell>
          <cell r="U42">
            <v>25</v>
          </cell>
        </row>
        <row r="43">
          <cell r="A43" t="str">
            <v>63</v>
          </cell>
          <cell r="B43">
            <v>7</v>
          </cell>
          <cell r="C43">
            <v>38</v>
          </cell>
          <cell r="D43">
            <v>0.15555555555555556</v>
          </cell>
          <cell r="E43">
            <v>45</v>
          </cell>
          <cell r="F43">
            <v>7</v>
          </cell>
          <cell r="G43">
            <v>47</v>
          </cell>
          <cell r="H43">
            <v>0.12962962962962962</v>
          </cell>
          <cell r="I43">
            <v>54</v>
          </cell>
          <cell r="J43">
            <v>6</v>
          </cell>
          <cell r="K43">
            <v>28</v>
          </cell>
          <cell r="L43">
            <v>0.17647058823529413</v>
          </cell>
          <cell r="M43">
            <v>34</v>
          </cell>
          <cell r="N43">
            <v>7</v>
          </cell>
          <cell r="O43">
            <v>27</v>
          </cell>
          <cell r="P43">
            <v>0.20588235294117646</v>
          </cell>
          <cell r="Q43">
            <v>34</v>
          </cell>
          <cell r="R43">
            <v>4</v>
          </cell>
          <cell r="S43">
            <v>16</v>
          </cell>
          <cell r="T43">
            <v>0.2</v>
          </cell>
          <cell r="U43">
            <v>20</v>
          </cell>
        </row>
        <row r="44">
          <cell r="A44" t="str">
            <v>64</v>
          </cell>
          <cell r="B44">
            <v>25</v>
          </cell>
          <cell r="C44">
            <v>18</v>
          </cell>
          <cell r="D44">
            <v>0.58139534883720934</v>
          </cell>
          <cell r="E44">
            <v>43</v>
          </cell>
          <cell r="F44">
            <v>24</v>
          </cell>
          <cell r="G44">
            <v>28</v>
          </cell>
          <cell r="H44">
            <v>0.46153846153846156</v>
          </cell>
          <cell r="I44">
            <v>52</v>
          </cell>
          <cell r="J44">
            <v>23</v>
          </cell>
          <cell r="K44">
            <v>9</v>
          </cell>
          <cell r="L44">
            <v>0.71875</v>
          </cell>
          <cell r="M44">
            <v>32</v>
          </cell>
          <cell r="N44">
            <v>16</v>
          </cell>
          <cell r="O44">
            <v>13</v>
          </cell>
          <cell r="P44">
            <v>0.55172413793103448</v>
          </cell>
          <cell r="Q44">
            <v>29</v>
          </cell>
          <cell r="R44">
            <v>8</v>
          </cell>
          <cell r="S44">
            <v>14</v>
          </cell>
          <cell r="T44">
            <v>0.36363636363636365</v>
          </cell>
          <cell r="U44">
            <v>22</v>
          </cell>
        </row>
        <row r="45">
          <cell r="A45" t="str">
            <v>65</v>
          </cell>
          <cell r="B45">
            <v>27</v>
          </cell>
          <cell r="C45">
            <v>17</v>
          </cell>
          <cell r="D45">
            <v>0.61363636363636365</v>
          </cell>
          <cell r="E45">
            <v>44</v>
          </cell>
          <cell r="F45">
            <v>19</v>
          </cell>
          <cell r="G45">
            <v>10</v>
          </cell>
          <cell r="H45">
            <v>0.65517241379310343</v>
          </cell>
          <cell r="I45">
            <v>29</v>
          </cell>
          <cell r="J45">
            <v>20</v>
          </cell>
          <cell r="K45">
            <v>14</v>
          </cell>
          <cell r="L45">
            <v>0.58823529411764708</v>
          </cell>
          <cell r="M45">
            <v>34</v>
          </cell>
          <cell r="N45">
            <v>18</v>
          </cell>
          <cell r="O45">
            <v>7</v>
          </cell>
          <cell r="P45">
            <v>0.72</v>
          </cell>
          <cell r="Q45">
            <v>25</v>
          </cell>
          <cell r="R45">
            <v>13</v>
          </cell>
          <cell r="S45">
            <v>8</v>
          </cell>
          <cell r="T45">
            <v>0.61904761904761907</v>
          </cell>
          <cell r="U45">
            <v>21</v>
          </cell>
        </row>
        <row r="46">
          <cell r="A46" t="str">
            <v>66</v>
          </cell>
          <cell r="B46">
            <v>12</v>
          </cell>
          <cell r="C46">
            <v>18</v>
          </cell>
          <cell r="D46">
            <v>0.4</v>
          </cell>
          <cell r="E46">
            <v>30</v>
          </cell>
          <cell r="F46">
            <v>8</v>
          </cell>
          <cell r="G46">
            <v>13</v>
          </cell>
          <cell r="H46">
            <v>0.38095238095238093</v>
          </cell>
          <cell r="I46">
            <v>21</v>
          </cell>
          <cell r="J46">
            <v>7</v>
          </cell>
          <cell r="K46">
            <v>11</v>
          </cell>
          <cell r="L46">
            <v>0.3888888888888889</v>
          </cell>
          <cell r="M46">
            <v>18</v>
          </cell>
          <cell r="N46">
            <v>3</v>
          </cell>
          <cell r="O46">
            <v>4</v>
          </cell>
          <cell r="P46">
            <v>0.42857142857142855</v>
          </cell>
          <cell r="Q46">
            <v>7</v>
          </cell>
          <cell r="R46">
            <v>12</v>
          </cell>
          <cell r="S46">
            <v>7</v>
          </cell>
          <cell r="T46">
            <v>0.63157894736842102</v>
          </cell>
          <cell r="U46">
            <v>19</v>
          </cell>
        </row>
        <row r="47">
          <cell r="A47" t="str">
            <v>67</v>
          </cell>
          <cell r="B47">
            <v>18</v>
          </cell>
          <cell r="C47">
            <v>18</v>
          </cell>
          <cell r="D47">
            <v>0.5</v>
          </cell>
          <cell r="E47">
            <v>36</v>
          </cell>
          <cell r="F47">
            <v>9</v>
          </cell>
          <cell r="G47">
            <v>20</v>
          </cell>
          <cell r="H47">
            <v>0.31034482758620691</v>
          </cell>
          <cell r="I47">
            <v>29</v>
          </cell>
          <cell r="J47">
            <v>15</v>
          </cell>
          <cell r="K47">
            <v>9</v>
          </cell>
          <cell r="L47">
            <v>0.625</v>
          </cell>
          <cell r="M47">
            <v>24</v>
          </cell>
          <cell r="N47">
            <v>8</v>
          </cell>
          <cell r="O47">
            <v>8</v>
          </cell>
          <cell r="P47">
            <v>0.5</v>
          </cell>
          <cell r="Q47">
            <v>16</v>
          </cell>
          <cell r="R47">
            <v>9</v>
          </cell>
          <cell r="S47">
            <v>14</v>
          </cell>
          <cell r="T47">
            <v>0.39130434782608697</v>
          </cell>
          <cell r="U47">
            <v>23</v>
          </cell>
        </row>
        <row r="48">
          <cell r="A48" t="str">
            <v>68</v>
          </cell>
          <cell r="B48">
            <v>5</v>
          </cell>
          <cell r="C48">
            <v>7</v>
          </cell>
          <cell r="D48">
            <v>0.41666666666666669</v>
          </cell>
          <cell r="E48">
            <v>12</v>
          </cell>
          <cell r="F48">
            <v>6</v>
          </cell>
          <cell r="G48">
            <v>8</v>
          </cell>
          <cell r="H48">
            <v>0.42857142857142855</v>
          </cell>
          <cell r="I48">
            <v>14</v>
          </cell>
          <cell r="J48">
            <v>6</v>
          </cell>
          <cell r="K48">
            <v>9</v>
          </cell>
          <cell r="L48">
            <v>0.4</v>
          </cell>
          <cell r="M48">
            <v>15</v>
          </cell>
          <cell r="N48">
            <v>6</v>
          </cell>
          <cell r="O48">
            <v>4</v>
          </cell>
          <cell r="P48">
            <v>0.6</v>
          </cell>
          <cell r="Q48">
            <v>10</v>
          </cell>
          <cell r="R48">
            <v>5</v>
          </cell>
          <cell r="S48">
            <v>3</v>
          </cell>
          <cell r="T48">
            <v>0.625</v>
          </cell>
          <cell r="U48">
            <v>8</v>
          </cell>
        </row>
        <row r="49">
          <cell r="A49" t="str">
            <v>69</v>
          </cell>
          <cell r="B49">
            <v>5</v>
          </cell>
          <cell r="C49">
            <v>6</v>
          </cell>
          <cell r="D49">
            <v>0.45454545454545453</v>
          </cell>
          <cell r="E49">
            <v>11</v>
          </cell>
          <cell r="F49">
            <v>6</v>
          </cell>
          <cell r="G49">
            <v>12</v>
          </cell>
          <cell r="H49">
            <v>0.33333333333333331</v>
          </cell>
          <cell r="I49">
            <v>18</v>
          </cell>
          <cell r="J49">
            <v>5</v>
          </cell>
          <cell r="K49">
            <v>8</v>
          </cell>
          <cell r="L49">
            <v>0.38461538461538464</v>
          </cell>
          <cell r="M49">
            <v>13</v>
          </cell>
          <cell r="N49">
            <v>4</v>
          </cell>
          <cell r="O49">
            <v>3</v>
          </cell>
          <cell r="P49">
            <v>0.5714285714285714</v>
          </cell>
          <cell r="Q49">
            <v>7</v>
          </cell>
          <cell r="R49">
            <v>3</v>
          </cell>
          <cell r="S49">
            <v>2</v>
          </cell>
          <cell r="T49">
            <v>0.6</v>
          </cell>
          <cell r="U49">
            <v>5</v>
          </cell>
        </row>
        <row r="50">
          <cell r="A50" t="str">
            <v>70</v>
          </cell>
          <cell r="B50">
            <v>20</v>
          </cell>
          <cell r="C50">
            <v>25</v>
          </cell>
          <cell r="D50">
            <v>0.44444444444444442</v>
          </cell>
          <cell r="E50">
            <v>45</v>
          </cell>
          <cell r="F50">
            <v>21</v>
          </cell>
          <cell r="G50">
            <v>23</v>
          </cell>
          <cell r="H50">
            <v>0.47727272727272729</v>
          </cell>
          <cell r="I50">
            <v>44</v>
          </cell>
          <cell r="J50">
            <v>21</v>
          </cell>
          <cell r="K50">
            <v>16</v>
          </cell>
          <cell r="L50">
            <v>0.56756756756756754</v>
          </cell>
          <cell r="M50">
            <v>37</v>
          </cell>
          <cell r="N50">
            <v>26</v>
          </cell>
          <cell r="O50">
            <v>18</v>
          </cell>
          <cell r="P50">
            <v>0.59090909090909094</v>
          </cell>
          <cell r="Q50">
            <v>44</v>
          </cell>
          <cell r="R50">
            <v>22</v>
          </cell>
          <cell r="S50">
            <v>18</v>
          </cell>
          <cell r="T50">
            <v>0.55000000000000004</v>
          </cell>
          <cell r="U50">
            <v>40</v>
          </cell>
        </row>
        <row r="51">
          <cell r="A51" t="str">
            <v>71</v>
          </cell>
          <cell r="B51">
            <v>23</v>
          </cell>
          <cell r="C51">
            <v>15</v>
          </cell>
          <cell r="D51">
            <v>0.60526315789473684</v>
          </cell>
          <cell r="E51">
            <v>38</v>
          </cell>
          <cell r="F51">
            <v>28</v>
          </cell>
          <cell r="G51">
            <v>15</v>
          </cell>
          <cell r="H51">
            <v>0.65116279069767447</v>
          </cell>
          <cell r="I51">
            <v>43</v>
          </cell>
          <cell r="J51">
            <v>19</v>
          </cell>
          <cell r="K51">
            <v>15</v>
          </cell>
          <cell r="L51">
            <v>0.55882352941176472</v>
          </cell>
          <cell r="M51">
            <v>34</v>
          </cell>
          <cell r="N51">
            <v>26</v>
          </cell>
          <cell r="O51">
            <v>17</v>
          </cell>
          <cell r="P51">
            <v>0.60465116279069764</v>
          </cell>
          <cell r="Q51">
            <v>43</v>
          </cell>
          <cell r="R51">
            <v>12</v>
          </cell>
          <cell r="S51">
            <v>20</v>
          </cell>
          <cell r="T51">
            <v>0.375</v>
          </cell>
          <cell r="U51">
            <v>32</v>
          </cell>
        </row>
        <row r="52">
          <cell r="A52" t="str">
            <v>72</v>
          </cell>
          <cell r="B52">
            <v>2</v>
          </cell>
          <cell r="C52">
            <v>2</v>
          </cell>
          <cell r="D52">
            <v>0.5</v>
          </cell>
          <cell r="E52">
            <v>4</v>
          </cell>
          <cell r="F52">
            <v>1</v>
          </cell>
          <cell r="G52">
            <v>3</v>
          </cell>
          <cell r="H52">
            <v>0.25</v>
          </cell>
          <cell r="I52">
            <v>4</v>
          </cell>
          <cell r="J52">
            <v>2</v>
          </cell>
          <cell r="K52">
            <v>1</v>
          </cell>
          <cell r="L52">
            <v>0.66666666666666663</v>
          </cell>
          <cell r="M52">
            <v>3</v>
          </cell>
          <cell r="N52">
            <v>2</v>
          </cell>
          <cell r="O52">
            <v>1</v>
          </cell>
          <cell r="P52">
            <v>0.66666666666666663</v>
          </cell>
          <cell r="Q52">
            <v>3</v>
          </cell>
          <cell r="R52">
            <v>0</v>
          </cell>
          <cell r="S52">
            <v>1</v>
          </cell>
          <cell r="T52">
            <v>0</v>
          </cell>
          <cell r="U52">
            <v>1</v>
          </cell>
        </row>
        <row r="53">
          <cell r="A53" t="str">
            <v>73</v>
          </cell>
          <cell r="B53">
            <v>1</v>
          </cell>
          <cell r="C53">
            <v>1</v>
          </cell>
          <cell r="D53">
            <v>0.5</v>
          </cell>
          <cell r="E53">
            <v>2</v>
          </cell>
          <cell r="F53">
            <v>1</v>
          </cell>
          <cell r="G53">
            <v>1</v>
          </cell>
          <cell r="H53">
            <v>0.5</v>
          </cell>
          <cell r="I53">
            <v>2</v>
          </cell>
          <cell r="J53">
            <v>2</v>
          </cell>
          <cell r="K53">
            <v>1</v>
          </cell>
          <cell r="L53">
            <v>0.66666666666666663</v>
          </cell>
          <cell r="M53">
            <v>3</v>
          </cell>
          <cell r="R53">
            <v>0</v>
          </cell>
          <cell r="S53">
            <v>2</v>
          </cell>
          <cell r="T53">
            <v>0</v>
          </cell>
          <cell r="U53">
            <v>2</v>
          </cell>
        </row>
        <row r="54">
          <cell r="A54" t="str">
            <v>74</v>
          </cell>
          <cell r="B54">
            <v>7</v>
          </cell>
          <cell r="C54">
            <v>27</v>
          </cell>
          <cell r="D54">
            <v>0.20588235294117646</v>
          </cell>
          <cell r="E54">
            <v>34</v>
          </cell>
          <cell r="F54">
            <v>16</v>
          </cell>
          <cell r="G54">
            <v>23</v>
          </cell>
          <cell r="H54">
            <v>0.41025641025641024</v>
          </cell>
          <cell r="I54">
            <v>39</v>
          </cell>
          <cell r="J54">
            <v>13</v>
          </cell>
          <cell r="K54">
            <v>27</v>
          </cell>
          <cell r="L54">
            <v>0.32500000000000001</v>
          </cell>
          <cell r="M54">
            <v>40</v>
          </cell>
          <cell r="N54">
            <v>11</v>
          </cell>
          <cell r="O54">
            <v>31</v>
          </cell>
          <cell r="P54">
            <v>0.26190476190476192</v>
          </cell>
          <cell r="Q54">
            <v>42</v>
          </cell>
          <cell r="R54">
            <v>14</v>
          </cell>
          <cell r="S54">
            <v>25</v>
          </cell>
          <cell r="T54">
            <v>0.35897435897435898</v>
          </cell>
          <cell r="U54">
            <v>39</v>
          </cell>
        </row>
        <row r="55">
          <cell r="A55" t="str">
            <v>76</v>
          </cell>
          <cell r="K55">
            <v>1</v>
          </cell>
          <cell r="L55">
            <v>0</v>
          </cell>
          <cell r="M55">
            <v>1</v>
          </cell>
          <cell r="O55">
            <v>1</v>
          </cell>
          <cell r="P55">
            <v>0</v>
          </cell>
          <cell r="Q55">
            <v>1</v>
          </cell>
          <cell r="R55">
            <v>0</v>
          </cell>
          <cell r="S55">
            <v>2</v>
          </cell>
          <cell r="T55">
            <v>0</v>
          </cell>
          <cell r="U55">
            <v>2</v>
          </cell>
        </row>
        <row r="56">
          <cell r="A56" t="str">
            <v>77</v>
          </cell>
          <cell r="F56">
            <v>1</v>
          </cell>
          <cell r="H56">
            <v>1</v>
          </cell>
          <cell r="I56">
            <v>1</v>
          </cell>
          <cell r="U56">
            <v>0</v>
          </cell>
        </row>
        <row r="57">
          <cell r="A57" t="str">
            <v>85</v>
          </cell>
          <cell r="B57">
            <v>12</v>
          </cell>
          <cell r="C57">
            <v>8</v>
          </cell>
          <cell r="D57">
            <v>0.6</v>
          </cell>
          <cell r="E57">
            <v>20</v>
          </cell>
          <cell r="F57">
            <v>10</v>
          </cell>
          <cell r="G57">
            <v>3</v>
          </cell>
          <cell r="H57">
            <v>0.76923076923076927</v>
          </cell>
          <cell r="I57">
            <v>13</v>
          </cell>
          <cell r="J57">
            <v>5</v>
          </cell>
          <cell r="K57">
            <v>9</v>
          </cell>
          <cell r="L57">
            <v>0.35714285714285715</v>
          </cell>
          <cell r="M57">
            <v>14</v>
          </cell>
          <cell r="N57">
            <v>6</v>
          </cell>
          <cell r="O57">
            <v>4</v>
          </cell>
          <cell r="P57">
            <v>0.6</v>
          </cell>
          <cell r="Q57">
            <v>10</v>
          </cell>
          <cell r="R57">
            <v>5</v>
          </cell>
          <cell r="S57">
            <v>6</v>
          </cell>
          <cell r="T57">
            <v>0.45454545454545453</v>
          </cell>
          <cell r="U57">
            <v>11</v>
          </cell>
        </row>
        <row r="58">
          <cell r="A58" t="str">
            <v>86</v>
          </cell>
          <cell r="B58">
            <v>5</v>
          </cell>
          <cell r="C58">
            <v>8</v>
          </cell>
          <cell r="D58">
            <v>0.38461538461538464</v>
          </cell>
          <cell r="E58">
            <v>13</v>
          </cell>
          <cell r="F58">
            <v>15</v>
          </cell>
          <cell r="G58">
            <v>4</v>
          </cell>
          <cell r="H58">
            <v>0.78947368421052633</v>
          </cell>
          <cell r="I58">
            <v>19</v>
          </cell>
          <cell r="J58">
            <v>16</v>
          </cell>
          <cell r="K58">
            <v>7</v>
          </cell>
          <cell r="L58">
            <v>0.69565217391304346</v>
          </cell>
          <cell r="M58">
            <v>23</v>
          </cell>
          <cell r="N58">
            <v>3</v>
          </cell>
          <cell r="O58">
            <v>9</v>
          </cell>
          <cell r="P58">
            <v>0.25</v>
          </cell>
          <cell r="Q58">
            <v>12</v>
          </cell>
          <cell r="R58">
            <v>15</v>
          </cell>
          <cell r="S58">
            <v>10</v>
          </cell>
          <cell r="T58">
            <v>0.6</v>
          </cell>
          <cell r="U58">
            <v>25</v>
          </cell>
        </row>
        <row r="59">
          <cell r="A59" t="str">
            <v>87</v>
          </cell>
          <cell r="B59">
            <v>16</v>
          </cell>
          <cell r="C59">
            <v>9</v>
          </cell>
          <cell r="D59">
            <v>0.64</v>
          </cell>
          <cell r="E59">
            <v>25</v>
          </cell>
          <cell r="F59">
            <v>12</v>
          </cell>
          <cell r="G59">
            <v>5</v>
          </cell>
          <cell r="H59">
            <v>0.70588235294117652</v>
          </cell>
          <cell r="I59">
            <v>17</v>
          </cell>
          <cell r="J59">
            <v>5</v>
          </cell>
          <cell r="K59">
            <v>7</v>
          </cell>
          <cell r="L59">
            <v>0.41666666666666669</v>
          </cell>
          <cell r="M59">
            <v>12</v>
          </cell>
          <cell r="N59">
            <v>6</v>
          </cell>
          <cell r="O59">
            <v>2</v>
          </cell>
          <cell r="P59">
            <v>0.75</v>
          </cell>
          <cell r="Q59">
            <v>8</v>
          </cell>
          <cell r="R59">
            <v>7</v>
          </cell>
          <cell r="S59">
            <v>6</v>
          </cell>
          <cell r="T59">
            <v>0.53846153846153844</v>
          </cell>
          <cell r="U59">
            <v>13</v>
          </cell>
        </row>
        <row r="60">
          <cell r="N60">
            <v>740</v>
          </cell>
          <cell r="O60">
            <v>853</v>
          </cell>
          <cell r="P60">
            <v>0.46453232893910862</v>
          </cell>
          <cell r="Q60">
            <v>1593</v>
          </cell>
          <cell r="R60">
            <v>622</v>
          </cell>
          <cell r="S60">
            <v>771</v>
          </cell>
          <cell r="T60">
            <v>0.44651830581478824</v>
          </cell>
          <cell r="U60">
            <v>1393</v>
          </cell>
        </row>
        <row r="63">
          <cell r="B63" t="str">
            <v>2010</v>
          </cell>
          <cell r="E63" t="str">
            <v>Total 2010</v>
          </cell>
          <cell r="F63" t="str">
            <v>2011</v>
          </cell>
          <cell r="I63" t="str">
            <v>Total 2011</v>
          </cell>
          <cell r="J63" t="str">
            <v>2012</v>
          </cell>
          <cell r="M63" t="str">
            <v>Total 2012</v>
          </cell>
          <cell r="N63" t="str">
            <v>2013</v>
          </cell>
          <cell r="Q63" t="str">
            <v>Total 2013</v>
          </cell>
          <cell r="R63">
            <v>2014</v>
          </cell>
          <cell r="U63" t="str">
            <v>Total 2014</v>
          </cell>
        </row>
        <row r="64">
          <cell r="A64" t="str">
            <v>GROUPE</v>
          </cell>
          <cell r="B64" t="str">
            <v>FEMME</v>
          </cell>
          <cell r="C64" t="str">
            <v>HOMME</v>
          </cell>
          <cell r="F64" t="str">
            <v>FEMME</v>
          </cell>
          <cell r="G64" t="str">
            <v>HOMME</v>
          </cell>
          <cell r="J64" t="str">
            <v>FEMME</v>
          </cell>
          <cell r="K64" t="str">
            <v>HOMME</v>
          </cell>
          <cell r="N64" t="str">
            <v>FEMME</v>
          </cell>
          <cell r="O64" t="str">
            <v>HOMME</v>
          </cell>
          <cell r="R64" t="str">
            <v>FEMME</v>
          </cell>
          <cell r="S64" t="str">
            <v>HOMME</v>
          </cell>
        </row>
        <row r="65">
          <cell r="A65" t="str">
            <v>01</v>
          </cell>
          <cell r="B65">
            <v>65</v>
          </cell>
          <cell r="C65">
            <v>76</v>
          </cell>
          <cell r="D65">
            <v>0.46099290780141844</v>
          </cell>
          <cell r="E65">
            <v>141</v>
          </cell>
          <cell r="F65">
            <v>85</v>
          </cell>
          <cell r="G65">
            <v>70</v>
          </cell>
          <cell r="H65">
            <v>0.54838709677419351</v>
          </cell>
          <cell r="I65">
            <v>155</v>
          </cell>
          <cell r="J65">
            <v>88</v>
          </cell>
          <cell r="K65">
            <v>83</v>
          </cell>
          <cell r="L65">
            <v>0.51461988304093564</v>
          </cell>
          <cell r="M65">
            <v>171</v>
          </cell>
          <cell r="N65">
            <v>78</v>
          </cell>
          <cell r="O65">
            <v>85</v>
          </cell>
          <cell r="P65">
            <v>0.4785276073619632</v>
          </cell>
          <cell r="Q65">
            <v>163</v>
          </cell>
          <cell r="R65">
            <v>76</v>
          </cell>
          <cell r="S65">
            <v>69</v>
          </cell>
          <cell r="T65">
            <v>0.52413793103448281</v>
          </cell>
          <cell r="U65">
            <v>145</v>
          </cell>
        </row>
        <row r="66">
          <cell r="A66" t="str">
            <v>02</v>
          </cell>
          <cell r="B66">
            <v>111</v>
          </cell>
          <cell r="C66">
            <v>100</v>
          </cell>
          <cell r="D66">
            <v>0.52606635071090047</v>
          </cell>
          <cell r="E66">
            <v>211</v>
          </cell>
          <cell r="F66">
            <v>88</v>
          </cell>
          <cell r="G66">
            <v>93</v>
          </cell>
          <cell r="H66">
            <v>0.48618784530386738</v>
          </cell>
          <cell r="I66">
            <v>181</v>
          </cell>
          <cell r="J66">
            <v>88</v>
          </cell>
          <cell r="K66">
            <v>97</v>
          </cell>
          <cell r="L66">
            <v>0.4756756756756757</v>
          </cell>
          <cell r="M66">
            <v>185</v>
          </cell>
          <cell r="N66">
            <v>96</v>
          </cell>
          <cell r="O66">
            <v>87</v>
          </cell>
          <cell r="P66">
            <v>0.52459016393442626</v>
          </cell>
          <cell r="Q66">
            <v>183</v>
          </cell>
          <cell r="R66">
            <v>85</v>
          </cell>
          <cell r="S66">
            <v>74</v>
          </cell>
          <cell r="T66">
            <v>0.53459119496855345</v>
          </cell>
          <cell r="U66">
            <v>159</v>
          </cell>
        </row>
        <row r="67">
          <cell r="A67" t="str">
            <v>03</v>
          </cell>
          <cell r="B67">
            <v>172</v>
          </cell>
          <cell r="C67">
            <v>76</v>
          </cell>
          <cell r="D67">
            <v>0.69354838709677424</v>
          </cell>
          <cell r="E67">
            <v>248</v>
          </cell>
          <cell r="F67">
            <v>153</v>
          </cell>
          <cell r="G67">
            <v>77</v>
          </cell>
          <cell r="H67">
            <v>0.66521739130434787</v>
          </cell>
          <cell r="I67">
            <v>230</v>
          </cell>
          <cell r="J67">
            <v>143</v>
          </cell>
          <cell r="K67">
            <v>69</v>
          </cell>
          <cell r="L67">
            <v>0.67452830188679247</v>
          </cell>
          <cell r="M67">
            <v>212</v>
          </cell>
          <cell r="N67">
            <v>165</v>
          </cell>
          <cell r="O67">
            <v>63</v>
          </cell>
          <cell r="P67">
            <v>0.72368421052631582</v>
          </cell>
          <cell r="Q67">
            <v>228</v>
          </cell>
          <cell r="R67">
            <v>126</v>
          </cell>
          <cell r="S67">
            <v>69</v>
          </cell>
          <cell r="T67">
            <v>0.64615384615384619</v>
          </cell>
          <cell r="U67">
            <v>195</v>
          </cell>
        </row>
        <row r="68">
          <cell r="A68" t="str">
            <v>04</v>
          </cell>
          <cell r="B68">
            <v>150</v>
          </cell>
          <cell r="C68">
            <v>142</v>
          </cell>
          <cell r="D68">
            <v>0.51369863013698636</v>
          </cell>
          <cell r="E68">
            <v>292</v>
          </cell>
          <cell r="F68">
            <v>169</v>
          </cell>
          <cell r="G68">
            <v>123</v>
          </cell>
          <cell r="H68">
            <v>0.57876712328767121</v>
          </cell>
          <cell r="I68">
            <v>292</v>
          </cell>
          <cell r="J68">
            <v>154</v>
          </cell>
          <cell r="K68">
            <v>117</v>
          </cell>
          <cell r="L68">
            <v>0.56826568265682653</v>
          </cell>
          <cell r="M68">
            <v>271</v>
          </cell>
          <cell r="N68">
            <v>140</v>
          </cell>
          <cell r="O68">
            <v>101</v>
          </cell>
          <cell r="P68">
            <v>0.58091286307053946</v>
          </cell>
          <cell r="Q68">
            <v>241</v>
          </cell>
          <cell r="R68">
            <v>114</v>
          </cell>
          <cell r="S68">
            <v>120</v>
          </cell>
          <cell r="T68">
            <v>0.48717948717948717</v>
          </cell>
          <cell r="U68">
            <v>234</v>
          </cell>
        </row>
        <row r="69">
          <cell r="A69" t="str">
            <v>05</v>
          </cell>
          <cell r="B69">
            <v>70</v>
          </cell>
          <cell r="C69">
            <v>192</v>
          </cell>
          <cell r="D69">
            <v>0.26717557251908397</v>
          </cell>
          <cell r="E69">
            <v>262</v>
          </cell>
          <cell r="F69">
            <v>44</v>
          </cell>
          <cell r="G69">
            <v>189</v>
          </cell>
          <cell r="H69">
            <v>0.18884120171673821</v>
          </cell>
          <cell r="I69">
            <v>233</v>
          </cell>
          <cell r="J69">
            <v>53</v>
          </cell>
          <cell r="K69">
            <v>161</v>
          </cell>
          <cell r="L69">
            <v>0.24766355140186916</v>
          </cell>
          <cell r="M69">
            <v>214</v>
          </cell>
          <cell r="N69">
            <v>38</v>
          </cell>
          <cell r="O69">
            <v>137</v>
          </cell>
          <cell r="P69">
            <v>0.21714285714285714</v>
          </cell>
          <cell r="Q69">
            <v>175</v>
          </cell>
          <cell r="R69">
            <v>39</v>
          </cell>
          <cell r="S69">
            <v>120</v>
          </cell>
          <cell r="T69">
            <v>0.24528301886792453</v>
          </cell>
          <cell r="U69">
            <v>159</v>
          </cell>
        </row>
        <row r="70">
          <cell r="A70" t="str">
            <v>06</v>
          </cell>
          <cell r="B70">
            <v>16</v>
          </cell>
          <cell r="C70">
            <v>46</v>
          </cell>
          <cell r="D70">
            <v>0.25806451612903225</v>
          </cell>
          <cell r="E70">
            <v>62</v>
          </cell>
          <cell r="F70">
            <v>16</v>
          </cell>
          <cell r="G70">
            <v>43</v>
          </cell>
          <cell r="H70">
            <v>0.2711864406779661</v>
          </cell>
          <cell r="I70">
            <v>59</v>
          </cell>
          <cell r="J70">
            <v>7</v>
          </cell>
          <cell r="K70">
            <v>40</v>
          </cell>
          <cell r="L70">
            <v>0.14893617021276595</v>
          </cell>
          <cell r="M70">
            <v>47</v>
          </cell>
          <cell r="N70">
            <v>13</v>
          </cell>
          <cell r="O70">
            <v>39</v>
          </cell>
          <cell r="P70">
            <v>0.25</v>
          </cell>
          <cell r="Q70">
            <v>52</v>
          </cell>
          <cell r="R70">
            <v>5</v>
          </cell>
          <cell r="S70">
            <v>37</v>
          </cell>
          <cell r="T70">
            <v>0.11904761904761904</v>
          </cell>
          <cell r="U70">
            <v>42</v>
          </cell>
        </row>
        <row r="71">
          <cell r="A71" t="str">
            <v>07</v>
          </cell>
          <cell r="B71">
            <v>30</v>
          </cell>
          <cell r="C71">
            <v>81</v>
          </cell>
          <cell r="D71">
            <v>0.27027027027027029</v>
          </cell>
          <cell r="E71">
            <v>111</v>
          </cell>
          <cell r="F71">
            <v>45</v>
          </cell>
          <cell r="G71">
            <v>66</v>
          </cell>
          <cell r="H71">
            <v>0.40540540540540543</v>
          </cell>
          <cell r="I71">
            <v>111</v>
          </cell>
          <cell r="J71">
            <v>36</v>
          </cell>
          <cell r="K71">
            <v>53</v>
          </cell>
          <cell r="L71">
            <v>0.4044943820224719</v>
          </cell>
          <cell r="M71">
            <v>89</v>
          </cell>
          <cell r="N71">
            <v>25</v>
          </cell>
          <cell r="O71">
            <v>41</v>
          </cell>
          <cell r="P71">
            <v>0.37878787878787878</v>
          </cell>
          <cell r="Q71">
            <v>66</v>
          </cell>
          <cell r="R71">
            <v>16</v>
          </cell>
          <cell r="S71">
            <v>18</v>
          </cell>
          <cell r="T71">
            <v>0.47058823529411764</v>
          </cell>
          <cell r="U71">
            <v>34</v>
          </cell>
        </row>
        <row r="72">
          <cell r="A72" t="str">
            <v>08</v>
          </cell>
          <cell r="B72">
            <v>14</v>
          </cell>
          <cell r="C72">
            <v>37</v>
          </cell>
          <cell r="D72">
            <v>0.27450980392156865</v>
          </cell>
          <cell r="E72">
            <v>51</v>
          </cell>
          <cell r="F72">
            <v>16</v>
          </cell>
          <cell r="G72">
            <v>22</v>
          </cell>
          <cell r="H72">
            <v>0.42105263157894735</v>
          </cell>
          <cell r="I72">
            <v>38</v>
          </cell>
          <cell r="J72">
            <v>10</v>
          </cell>
          <cell r="K72">
            <v>32</v>
          </cell>
          <cell r="L72">
            <v>0.23809523809523808</v>
          </cell>
          <cell r="M72">
            <v>42</v>
          </cell>
          <cell r="N72">
            <v>11</v>
          </cell>
          <cell r="O72">
            <v>23</v>
          </cell>
          <cell r="P72">
            <v>0.3235294117647059</v>
          </cell>
          <cell r="Q72">
            <v>34</v>
          </cell>
          <cell r="R72">
            <v>11</v>
          </cell>
          <cell r="S72">
            <v>14</v>
          </cell>
          <cell r="T72">
            <v>0.44</v>
          </cell>
          <cell r="U72">
            <v>25</v>
          </cell>
        </row>
        <row r="73">
          <cell r="A73" t="str">
            <v>09</v>
          </cell>
          <cell r="B73">
            <v>45</v>
          </cell>
          <cell r="C73">
            <v>183</v>
          </cell>
          <cell r="D73">
            <v>0.19736842105263158</v>
          </cell>
          <cell r="E73">
            <v>228</v>
          </cell>
          <cell r="F73">
            <v>49</v>
          </cell>
          <cell r="G73">
            <v>188</v>
          </cell>
          <cell r="H73">
            <v>0.20675105485232068</v>
          </cell>
          <cell r="I73">
            <v>237</v>
          </cell>
          <cell r="J73">
            <v>50</v>
          </cell>
          <cell r="K73">
            <v>158</v>
          </cell>
          <cell r="L73">
            <v>0.24038461538461539</v>
          </cell>
          <cell r="M73">
            <v>208</v>
          </cell>
          <cell r="N73">
            <v>39</v>
          </cell>
          <cell r="O73">
            <v>155</v>
          </cell>
          <cell r="P73">
            <v>0.20103092783505155</v>
          </cell>
          <cell r="Q73">
            <v>194</v>
          </cell>
          <cell r="R73">
            <v>25</v>
          </cell>
          <cell r="S73">
            <v>112</v>
          </cell>
          <cell r="T73">
            <v>0.18248175182481752</v>
          </cell>
          <cell r="U73">
            <v>137</v>
          </cell>
        </row>
        <row r="74">
          <cell r="A74" t="str">
            <v>10</v>
          </cell>
          <cell r="B74">
            <v>92</v>
          </cell>
          <cell r="C74">
            <v>84</v>
          </cell>
          <cell r="D74">
            <v>0.52272727272727271</v>
          </cell>
          <cell r="E74">
            <v>176</v>
          </cell>
          <cell r="F74">
            <v>72</v>
          </cell>
          <cell r="G74">
            <v>91</v>
          </cell>
          <cell r="H74">
            <v>0.44171779141104295</v>
          </cell>
          <cell r="I74">
            <v>163</v>
          </cell>
          <cell r="J74">
            <v>76</v>
          </cell>
          <cell r="K74">
            <v>60</v>
          </cell>
          <cell r="L74">
            <v>0.55882352941176472</v>
          </cell>
          <cell r="M74">
            <v>136</v>
          </cell>
          <cell r="N74">
            <v>55</v>
          </cell>
          <cell r="O74">
            <v>39</v>
          </cell>
          <cell r="P74">
            <v>0.58510638297872342</v>
          </cell>
          <cell r="Q74">
            <v>94</v>
          </cell>
          <cell r="R74">
            <v>50</v>
          </cell>
          <cell r="S74">
            <v>48</v>
          </cell>
          <cell r="T74">
            <v>0.51020408163265307</v>
          </cell>
          <cell r="U74">
            <v>98</v>
          </cell>
        </row>
        <row r="75">
          <cell r="A75" t="str">
            <v>11</v>
          </cell>
          <cell r="B75">
            <v>33</v>
          </cell>
          <cell r="C75">
            <v>25</v>
          </cell>
          <cell r="D75">
            <v>0.56896551724137934</v>
          </cell>
          <cell r="E75">
            <v>58</v>
          </cell>
          <cell r="F75">
            <v>37</v>
          </cell>
          <cell r="G75">
            <v>12</v>
          </cell>
          <cell r="H75">
            <v>0.75510204081632648</v>
          </cell>
          <cell r="I75">
            <v>49</v>
          </cell>
          <cell r="J75">
            <v>26</v>
          </cell>
          <cell r="K75">
            <v>23</v>
          </cell>
          <cell r="L75">
            <v>0.53061224489795922</v>
          </cell>
          <cell r="M75">
            <v>49</v>
          </cell>
          <cell r="N75">
            <v>15</v>
          </cell>
          <cell r="O75">
            <v>15</v>
          </cell>
          <cell r="P75">
            <v>0.5</v>
          </cell>
          <cell r="Q75">
            <v>30</v>
          </cell>
          <cell r="R75">
            <v>27</v>
          </cell>
          <cell r="S75">
            <v>22</v>
          </cell>
          <cell r="T75">
            <v>0.55102040816326525</v>
          </cell>
          <cell r="U75">
            <v>49</v>
          </cell>
        </row>
        <row r="76">
          <cell r="A76" t="str">
            <v>12</v>
          </cell>
          <cell r="B76">
            <v>53</v>
          </cell>
          <cell r="C76">
            <v>70</v>
          </cell>
          <cell r="D76">
            <v>0.43089430894308944</v>
          </cell>
          <cell r="E76">
            <v>123</v>
          </cell>
          <cell r="F76">
            <v>67</v>
          </cell>
          <cell r="G76">
            <v>65</v>
          </cell>
          <cell r="H76">
            <v>0.50757575757575757</v>
          </cell>
          <cell r="I76">
            <v>132</v>
          </cell>
          <cell r="J76">
            <v>57</v>
          </cell>
          <cell r="K76">
            <v>60</v>
          </cell>
          <cell r="L76">
            <v>0.48717948717948717</v>
          </cell>
          <cell r="M76">
            <v>117</v>
          </cell>
          <cell r="N76">
            <v>65</v>
          </cell>
          <cell r="O76">
            <v>67</v>
          </cell>
          <cell r="P76">
            <v>0.49242424242424243</v>
          </cell>
          <cell r="Q76">
            <v>132</v>
          </cell>
          <cell r="R76">
            <v>48</v>
          </cell>
          <cell r="S76">
            <v>66</v>
          </cell>
          <cell r="T76">
            <v>0.42105263157894735</v>
          </cell>
          <cell r="U76">
            <v>114</v>
          </cell>
        </row>
        <row r="77">
          <cell r="A77" t="str">
            <v>Théologie</v>
          </cell>
          <cell r="F77">
            <v>1</v>
          </cell>
          <cell r="H77">
            <v>1</v>
          </cell>
          <cell r="I77">
            <v>1</v>
          </cell>
          <cell r="K77">
            <v>1</v>
          </cell>
          <cell r="L77">
            <v>0</v>
          </cell>
          <cell r="M77">
            <v>1</v>
          </cell>
          <cell r="O77">
            <v>1</v>
          </cell>
          <cell r="P77">
            <v>0</v>
          </cell>
          <cell r="Q77">
            <v>1</v>
          </cell>
          <cell r="S77">
            <v>2</v>
          </cell>
          <cell r="T77">
            <v>0</v>
          </cell>
          <cell r="U77">
            <v>2</v>
          </cell>
        </row>
        <row r="78">
          <cell r="R78">
            <v>622</v>
          </cell>
          <cell r="S78">
            <v>771</v>
          </cell>
          <cell r="T78">
            <v>0.44651830581478824</v>
          </cell>
          <cell r="U78">
            <v>1393</v>
          </cell>
        </row>
        <row r="80">
          <cell r="B80" t="str">
            <v>2010</v>
          </cell>
          <cell r="E80" t="str">
            <v>Total 2010</v>
          </cell>
          <cell r="F80" t="str">
            <v>2011</v>
          </cell>
          <cell r="I80" t="str">
            <v>Total 2011</v>
          </cell>
          <cell r="J80" t="str">
            <v>2012</v>
          </cell>
          <cell r="M80" t="str">
            <v>Total 2012</v>
          </cell>
          <cell r="N80" t="str">
            <v>2013</v>
          </cell>
          <cell r="Q80" t="str">
            <v>Total 2013</v>
          </cell>
          <cell r="R80">
            <v>2014</v>
          </cell>
          <cell r="U80" t="str">
            <v>Total 2014</v>
          </cell>
        </row>
        <row r="81">
          <cell r="A81" t="str">
            <v>GD</v>
          </cell>
          <cell r="B81" t="str">
            <v>FEMME</v>
          </cell>
          <cell r="C81" t="str">
            <v>HOMME</v>
          </cell>
          <cell r="F81" t="str">
            <v>FEMME</v>
          </cell>
          <cell r="G81" t="str">
            <v>HOMME</v>
          </cell>
          <cell r="J81" t="str">
            <v>FEMME</v>
          </cell>
          <cell r="K81" t="str">
            <v>HOMME</v>
          </cell>
          <cell r="N81" t="str">
            <v>FEMME</v>
          </cell>
          <cell r="O81" t="str">
            <v>HOMME</v>
          </cell>
          <cell r="R81" t="str">
            <v>FEMME</v>
          </cell>
          <cell r="S81" t="str">
            <v>HOMME</v>
          </cell>
        </row>
        <row r="82">
          <cell r="A82" t="str">
            <v>Droit</v>
          </cell>
          <cell r="B82">
            <v>176</v>
          </cell>
          <cell r="C82">
            <v>176</v>
          </cell>
          <cell r="D82">
            <v>0.5</v>
          </cell>
          <cell r="E82">
            <v>352</v>
          </cell>
          <cell r="F82">
            <v>173</v>
          </cell>
          <cell r="G82">
            <v>163</v>
          </cell>
          <cell r="H82">
            <v>0.51488095238095233</v>
          </cell>
          <cell r="I82">
            <v>336</v>
          </cell>
          <cell r="J82">
            <v>176</v>
          </cell>
          <cell r="K82">
            <v>180</v>
          </cell>
          <cell r="L82">
            <v>0.4943820224719101</v>
          </cell>
          <cell r="M82">
            <v>356</v>
          </cell>
          <cell r="N82">
            <v>174</v>
          </cell>
          <cell r="O82">
            <v>172</v>
          </cell>
          <cell r="P82">
            <v>0.50289017341040465</v>
          </cell>
          <cell r="Q82">
            <v>346</v>
          </cell>
          <cell r="R82">
            <v>161</v>
          </cell>
          <cell r="S82">
            <v>143</v>
          </cell>
          <cell r="T82">
            <v>0.52960526315789469</v>
          </cell>
          <cell r="U82">
            <v>304</v>
          </cell>
        </row>
        <row r="83">
          <cell r="A83" t="str">
            <v>Lettres</v>
          </cell>
          <cell r="B83">
            <v>375</v>
          </cell>
          <cell r="C83">
            <v>288</v>
          </cell>
          <cell r="D83">
            <v>0.56561085972850678</v>
          </cell>
          <cell r="E83">
            <v>663</v>
          </cell>
          <cell r="F83">
            <v>390</v>
          </cell>
          <cell r="G83">
            <v>265</v>
          </cell>
          <cell r="H83">
            <v>0.59541984732824427</v>
          </cell>
          <cell r="I83">
            <v>655</v>
          </cell>
          <cell r="J83">
            <v>354</v>
          </cell>
          <cell r="K83">
            <v>247</v>
          </cell>
          <cell r="L83">
            <v>0.589018302828619</v>
          </cell>
          <cell r="M83">
            <v>601</v>
          </cell>
          <cell r="N83">
            <v>370</v>
          </cell>
          <cell r="O83">
            <v>232</v>
          </cell>
          <cell r="P83">
            <v>0.61461794019933558</v>
          </cell>
          <cell r="Q83">
            <v>602</v>
          </cell>
          <cell r="R83">
            <v>288</v>
          </cell>
          <cell r="S83">
            <v>257</v>
          </cell>
          <cell r="T83">
            <v>0.52844036697247709</v>
          </cell>
          <cell r="U83">
            <v>545</v>
          </cell>
        </row>
        <row r="84">
          <cell r="A84" t="str">
            <v>Pharmacie</v>
          </cell>
          <cell r="B84">
            <v>33</v>
          </cell>
          <cell r="C84">
            <v>25</v>
          </cell>
          <cell r="D84">
            <v>0.56896551724137934</v>
          </cell>
          <cell r="E84">
            <v>58</v>
          </cell>
          <cell r="F84">
            <v>37</v>
          </cell>
          <cell r="G84">
            <v>12</v>
          </cell>
          <cell r="H84">
            <v>0.75510204081632648</v>
          </cell>
          <cell r="I84">
            <v>49</v>
          </cell>
          <cell r="J84">
            <v>26</v>
          </cell>
          <cell r="K84">
            <v>23</v>
          </cell>
          <cell r="L84">
            <v>0.53061224489795922</v>
          </cell>
          <cell r="M84">
            <v>49</v>
          </cell>
          <cell r="N84">
            <v>15</v>
          </cell>
          <cell r="O84">
            <v>15</v>
          </cell>
          <cell r="P84">
            <v>0.5</v>
          </cell>
          <cell r="Q84">
            <v>30</v>
          </cell>
          <cell r="R84">
            <v>27</v>
          </cell>
          <cell r="S84">
            <v>22</v>
          </cell>
          <cell r="T84">
            <v>0.55102040816326525</v>
          </cell>
          <cell r="U84">
            <v>49</v>
          </cell>
        </row>
        <row r="85">
          <cell r="A85" t="str">
            <v>Sciences</v>
          </cell>
          <cell r="B85">
            <v>267</v>
          </cell>
          <cell r="C85">
            <v>623</v>
          </cell>
          <cell r="D85">
            <v>0.3</v>
          </cell>
          <cell r="E85">
            <v>890</v>
          </cell>
          <cell r="F85">
            <v>243</v>
          </cell>
          <cell r="G85">
            <v>599</v>
          </cell>
          <cell r="H85">
            <v>0.28859857482185275</v>
          </cell>
          <cell r="I85">
            <v>842</v>
          </cell>
          <cell r="J85">
            <v>232</v>
          </cell>
          <cell r="K85">
            <v>504</v>
          </cell>
          <cell r="L85">
            <v>0.31521739130434784</v>
          </cell>
          <cell r="M85">
            <v>736</v>
          </cell>
          <cell r="N85">
            <v>181</v>
          </cell>
          <cell r="O85">
            <v>434</v>
          </cell>
          <cell r="P85">
            <v>0.2943089430894309</v>
          </cell>
          <cell r="Q85">
            <v>615</v>
          </cell>
          <cell r="R85">
            <v>146</v>
          </cell>
          <cell r="S85">
            <v>349</v>
          </cell>
          <cell r="T85">
            <v>0.29494949494949496</v>
          </cell>
          <cell r="U85">
            <v>495</v>
          </cell>
        </row>
        <row r="86">
          <cell r="R86">
            <v>622</v>
          </cell>
          <cell r="S86">
            <v>771</v>
          </cell>
          <cell r="T86">
            <v>0.44651830581478824</v>
          </cell>
          <cell r="U86">
            <v>1393</v>
          </cell>
        </row>
      </sheetData>
      <sheetData sheetId="21">
        <row r="1">
          <cell r="B1" t="str">
            <v>2010</v>
          </cell>
          <cell r="E1" t="str">
            <v>Total 2010</v>
          </cell>
          <cell r="F1" t="str">
            <v>2011</v>
          </cell>
          <cell r="I1" t="str">
            <v>Total 2011</v>
          </cell>
          <cell r="J1" t="str">
            <v>2012</v>
          </cell>
          <cell r="M1" t="str">
            <v>Total 2012</v>
          </cell>
          <cell r="N1" t="str">
            <v>2013</v>
          </cell>
          <cell r="Q1" t="str">
            <v>Total 2013</v>
          </cell>
          <cell r="R1">
            <v>2014</v>
          </cell>
          <cell r="U1" t="str">
            <v>Total 2014</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11</v>
          </cell>
          <cell r="C3">
            <v>30</v>
          </cell>
          <cell r="D3">
            <v>0.26829268292682928</v>
          </cell>
          <cell r="E3">
            <v>41</v>
          </cell>
          <cell r="F3">
            <v>10</v>
          </cell>
          <cell r="G3">
            <v>15</v>
          </cell>
          <cell r="H3">
            <v>0.4</v>
          </cell>
          <cell r="I3">
            <v>25</v>
          </cell>
          <cell r="J3">
            <v>44</v>
          </cell>
          <cell r="K3">
            <v>50</v>
          </cell>
          <cell r="L3">
            <v>0.46808510638297873</v>
          </cell>
          <cell r="M3">
            <v>94</v>
          </cell>
          <cell r="N3">
            <v>18</v>
          </cell>
          <cell r="O3">
            <v>28</v>
          </cell>
          <cell r="P3">
            <v>0.39130434782608697</v>
          </cell>
          <cell r="Q3">
            <v>46</v>
          </cell>
          <cell r="R3">
            <v>15</v>
          </cell>
          <cell r="S3">
            <v>27</v>
          </cell>
          <cell r="T3">
            <v>0.35714285714285715</v>
          </cell>
          <cell r="U3">
            <v>42</v>
          </cell>
        </row>
        <row r="4">
          <cell r="A4" t="str">
            <v>02</v>
          </cell>
          <cell r="B4">
            <v>11</v>
          </cell>
          <cell r="C4">
            <v>20</v>
          </cell>
          <cell r="D4">
            <v>0.35483870967741937</v>
          </cell>
          <cell r="E4">
            <v>31</v>
          </cell>
          <cell r="F4">
            <v>10</v>
          </cell>
          <cell r="G4">
            <v>24</v>
          </cell>
          <cell r="H4">
            <v>0.29411764705882354</v>
          </cell>
          <cell r="I4">
            <v>34</v>
          </cell>
          <cell r="J4">
            <v>19</v>
          </cell>
          <cell r="K4">
            <v>38</v>
          </cell>
          <cell r="L4">
            <v>0.33333333333333331</v>
          </cell>
          <cell r="M4">
            <v>57</v>
          </cell>
          <cell r="N4">
            <v>8</v>
          </cell>
          <cell r="O4">
            <v>15</v>
          </cell>
          <cell r="P4">
            <v>0.34782608695652173</v>
          </cell>
          <cell r="Q4">
            <v>23</v>
          </cell>
          <cell r="R4">
            <v>11</v>
          </cell>
          <cell r="S4">
            <v>24</v>
          </cell>
          <cell r="T4">
            <v>0.31428571428571428</v>
          </cell>
          <cell r="U4">
            <v>35</v>
          </cell>
        </row>
        <row r="5">
          <cell r="A5" t="str">
            <v>03</v>
          </cell>
          <cell r="B5">
            <v>1</v>
          </cell>
          <cell r="C5">
            <v>4</v>
          </cell>
          <cell r="D5">
            <v>0.2</v>
          </cell>
          <cell r="E5">
            <v>5</v>
          </cell>
          <cell r="F5">
            <v>2</v>
          </cell>
          <cell r="G5">
            <v>4</v>
          </cell>
          <cell r="H5">
            <v>0.33333333333333331</v>
          </cell>
          <cell r="I5">
            <v>6</v>
          </cell>
          <cell r="K5">
            <v>4</v>
          </cell>
          <cell r="L5">
            <v>0</v>
          </cell>
          <cell r="M5">
            <v>4</v>
          </cell>
          <cell r="N5">
            <v>2</v>
          </cell>
          <cell r="O5">
            <v>5</v>
          </cell>
          <cell r="P5">
            <v>0.2857142857142857</v>
          </cell>
          <cell r="Q5">
            <v>7</v>
          </cell>
          <cell r="R5">
            <v>0</v>
          </cell>
          <cell r="S5">
            <v>3</v>
          </cell>
          <cell r="T5">
            <v>0</v>
          </cell>
          <cell r="U5">
            <v>3</v>
          </cell>
        </row>
        <row r="6">
          <cell r="A6" t="str">
            <v>04</v>
          </cell>
          <cell r="C6">
            <v>5</v>
          </cell>
          <cell r="D6">
            <v>0</v>
          </cell>
          <cell r="E6">
            <v>5</v>
          </cell>
          <cell r="F6">
            <v>2</v>
          </cell>
          <cell r="G6">
            <v>8</v>
          </cell>
          <cell r="H6">
            <v>0.2</v>
          </cell>
          <cell r="I6">
            <v>10</v>
          </cell>
          <cell r="J6">
            <v>4</v>
          </cell>
          <cell r="K6">
            <v>19</v>
          </cell>
          <cell r="L6">
            <v>0.17391304347826086</v>
          </cell>
          <cell r="M6">
            <v>23</v>
          </cell>
          <cell r="N6">
            <v>3</v>
          </cell>
          <cell r="O6">
            <v>11</v>
          </cell>
          <cell r="P6">
            <v>0.21428571428571427</v>
          </cell>
          <cell r="Q6">
            <v>14</v>
          </cell>
          <cell r="R6">
            <v>4</v>
          </cell>
          <cell r="S6">
            <v>14</v>
          </cell>
          <cell r="T6">
            <v>0.22222222222222221</v>
          </cell>
          <cell r="U6">
            <v>18</v>
          </cell>
        </row>
        <row r="7">
          <cell r="A7" t="str">
            <v>05</v>
          </cell>
          <cell r="B7">
            <v>11</v>
          </cell>
          <cell r="C7">
            <v>35</v>
          </cell>
          <cell r="D7">
            <v>0.2391304347826087</v>
          </cell>
          <cell r="E7">
            <v>46</v>
          </cell>
          <cell r="F7">
            <v>16</v>
          </cell>
          <cell r="G7">
            <v>39</v>
          </cell>
          <cell r="H7">
            <v>0.29090909090909089</v>
          </cell>
          <cell r="I7">
            <v>55</v>
          </cell>
          <cell r="J7">
            <v>17</v>
          </cell>
          <cell r="K7">
            <v>43</v>
          </cell>
          <cell r="L7">
            <v>0.28333333333333333</v>
          </cell>
          <cell r="M7">
            <v>60</v>
          </cell>
          <cell r="N7">
            <v>4</v>
          </cell>
          <cell r="O7">
            <v>29</v>
          </cell>
          <cell r="P7">
            <v>0.12121212121212122</v>
          </cell>
          <cell r="Q7">
            <v>33</v>
          </cell>
          <cell r="R7">
            <v>11</v>
          </cell>
          <cell r="S7">
            <v>24</v>
          </cell>
          <cell r="T7">
            <v>0.31428571428571428</v>
          </cell>
          <cell r="U7">
            <v>35</v>
          </cell>
        </row>
        <row r="8">
          <cell r="A8" t="str">
            <v>06</v>
          </cell>
          <cell r="B8">
            <v>6</v>
          </cell>
          <cell r="C8">
            <v>16</v>
          </cell>
          <cell r="D8">
            <v>0.27272727272727271</v>
          </cell>
          <cell r="E8">
            <v>22</v>
          </cell>
          <cell r="F8">
            <v>5</v>
          </cell>
          <cell r="G8">
            <v>21</v>
          </cell>
          <cell r="H8">
            <v>0.19230769230769232</v>
          </cell>
          <cell r="I8">
            <v>26</v>
          </cell>
          <cell r="J8">
            <v>8</v>
          </cell>
          <cell r="K8">
            <v>20</v>
          </cell>
          <cell r="L8">
            <v>0.2857142857142857</v>
          </cell>
          <cell r="M8">
            <v>28</v>
          </cell>
          <cell r="N8">
            <v>5</v>
          </cell>
          <cell r="O8">
            <v>14</v>
          </cell>
          <cell r="P8">
            <v>0.26315789473684209</v>
          </cell>
          <cell r="Q8">
            <v>19</v>
          </cell>
          <cell r="R8">
            <v>6</v>
          </cell>
          <cell r="S8">
            <v>22</v>
          </cell>
          <cell r="T8">
            <v>0.21428571428571427</v>
          </cell>
          <cell r="U8">
            <v>28</v>
          </cell>
        </row>
        <row r="9">
          <cell r="A9" t="str">
            <v>07</v>
          </cell>
          <cell r="B9">
            <v>51</v>
          </cell>
          <cell r="C9">
            <v>27</v>
          </cell>
          <cell r="D9">
            <v>0.65384615384615385</v>
          </cell>
          <cell r="E9">
            <v>78</v>
          </cell>
          <cell r="F9">
            <v>29</v>
          </cell>
          <cell r="G9">
            <v>25</v>
          </cell>
          <cell r="H9">
            <v>0.53703703703703709</v>
          </cell>
          <cell r="I9">
            <v>54</v>
          </cell>
          <cell r="J9">
            <v>36</v>
          </cell>
          <cell r="K9">
            <v>23</v>
          </cell>
          <cell r="L9">
            <v>0.61016949152542377</v>
          </cell>
          <cell r="M9">
            <v>59</v>
          </cell>
          <cell r="N9">
            <v>34</v>
          </cell>
          <cell r="O9">
            <v>38</v>
          </cell>
          <cell r="P9">
            <v>0.47222222222222221</v>
          </cell>
          <cell r="Q9">
            <v>72</v>
          </cell>
          <cell r="R9">
            <v>43</v>
          </cell>
          <cell r="S9">
            <v>40</v>
          </cell>
          <cell r="T9">
            <v>0.51807228915662651</v>
          </cell>
          <cell r="U9">
            <v>83</v>
          </cell>
        </row>
        <row r="10">
          <cell r="A10" t="str">
            <v>08</v>
          </cell>
          <cell r="B10">
            <v>10</v>
          </cell>
          <cell r="C10">
            <v>8</v>
          </cell>
          <cell r="D10">
            <v>0.55555555555555558</v>
          </cell>
          <cell r="E10">
            <v>18</v>
          </cell>
          <cell r="F10">
            <v>7</v>
          </cell>
          <cell r="G10">
            <v>6</v>
          </cell>
          <cell r="H10">
            <v>0.53846153846153844</v>
          </cell>
          <cell r="I10">
            <v>13</v>
          </cell>
          <cell r="J10">
            <v>11</v>
          </cell>
          <cell r="K10">
            <v>16</v>
          </cell>
          <cell r="L10">
            <v>0.40740740740740738</v>
          </cell>
          <cell r="M10">
            <v>27</v>
          </cell>
          <cell r="N10">
            <v>14</v>
          </cell>
          <cell r="O10">
            <v>8</v>
          </cell>
          <cell r="P10">
            <v>0.63636363636363635</v>
          </cell>
          <cell r="Q10">
            <v>22</v>
          </cell>
          <cell r="R10">
            <v>11</v>
          </cell>
          <cell r="S10">
            <v>6</v>
          </cell>
          <cell r="T10">
            <v>0.6470588235294118</v>
          </cell>
          <cell r="U10">
            <v>17</v>
          </cell>
        </row>
        <row r="11">
          <cell r="A11" t="str">
            <v>09</v>
          </cell>
          <cell r="B11">
            <v>36</v>
          </cell>
          <cell r="C11">
            <v>32</v>
          </cell>
          <cell r="D11">
            <v>0.52941176470588236</v>
          </cell>
          <cell r="E11">
            <v>68</v>
          </cell>
          <cell r="F11">
            <v>47</v>
          </cell>
          <cell r="G11">
            <v>42</v>
          </cell>
          <cell r="H11">
            <v>0.5280898876404494</v>
          </cell>
          <cell r="I11">
            <v>89</v>
          </cell>
          <cell r="J11">
            <v>40</v>
          </cell>
          <cell r="K11">
            <v>30</v>
          </cell>
          <cell r="L11">
            <v>0.5714285714285714</v>
          </cell>
          <cell r="M11">
            <v>70</v>
          </cell>
          <cell r="N11">
            <v>45</v>
          </cell>
          <cell r="O11">
            <v>37</v>
          </cell>
          <cell r="P11">
            <v>0.54878048780487809</v>
          </cell>
          <cell r="Q11">
            <v>82</v>
          </cell>
          <cell r="R11">
            <v>35</v>
          </cell>
          <cell r="S11">
            <v>21</v>
          </cell>
          <cell r="T11">
            <v>0.625</v>
          </cell>
          <cell r="U11">
            <v>56</v>
          </cell>
        </row>
        <row r="12">
          <cell r="A12" t="str">
            <v>10</v>
          </cell>
          <cell r="B12">
            <v>20</v>
          </cell>
          <cell r="C12">
            <v>12</v>
          </cell>
          <cell r="D12">
            <v>0.625</v>
          </cell>
          <cell r="E12">
            <v>32</v>
          </cell>
          <cell r="F12">
            <v>14</v>
          </cell>
          <cell r="G12">
            <v>9</v>
          </cell>
          <cell r="H12">
            <v>0.60869565217391308</v>
          </cell>
          <cell r="I12">
            <v>23</v>
          </cell>
          <cell r="J12">
            <v>22</v>
          </cell>
          <cell r="K12">
            <v>15</v>
          </cell>
          <cell r="L12">
            <v>0.59459459459459463</v>
          </cell>
          <cell r="M12">
            <v>37</v>
          </cell>
          <cell r="N12">
            <v>17</v>
          </cell>
          <cell r="O12">
            <v>9</v>
          </cell>
          <cell r="P12">
            <v>0.65384615384615385</v>
          </cell>
          <cell r="Q12">
            <v>26</v>
          </cell>
          <cell r="R12">
            <v>12</v>
          </cell>
          <cell r="S12">
            <v>4</v>
          </cell>
          <cell r="T12">
            <v>0.75</v>
          </cell>
          <cell r="U12">
            <v>16</v>
          </cell>
        </row>
        <row r="13">
          <cell r="A13" t="str">
            <v>11</v>
          </cell>
          <cell r="B13">
            <v>30</v>
          </cell>
          <cell r="C13">
            <v>27</v>
          </cell>
          <cell r="D13">
            <v>0.52631578947368418</v>
          </cell>
          <cell r="E13">
            <v>57</v>
          </cell>
          <cell r="F13">
            <v>31</v>
          </cell>
          <cell r="G13">
            <v>33</v>
          </cell>
          <cell r="H13">
            <v>0.484375</v>
          </cell>
          <cell r="I13">
            <v>64</v>
          </cell>
          <cell r="J13">
            <v>38</v>
          </cell>
          <cell r="K13">
            <v>25</v>
          </cell>
          <cell r="L13">
            <v>0.60317460317460314</v>
          </cell>
          <cell r="M13">
            <v>63</v>
          </cell>
          <cell r="N13">
            <v>34</v>
          </cell>
          <cell r="O13">
            <v>34</v>
          </cell>
          <cell r="P13">
            <v>0.5</v>
          </cell>
          <cell r="Q13">
            <v>68</v>
          </cell>
          <cell r="R13">
            <v>23</v>
          </cell>
          <cell r="S13">
            <v>27</v>
          </cell>
          <cell r="T13">
            <v>0.46</v>
          </cell>
          <cell r="U13">
            <v>50</v>
          </cell>
        </row>
        <row r="14">
          <cell r="A14" t="str">
            <v>12</v>
          </cell>
          <cell r="B14">
            <v>10</v>
          </cell>
          <cell r="C14">
            <v>10</v>
          </cell>
          <cell r="D14">
            <v>0.5</v>
          </cell>
          <cell r="E14">
            <v>20</v>
          </cell>
          <cell r="F14">
            <v>8</v>
          </cell>
          <cell r="G14">
            <v>8</v>
          </cell>
          <cell r="H14">
            <v>0.5</v>
          </cell>
          <cell r="I14">
            <v>16</v>
          </cell>
          <cell r="J14">
            <v>12</v>
          </cell>
          <cell r="K14">
            <v>12</v>
          </cell>
          <cell r="L14">
            <v>0.5</v>
          </cell>
          <cell r="M14">
            <v>24</v>
          </cell>
          <cell r="N14">
            <v>12</v>
          </cell>
          <cell r="O14">
            <v>18</v>
          </cell>
          <cell r="P14">
            <v>0.4</v>
          </cell>
          <cell r="Q14">
            <v>30</v>
          </cell>
          <cell r="R14">
            <v>5</v>
          </cell>
          <cell r="S14">
            <v>8</v>
          </cell>
          <cell r="T14">
            <v>0.38461538461538464</v>
          </cell>
          <cell r="U14">
            <v>13</v>
          </cell>
        </row>
        <row r="15">
          <cell r="A15" t="str">
            <v>13</v>
          </cell>
          <cell r="B15">
            <v>6</v>
          </cell>
          <cell r="C15">
            <v>5</v>
          </cell>
          <cell r="D15">
            <v>0.54545454545454541</v>
          </cell>
          <cell r="E15">
            <v>11</v>
          </cell>
          <cell r="F15">
            <v>1</v>
          </cell>
          <cell r="G15">
            <v>1</v>
          </cell>
          <cell r="H15">
            <v>0.5</v>
          </cell>
          <cell r="I15">
            <v>2</v>
          </cell>
          <cell r="J15">
            <v>10</v>
          </cell>
          <cell r="K15">
            <v>7</v>
          </cell>
          <cell r="L15">
            <v>0.58823529411764708</v>
          </cell>
          <cell r="M15">
            <v>17</v>
          </cell>
          <cell r="R15">
            <v>2</v>
          </cell>
          <cell r="S15">
            <v>2</v>
          </cell>
          <cell r="T15">
            <v>0.5</v>
          </cell>
          <cell r="U15">
            <v>4</v>
          </cell>
        </row>
        <row r="16">
          <cell r="A16" t="str">
            <v>14</v>
          </cell>
          <cell r="B16">
            <v>25</v>
          </cell>
          <cell r="C16">
            <v>23</v>
          </cell>
          <cell r="D16">
            <v>0.52083333333333337</v>
          </cell>
          <cell r="E16">
            <v>48</v>
          </cell>
          <cell r="F16">
            <v>25</v>
          </cell>
          <cell r="G16">
            <v>21</v>
          </cell>
          <cell r="H16">
            <v>0.54347826086956519</v>
          </cell>
          <cell r="I16">
            <v>46</v>
          </cell>
          <cell r="J16">
            <v>22</v>
          </cell>
          <cell r="K16">
            <v>25</v>
          </cell>
          <cell r="L16">
            <v>0.46808510638297873</v>
          </cell>
          <cell r="M16">
            <v>47</v>
          </cell>
          <cell r="N16">
            <v>21</v>
          </cell>
          <cell r="O16">
            <v>13</v>
          </cell>
          <cell r="P16">
            <v>0.61764705882352944</v>
          </cell>
          <cell r="Q16">
            <v>34</v>
          </cell>
          <cell r="R16">
            <v>30</v>
          </cell>
          <cell r="S16">
            <v>16</v>
          </cell>
          <cell r="T16">
            <v>0.65217391304347827</v>
          </cell>
          <cell r="U16">
            <v>46</v>
          </cell>
        </row>
        <row r="17">
          <cell r="A17" t="str">
            <v>15</v>
          </cell>
          <cell r="B17">
            <v>4</v>
          </cell>
          <cell r="C17">
            <v>13</v>
          </cell>
          <cell r="D17">
            <v>0.23529411764705882</v>
          </cell>
          <cell r="E17">
            <v>17</v>
          </cell>
          <cell r="F17">
            <v>2</v>
          </cell>
          <cell r="G17">
            <v>10</v>
          </cell>
          <cell r="H17">
            <v>0.16666666666666666</v>
          </cell>
          <cell r="I17">
            <v>12</v>
          </cell>
          <cell r="J17">
            <v>1</v>
          </cell>
          <cell r="K17">
            <v>8</v>
          </cell>
          <cell r="L17">
            <v>0.1111111111111111</v>
          </cell>
          <cell r="M17">
            <v>9</v>
          </cell>
          <cell r="N17">
            <v>2</v>
          </cell>
          <cell r="O17">
            <v>2</v>
          </cell>
          <cell r="P17">
            <v>0.5</v>
          </cell>
          <cell r="Q17">
            <v>4</v>
          </cell>
          <cell r="R17">
            <v>8</v>
          </cell>
          <cell r="S17">
            <v>12</v>
          </cell>
          <cell r="T17">
            <v>0.4</v>
          </cell>
          <cell r="U17">
            <v>20</v>
          </cell>
        </row>
        <row r="18">
          <cell r="A18" t="str">
            <v>16</v>
          </cell>
          <cell r="B18">
            <v>30</v>
          </cell>
          <cell r="C18">
            <v>28</v>
          </cell>
          <cell r="D18">
            <v>0.51724137931034486</v>
          </cell>
          <cell r="E18">
            <v>58</v>
          </cell>
          <cell r="F18">
            <v>26</v>
          </cell>
          <cell r="G18">
            <v>36</v>
          </cell>
          <cell r="H18">
            <v>0.41935483870967744</v>
          </cell>
          <cell r="I18">
            <v>62</v>
          </cell>
          <cell r="J18">
            <v>28</v>
          </cell>
          <cell r="K18">
            <v>25</v>
          </cell>
          <cell r="L18">
            <v>0.52830188679245282</v>
          </cell>
          <cell r="M18">
            <v>53</v>
          </cell>
          <cell r="N18">
            <v>33</v>
          </cell>
          <cell r="O18">
            <v>37</v>
          </cell>
          <cell r="P18">
            <v>0.47142857142857142</v>
          </cell>
          <cell r="Q18">
            <v>70</v>
          </cell>
          <cell r="R18">
            <v>39</v>
          </cell>
          <cell r="S18">
            <v>29</v>
          </cell>
          <cell r="T18">
            <v>0.57352941176470584</v>
          </cell>
          <cell r="U18">
            <v>68</v>
          </cell>
        </row>
        <row r="19">
          <cell r="A19" t="str">
            <v>17</v>
          </cell>
          <cell r="B19">
            <v>18</v>
          </cell>
          <cell r="C19">
            <v>59</v>
          </cell>
          <cell r="D19">
            <v>0.23376623376623376</v>
          </cell>
          <cell r="E19">
            <v>77</v>
          </cell>
          <cell r="F19">
            <v>18</v>
          </cell>
          <cell r="G19">
            <v>45</v>
          </cell>
          <cell r="H19">
            <v>0.2857142857142857</v>
          </cell>
          <cell r="I19">
            <v>63</v>
          </cell>
          <cell r="J19">
            <v>15</v>
          </cell>
          <cell r="K19">
            <v>47</v>
          </cell>
          <cell r="L19">
            <v>0.24193548387096775</v>
          </cell>
          <cell r="M19">
            <v>62</v>
          </cell>
          <cell r="N19">
            <v>21</v>
          </cell>
          <cell r="O19">
            <v>50</v>
          </cell>
          <cell r="P19">
            <v>0.29577464788732394</v>
          </cell>
          <cell r="Q19">
            <v>71</v>
          </cell>
          <cell r="R19">
            <v>23</v>
          </cell>
          <cell r="S19">
            <v>37</v>
          </cell>
          <cell r="T19">
            <v>0.38333333333333336</v>
          </cell>
          <cell r="U19">
            <v>60</v>
          </cell>
        </row>
        <row r="20">
          <cell r="A20" t="str">
            <v>18</v>
          </cell>
          <cell r="B20">
            <v>26</v>
          </cell>
          <cell r="C20">
            <v>41</v>
          </cell>
          <cell r="D20">
            <v>0.38805970149253732</v>
          </cell>
          <cell r="E20">
            <v>67</v>
          </cell>
          <cell r="F20">
            <v>27</v>
          </cell>
          <cell r="G20">
            <v>57</v>
          </cell>
          <cell r="H20">
            <v>0.32142857142857145</v>
          </cell>
          <cell r="I20">
            <v>84</v>
          </cell>
          <cell r="J20">
            <v>28</v>
          </cell>
          <cell r="K20">
            <v>36</v>
          </cell>
          <cell r="L20">
            <v>0.4375</v>
          </cell>
          <cell r="M20">
            <v>64</v>
          </cell>
          <cell r="N20">
            <v>33</v>
          </cell>
          <cell r="O20">
            <v>42</v>
          </cell>
          <cell r="P20">
            <v>0.44</v>
          </cell>
          <cell r="Q20">
            <v>75</v>
          </cell>
          <cell r="R20">
            <v>23</v>
          </cell>
          <cell r="S20">
            <v>35</v>
          </cell>
          <cell r="T20">
            <v>0.39655172413793105</v>
          </cell>
          <cell r="U20">
            <v>58</v>
          </cell>
        </row>
        <row r="21">
          <cell r="A21" t="str">
            <v>19</v>
          </cell>
          <cell r="B21">
            <v>30</v>
          </cell>
          <cell r="C21">
            <v>37</v>
          </cell>
          <cell r="D21">
            <v>0.44776119402985076</v>
          </cell>
          <cell r="E21">
            <v>67</v>
          </cell>
          <cell r="F21">
            <v>26</v>
          </cell>
          <cell r="G21">
            <v>54</v>
          </cell>
          <cell r="H21">
            <v>0.32500000000000001</v>
          </cell>
          <cell r="I21">
            <v>80</v>
          </cell>
          <cell r="J21">
            <v>30</v>
          </cell>
          <cell r="K21">
            <v>64</v>
          </cell>
          <cell r="L21">
            <v>0.31914893617021278</v>
          </cell>
          <cell r="M21">
            <v>94</v>
          </cell>
          <cell r="N21">
            <v>21</v>
          </cell>
          <cell r="O21">
            <v>53</v>
          </cell>
          <cell r="P21">
            <v>0.28378378378378377</v>
          </cell>
          <cell r="Q21">
            <v>74</v>
          </cell>
          <cell r="R21">
            <v>29</v>
          </cell>
          <cell r="S21">
            <v>47</v>
          </cell>
          <cell r="T21">
            <v>0.38157894736842107</v>
          </cell>
          <cell r="U21">
            <v>76</v>
          </cell>
        </row>
        <row r="22">
          <cell r="A22" t="str">
            <v>20</v>
          </cell>
          <cell r="B22">
            <v>5</v>
          </cell>
          <cell r="C22">
            <v>10</v>
          </cell>
          <cell r="D22">
            <v>0.33333333333333331</v>
          </cell>
          <cell r="E22">
            <v>15</v>
          </cell>
          <cell r="F22">
            <v>13</v>
          </cell>
          <cell r="G22">
            <v>16</v>
          </cell>
          <cell r="H22">
            <v>0.44827586206896552</v>
          </cell>
          <cell r="I22">
            <v>29</v>
          </cell>
          <cell r="J22">
            <v>4</v>
          </cell>
          <cell r="K22">
            <v>12</v>
          </cell>
          <cell r="L22">
            <v>0.25</v>
          </cell>
          <cell r="M22">
            <v>16</v>
          </cell>
          <cell r="N22">
            <v>2</v>
          </cell>
          <cell r="O22">
            <v>5</v>
          </cell>
          <cell r="P22">
            <v>0.2857142857142857</v>
          </cell>
          <cell r="Q22">
            <v>7</v>
          </cell>
          <cell r="R22">
            <v>14</v>
          </cell>
          <cell r="S22">
            <v>10</v>
          </cell>
          <cell r="T22">
            <v>0.58333333333333337</v>
          </cell>
          <cell r="U22">
            <v>24</v>
          </cell>
        </row>
        <row r="23">
          <cell r="A23" t="str">
            <v>21</v>
          </cell>
          <cell r="B23">
            <v>19</v>
          </cell>
          <cell r="C23">
            <v>25</v>
          </cell>
          <cell r="D23">
            <v>0.43181818181818182</v>
          </cell>
          <cell r="E23">
            <v>44</v>
          </cell>
          <cell r="F23">
            <v>22</v>
          </cell>
          <cell r="G23">
            <v>27</v>
          </cell>
          <cell r="H23">
            <v>0.44897959183673469</v>
          </cell>
          <cell r="I23">
            <v>49</v>
          </cell>
          <cell r="J23">
            <v>21</v>
          </cell>
          <cell r="K23">
            <v>32</v>
          </cell>
          <cell r="L23">
            <v>0.39622641509433965</v>
          </cell>
          <cell r="M23">
            <v>53</v>
          </cell>
          <cell r="N23">
            <v>17</v>
          </cell>
          <cell r="O23">
            <v>13</v>
          </cell>
          <cell r="P23">
            <v>0.56666666666666665</v>
          </cell>
          <cell r="Q23">
            <v>30</v>
          </cell>
          <cell r="R23">
            <v>14</v>
          </cell>
          <cell r="S23">
            <v>28</v>
          </cell>
          <cell r="T23">
            <v>0.33333333333333331</v>
          </cell>
          <cell r="U23">
            <v>42</v>
          </cell>
        </row>
        <row r="24">
          <cell r="A24" t="str">
            <v>22</v>
          </cell>
          <cell r="B24">
            <v>30</v>
          </cell>
          <cell r="C24">
            <v>76</v>
          </cell>
          <cell r="D24">
            <v>0.28301886792452829</v>
          </cell>
          <cell r="E24">
            <v>106</v>
          </cell>
          <cell r="F24">
            <v>35</v>
          </cell>
          <cell r="G24">
            <v>76</v>
          </cell>
          <cell r="H24">
            <v>0.31531531531531531</v>
          </cell>
          <cell r="I24">
            <v>111</v>
          </cell>
          <cell r="J24">
            <v>22</v>
          </cell>
          <cell r="K24">
            <v>66</v>
          </cell>
          <cell r="L24">
            <v>0.25</v>
          </cell>
          <cell r="M24">
            <v>88</v>
          </cell>
          <cell r="N24">
            <v>20</v>
          </cell>
          <cell r="O24">
            <v>56</v>
          </cell>
          <cell r="P24">
            <v>0.26315789473684209</v>
          </cell>
          <cell r="Q24">
            <v>76</v>
          </cell>
          <cell r="R24">
            <v>31</v>
          </cell>
          <cell r="S24">
            <v>49</v>
          </cell>
          <cell r="T24">
            <v>0.38750000000000001</v>
          </cell>
          <cell r="U24">
            <v>80</v>
          </cell>
        </row>
        <row r="25">
          <cell r="A25" t="str">
            <v>23</v>
          </cell>
          <cell r="B25">
            <v>9</v>
          </cell>
          <cell r="C25">
            <v>28</v>
          </cell>
          <cell r="D25">
            <v>0.24324324324324326</v>
          </cell>
          <cell r="E25">
            <v>37</v>
          </cell>
          <cell r="F25">
            <v>8</v>
          </cell>
          <cell r="G25">
            <v>40</v>
          </cell>
          <cell r="H25">
            <v>0.16666666666666666</v>
          </cell>
          <cell r="I25">
            <v>48</v>
          </cell>
          <cell r="J25">
            <v>13</v>
          </cell>
          <cell r="K25">
            <v>28</v>
          </cell>
          <cell r="L25">
            <v>0.31707317073170732</v>
          </cell>
          <cell r="M25">
            <v>41</v>
          </cell>
          <cell r="N25">
            <v>24</v>
          </cell>
          <cell r="O25">
            <v>35</v>
          </cell>
          <cell r="P25">
            <v>0.40677966101694918</v>
          </cell>
          <cell r="Q25">
            <v>59</v>
          </cell>
          <cell r="R25">
            <v>15</v>
          </cell>
          <cell r="S25">
            <v>21</v>
          </cell>
          <cell r="T25">
            <v>0.41666666666666669</v>
          </cell>
          <cell r="U25">
            <v>36</v>
          </cell>
        </row>
        <row r="26">
          <cell r="A26" t="str">
            <v>24</v>
          </cell>
          <cell r="B26">
            <v>4</v>
          </cell>
          <cell r="C26">
            <v>12</v>
          </cell>
          <cell r="D26">
            <v>0.25</v>
          </cell>
          <cell r="E26">
            <v>16</v>
          </cell>
          <cell r="F26">
            <v>12</v>
          </cell>
          <cell r="G26">
            <v>18</v>
          </cell>
          <cell r="H26">
            <v>0.4</v>
          </cell>
          <cell r="I26">
            <v>30</v>
          </cell>
          <cell r="J26">
            <v>8</v>
          </cell>
          <cell r="K26">
            <v>18</v>
          </cell>
          <cell r="L26">
            <v>0.30769230769230771</v>
          </cell>
          <cell r="M26">
            <v>26</v>
          </cell>
          <cell r="N26">
            <v>6</v>
          </cell>
          <cell r="O26">
            <v>14</v>
          </cell>
          <cell r="P26">
            <v>0.3</v>
          </cell>
          <cell r="Q26">
            <v>20</v>
          </cell>
          <cell r="R26">
            <v>13</v>
          </cell>
          <cell r="S26">
            <v>7</v>
          </cell>
          <cell r="T26">
            <v>0.65</v>
          </cell>
          <cell r="U26">
            <v>20</v>
          </cell>
        </row>
        <row r="27">
          <cell r="A27" t="str">
            <v>25</v>
          </cell>
          <cell r="B27">
            <v>28</v>
          </cell>
          <cell r="C27">
            <v>166</v>
          </cell>
          <cell r="D27">
            <v>0.14432989690721648</v>
          </cell>
          <cell r="E27">
            <v>194</v>
          </cell>
          <cell r="F27">
            <v>34</v>
          </cell>
          <cell r="G27">
            <v>185</v>
          </cell>
          <cell r="H27">
            <v>0.15525114155251141</v>
          </cell>
          <cell r="I27">
            <v>219</v>
          </cell>
          <cell r="J27">
            <v>35</v>
          </cell>
          <cell r="K27">
            <v>183</v>
          </cell>
          <cell r="L27">
            <v>0.16055045871559634</v>
          </cell>
          <cell r="M27">
            <v>218</v>
          </cell>
          <cell r="N27">
            <v>32</v>
          </cell>
          <cell r="O27">
            <v>176</v>
          </cell>
          <cell r="P27">
            <v>0.15384615384615385</v>
          </cell>
          <cell r="Q27">
            <v>208</v>
          </cell>
          <cell r="R27">
            <v>31</v>
          </cell>
          <cell r="S27">
            <v>167</v>
          </cell>
          <cell r="T27">
            <v>0.15656565656565657</v>
          </cell>
          <cell r="U27">
            <v>198</v>
          </cell>
        </row>
        <row r="28">
          <cell r="A28" t="str">
            <v>26</v>
          </cell>
          <cell r="B28">
            <v>33</v>
          </cell>
          <cell r="C28">
            <v>148</v>
          </cell>
          <cell r="D28">
            <v>0.18232044198895028</v>
          </cell>
          <cell r="E28">
            <v>181</v>
          </cell>
          <cell r="F28">
            <v>28</v>
          </cell>
          <cell r="G28">
            <v>184</v>
          </cell>
          <cell r="H28">
            <v>0.13207547169811321</v>
          </cell>
          <cell r="I28">
            <v>212</v>
          </cell>
          <cell r="J28">
            <v>32</v>
          </cell>
          <cell r="K28">
            <v>148</v>
          </cell>
          <cell r="L28">
            <v>0.17777777777777778</v>
          </cell>
          <cell r="M28">
            <v>180</v>
          </cell>
          <cell r="N28">
            <v>38</v>
          </cell>
          <cell r="O28">
            <v>154</v>
          </cell>
          <cell r="P28">
            <v>0.19791666666666666</v>
          </cell>
          <cell r="Q28">
            <v>192</v>
          </cell>
          <cell r="R28">
            <v>40</v>
          </cell>
          <cell r="S28">
            <v>112</v>
          </cell>
          <cell r="T28">
            <v>0.26315789473684209</v>
          </cell>
          <cell r="U28">
            <v>152</v>
          </cell>
        </row>
        <row r="29">
          <cell r="A29" t="str">
            <v>27</v>
          </cell>
          <cell r="B29">
            <v>27</v>
          </cell>
          <cell r="C29">
            <v>130</v>
          </cell>
          <cell r="D29">
            <v>0.17197452229299362</v>
          </cell>
          <cell r="E29">
            <v>157</v>
          </cell>
          <cell r="F29">
            <v>45</v>
          </cell>
          <cell r="G29">
            <v>184</v>
          </cell>
          <cell r="H29">
            <v>0.1965065502183406</v>
          </cell>
          <cell r="I29">
            <v>229</v>
          </cell>
          <cell r="J29">
            <v>43</v>
          </cell>
          <cell r="K29">
            <v>189</v>
          </cell>
          <cell r="L29">
            <v>0.18534482758620691</v>
          </cell>
          <cell r="M29">
            <v>232</v>
          </cell>
          <cell r="N29">
            <v>45</v>
          </cell>
          <cell r="O29">
            <v>145</v>
          </cell>
          <cell r="P29">
            <v>0.23684210526315788</v>
          </cell>
          <cell r="Q29">
            <v>190</v>
          </cell>
          <cell r="R29">
            <v>31</v>
          </cell>
          <cell r="S29">
            <v>130</v>
          </cell>
          <cell r="T29">
            <v>0.19254658385093168</v>
          </cell>
          <cell r="U29">
            <v>161</v>
          </cell>
        </row>
        <row r="30">
          <cell r="A30" t="str">
            <v>28</v>
          </cell>
          <cell r="B30">
            <v>10</v>
          </cell>
          <cell r="C30">
            <v>52</v>
          </cell>
          <cell r="D30">
            <v>0.16129032258064516</v>
          </cell>
          <cell r="E30">
            <v>62</v>
          </cell>
          <cell r="F30">
            <v>19</v>
          </cell>
          <cell r="G30">
            <v>83</v>
          </cell>
          <cell r="H30">
            <v>0.18627450980392157</v>
          </cell>
          <cell r="I30">
            <v>102</v>
          </cell>
          <cell r="J30">
            <v>16</v>
          </cell>
          <cell r="K30">
            <v>114</v>
          </cell>
          <cell r="L30">
            <v>0.12307692307692308</v>
          </cell>
          <cell r="M30">
            <v>130</v>
          </cell>
          <cell r="N30">
            <v>16</v>
          </cell>
          <cell r="O30">
            <v>62</v>
          </cell>
          <cell r="P30">
            <v>0.20512820512820512</v>
          </cell>
          <cell r="Q30">
            <v>78</v>
          </cell>
          <cell r="R30">
            <v>9</v>
          </cell>
          <cell r="S30">
            <v>61</v>
          </cell>
          <cell r="T30">
            <v>0.12857142857142856</v>
          </cell>
          <cell r="U30">
            <v>70</v>
          </cell>
        </row>
        <row r="31">
          <cell r="A31" t="str">
            <v>29</v>
          </cell>
          <cell r="B31">
            <v>5</v>
          </cell>
          <cell r="C31">
            <v>33</v>
          </cell>
          <cell r="D31">
            <v>0.13157894736842105</v>
          </cell>
          <cell r="E31">
            <v>38</v>
          </cell>
          <cell r="F31">
            <v>4</v>
          </cell>
          <cell r="G31">
            <v>39</v>
          </cell>
          <cell r="H31">
            <v>9.3023255813953487E-2</v>
          </cell>
          <cell r="I31">
            <v>43</v>
          </cell>
          <cell r="J31">
            <v>4</v>
          </cell>
          <cell r="K31">
            <v>41</v>
          </cell>
          <cell r="L31">
            <v>8.8888888888888892E-2</v>
          </cell>
          <cell r="M31">
            <v>45</v>
          </cell>
          <cell r="N31">
            <v>3</v>
          </cell>
          <cell r="O31">
            <v>16</v>
          </cell>
          <cell r="P31">
            <v>0.15789473684210525</v>
          </cell>
          <cell r="Q31">
            <v>19</v>
          </cell>
          <cell r="R31">
            <v>3</v>
          </cell>
          <cell r="S31">
            <v>25</v>
          </cell>
          <cell r="T31">
            <v>0.10714285714285714</v>
          </cell>
          <cell r="U31">
            <v>28</v>
          </cell>
        </row>
        <row r="32">
          <cell r="A32" t="str">
            <v>30</v>
          </cell>
          <cell r="B32">
            <v>9</v>
          </cell>
          <cell r="C32">
            <v>45</v>
          </cell>
          <cell r="D32">
            <v>0.16666666666666666</v>
          </cell>
          <cell r="E32">
            <v>54</v>
          </cell>
          <cell r="F32">
            <v>7</v>
          </cell>
          <cell r="G32">
            <v>42</v>
          </cell>
          <cell r="H32">
            <v>0.14285714285714285</v>
          </cell>
          <cell r="I32">
            <v>49</v>
          </cell>
          <cell r="J32">
            <v>6</v>
          </cell>
          <cell r="K32">
            <v>32</v>
          </cell>
          <cell r="L32">
            <v>0.15789473684210525</v>
          </cell>
          <cell r="M32">
            <v>38</v>
          </cell>
          <cell r="N32">
            <v>4</v>
          </cell>
          <cell r="O32">
            <v>41</v>
          </cell>
          <cell r="P32">
            <v>8.8888888888888892E-2</v>
          </cell>
          <cell r="Q32">
            <v>45</v>
          </cell>
          <cell r="R32">
            <v>3</v>
          </cell>
          <cell r="S32">
            <v>21</v>
          </cell>
          <cell r="T32">
            <v>0.125</v>
          </cell>
          <cell r="U32">
            <v>24</v>
          </cell>
        </row>
        <row r="33">
          <cell r="A33" t="str">
            <v>31</v>
          </cell>
          <cell r="B33">
            <v>23</v>
          </cell>
          <cell r="C33">
            <v>59</v>
          </cell>
          <cell r="D33">
            <v>0.28048780487804881</v>
          </cell>
          <cell r="E33">
            <v>82</v>
          </cell>
          <cell r="F33">
            <v>17</v>
          </cell>
          <cell r="G33">
            <v>70</v>
          </cell>
          <cell r="H33">
            <v>0.19540229885057472</v>
          </cell>
          <cell r="I33">
            <v>87</v>
          </cell>
          <cell r="J33">
            <v>19</v>
          </cell>
          <cell r="K33">
            <v>57</v>
          </cell>
          <cell r="L33">
            <v>0.25</v>
          </cell>
          <cell r="M33">
            <v>76</v>
          </cell>
          <cell r="N33">
            <v>10</v>
          </cell>
          <cell r="O33">
            <v>33</v>
          </cell>
          <cell r="P33">
            <v>0.23255813953488372</v>
          </cell>
          <cell r="Q33">
            <v>43</v>
          </cell>
          <cell r="R33">
            <v>17</v>
          </cell>
          <cell r="S33">
            <v>38</v>
          </cell>
          <cell r="T33">
            <v>0.30909090909090908</v>
          </cell>
          <cell r="U33">
            <v>55</v>
          </cell>
        </row>
        <row r="34">
          <cell r="A34" t="str">
            <v>32</v>
          </cell>
          <cell r="B34">
            <v>16</v>
          </cell>
          <cell r="C34">
            <v>30</v>
          </cell>
          <cell r="D34">
            <v>0.34782608695652173</v>
          </cell>
          <cell r="E34">
            <v>46</v>
          </cell>
          <cell r="F34">
            <v>10</v>
          </cell>
          <cell r="G34">
            <v>31</v>
          </cell>
          <cell r="H34">
            <v>0.24390243902439024</v>
          </cell>
          <cell r="I34">
            <v>41</v>
          </cell>
          <cell r="J34">
            <v>15</v>
          </cell>
          <cell r="K34">
            <v>38</v>
          </cell>
          <cell r="L34">
            <v>0.28301886792452829</v>
          </cell>
          <cell r="M34">
            <v>53</v>
          </cell>
          <cell r="N34">
            <v>3</v>
          </cell>
          <cell r="O34">
            <v>26</v>
          </cell>
          <cell r="P34">
            <v>0.10344827586206896</v>
          </cell>
          <cell r="Q34">
            <v>29</v>
          </cell>
          <cell r="R34">
            <v>8</v>
          </cell>
          <cell r="S34">
            <v>29</v>
          </cell>
          <cell r="T34">
            <v>0.21621621621621623</v>
          </cell>
          <cell r="U34">
            <v>37</v>
          </cell>
        </row>
        <row r="35">
          <cell r="A35" t="str">
            <v>33</v>
          </cell>
          <cell r="B35">
            <v>8</v>
          </cell>
          <cell r="C35">
            <v>28</v>
          </cell>
          <cell r="D35">
            <v>0.22222222222222221</v>
          </cell>
          <cell r="E35">
            <v>36</v>
          </cell>
          <cell r="F35">
            <v>12</v>
          </cell>
          <cell r="G35">
            <v>37</v>
          </cell>
          <cell r="H35">
            <v>0.24489795918367346</v>
          </cell>
          <cell r="I35">
            <v>49</v>
          </cell>
          <cell r="J35">
            <v>13</v>
          </cell>
          <cell r="K35">
            <v>28</v>
          </cell>
          <cell r="L35">
            <v>0.31707317073170732</v>
          </cell>
          <cell r="M35">
            <v>41</v>
          </cell>
          <cell r="N35">
            <v>8</v>
          </cell>
          <cell r="O35">
            <v>19</v>
          </cell>
          <cell r="P35">
            <v>0.29629629629629628</v>
          </cell>
          <cell r="Q35">
            <v>27</v>
          </cell>
          <cell r="R35">
            <v>11</v>
          </cell>
          <cell r="S35">
            <v>24</v>
          </cell>
          <cell r="T35">
            <v>0.31428571428571428</v>
          </cell>
          <cell r="U35">
            <v>35</v>
          </cell>
        </row>
        <row r="36">
          <cell r="A36" t="str">
            <v>34</v>
          </cell>
          <cell r="G36">
            <v>13</v>
          </cell>
          <cell r="H36">
            <v>0</v>
          </cell>
          <cell r="I36">
            <v>13</v>
          </cell>
          <cell r="K36">
            <v>7</v>
          </cell>
          <cell r="L36">
            <v>0</v>
          </cell>
          <cell r="M36">
            <v>7</v>
          </cell>
          <cell r="N36">
            <v>1</v>
          </cell>
          <cell r="O36">
            <v>5</v>
          </cell>
          <cell r="P36">
            <v>0.16666666666666666</v>
          </cell>
          <cell r="Q36">
            <v>6</v>
          </cell>
          <cell r="R36">
            <v>4</v>
          </cell>
          <cell r="S36">
            <v>36</v>
          </cell>
          <cell r="T36">
            <v>0.1</v>
          </cell>
          <cell r="U36">
            <v>40</v>
          </cell>
        </row>
        <row r="37">
          <cell r="A37" t="str">
            <v>35</v>
          </cell>
          <cell r="B37">
            <v>6</v>
          </cell>
          <cell r="C37">
            <v>39</v>
          </cell>
          <cell r="D37">
            <v>0.13333333333333333</v>
          </cell>
          <cell r="E37">
            <v>45</v>
          </cell>
          <cell r="F37">
            <v>10</v>
          </cell>
          <cell r="G37">
            <v>44</v>
          </cell>
          <cell r="H37">
            <v>0.18518518518518517</v>
          </cell>
          <cell r="I37">
            <v>54</v>
          </cell>
          <cell r="J37">
            <v>6</v>
          </cell>
          <cell r="K37">
            <v>32</v>
          </cell>
          <cell r="L37">
            <v>0.15789473684210525</v>
          </cell>
          <cell r="M37">
            <v>38</v>
          </cell>
          <cell r="N37">
            <v>14</v>
          </cell>
          <cell r="O37">
            <v>39</v>
          </cell>
          <cell r="P37">
            <v>0.26415094339622641</v>
          </cell>
          <cell r="Q37">
            <v>53</v>
          </cell>
          <cell r="R37">
            <v>9</v>
          </cell>
          <cell r="S37">
            <v>25</v>
          </cell>
          <cell r="T37">
            <v>0.26470588235294118</v>
          </cell>
          <cell r="U37">
            <v>34</v>
          </cell>
        </row>
        <row r="38">
          <cell r="A38" t="str">
            <v>36</v>
          </cell>
          <cell r="B38">
            <v>1</v>
          </cell>
          <cell r="C38">
            <v>5</v>
          </cell>
          <cell r="D38">
            <v>0.16666666666666666</v>
          </cell>
          <cell r="E38">
            <v>6</v>
          </cell>
          <cell r="F38">
            <v>5</v>
          </cell>
          <cell r="G38">
            <v>10</v>
          </cell>
          <cell r="H38">
            <v>0.33333333333333331</v>
          </cell>
          <cell r="I38">
            <v>15</v>
          </cell>
          <cell r="J38">
            <v>3</v>
          </cell>
          <cell r="K38">
            <v>3</v>
          </cell>
          <cell r="L38">
            <v>0.5</v>
          </cell>
          <cell r="M38">
            <v>6</v>
          </cell>
          <cell r="N38">
            <v>6</v>
          </cell>
          <cell r="O38">
            <v>10</v>
          </cell>
          <cell r="P38">
            <v>0.375</v>
          </cell>
          <cell r="Q38">
            <v>16</v>
          </cell>
          <cell r="R38">
            <v>3</v>
          </cell>
          <cell r="S38">
            <v>17</v>
          </cell>
          <cell r="T38">
            <v>0.15</v>
          </cell>
          <cell r="U38">
            <v>20</v>
          </cell>
        </row>
        <row r="39">
          <cell r="A39" t="str">
            <v>37</v>
          </cell>
          <cell r="B39">
            <v>2</v>
          </cell>
          <cell r="C39">
            <v>5</v>
          </cell>
          <cell r="D39">
            <v>0.2857142857142857</v>
          </cell>
          <cell r="E39">
            <v>7</v>
          </cell>
          <cell r="F39">
            <v>2</v>
          </cell>
          <cell r="G39">
            <v>5</v>
          </cell>
          <cell r="H39">
            <v>0.2857142857142857</v>
          </cell>
          <cell r="I39">
            <v>7</v>
          </cell>
          <cell r="J39">
            <v>2</v>
          </cell>
          <cell r="K39">
            <v>3</v>
          </cell>
          <cell r="L39">
            <v>0.4</v>
          </cell>
          <cell r="M39">
            <v>5</v>
          </cell>
          <cell r="N39">
            <v>4</v>
          </cell>
          <cell r="O39">
            <v>15</v>
          </cell>
          <cell r="P39">
            <v>0.21052631578947367</v>
          </cell>
          <cell r="Q39">
            <v>19</v>
          </cell>
          <cell r="R39">
            <v>1</v>
          </cell>
          <cell r="S39">
            <v>9</v>
          </cell>
          <cell r="T39">
            <v>0.1</v>
          </cell>
          <cell r="U39">
            <v>10</v>
          </cell>
        </row>
        <row r="40">
          <cell r="A40" t="str">
            <v>60</v>
          </cell>
          <cell r="B40">
            <v>10</v>
          </cell>
          <cell r="C40">
            <v>120</v>
          </cell>
          <cell r="D40">
            <v>7.6923076923076927E-2</v>
          </cell>
          <cell r="E40">
            <v>130</v>
          </cell>
          <cell r="F40">
            <v>23</v>
          </cell>
          <cell r="G40">
            <v>134</v>
          </cell>
          <cell r="H40">
            <v>0.1464968152866242</v>
          </cell>
          <cell r="I40">
            <v>157</v>
          </cell>
          <cell r="J40">
            <v>22</v>
          </cell>
          <cell r="K40">
            <v>118</v>
          </cell>
          <cell r="L40">
            <v>0.15714285714285714</v>
          </cell>
          <cell r="M40">
            <v>140</v>
          </cell>
          <cell r="N40">
            <v>12</v>
          </cell>
          <cell r="O40">
            <v>91</v>
          </cell>
          <cell r="P40">
            <v>0.11650485436893204</v>
          </cell>
          <cell r="Q40">
            <v>103</v>
          </cell>
          <cell r="R40">
            <v>8</v>
          </cell>
          <cell r="S40">
            <v>116</v>
          </cell>
          <cell r="T40">
            <v>6.4516129032258063E-2</v>
          </cell>
          <cell r="U40">
            <v>124</v>
          </cell>
        </row>
        <row r="41">
          <cell r="A41" t="str">
            <v>61</v>
          </cell>
          <cell r="B41">
            <v>12</v>
          </cell>
          <cell r="C41">
            <v>68</v>
          </cell>
          <cell r="D41">
            <v>0.15</v>
          </cell>
          <cell r="E41">
            <v>80</v>
          </cell>
          <cell r="F41">
            <v>16</v>
          </cell>
          <cell r="G41">
            <v>79</v>
          </cell>
          <cell r="H41">
            <v>0.16842105263157894</v>
          </cell>
          <cell r="I41">
            <v>95</v>
          </cell>
          <cell r="J41">
            <v>17</v>
          </cell>
          <cell r="K41">
            <v>91</v>
          </cell>
          <cell r="L41">
            <v>0.15740740740740741</v>
          </cell>
          <cell r="M41">
            <v>108</v>
          </cell>
          <cell r="N41">
            <v>8</v>
          </cell>
          <cell r="O41">
            <v>57</v>
          </cell>
          <cell r="P41">
            <v>0.12307692307692308</v>
          </cell>
          <cell r="Q41">
            <v>65</v>
          </cell>
          <cell r="R41">
            <v>14</v>
          </cell>
          <cell r="S41">
            <v>66</v>
          </cell>
          <cell r="T41">
            <v>0.17499999999999999</v>
          </cell>
          <cell r="U41">
            <v>80</v>
          </cell>
        </row>
        <row r="42">
          <cell r="A42" t="str">
            <v>62</v>
          </cell>
          <cell r="B42">
            <v>12</v>
          </cell>
          <cell r="C42">
            <v>58</v>
          </cell>
          <cell r="D42">
            <v>0.17142857142857143</v>
          </cell>
          <cell r="E42">
            <v>70</v>
          </cell>
          <cell r="F42">
            <v>11</v>
          </cell>
          <cell r="G42">
            <v>51</v>
          </cell>
          <cell r="H42">
            <v>0.17741935483870969</v>
          </cell>
          <cell r="I42">
            <v>62</v>
          </cell>
          <cell r="J42">
            <v>5</v>
          </cell>
          <cell r="K42">
            <v>34</v>
          </cell>
          <cell r="L42">
            <v>0.12820512820512819</v>
          </cell>
          <cell r="M42">
            <v>39</v>
          </cell>
          <cell r="N42">
            <v>6</v>
          </cell>
          <cell r="O42">
            <v>48</v>
          </cell>
          <cell r="P42">
            <v>0.1111111111111111</v>
          </cell>
          <cell r="Q42">
            <v>54</v>
          </cell>
          <cell r="R42">
            <v>8</v>
          </cell>
          <cell r="S42">
            <v>48</v>
          </cell>
          <cell r="T42">
            <v>0.14285714285714285</v>
          </cell>
          <cell r="U42">
            <v>56</v>
          </cell>
        </row>
        <row r="43">
          <cell r="A43" t="str">
            <v>63</v>
          </cell>
          <cell r="B43">
            <v>12</v>
          </cell>
          <cell r="C43">
            <v>77</v>
          </cell>
          <cell r="D43">
            <v>0.1348314606741573</v>
          </cell>
          <cell r="E43">
            <v>89</v>
          </cell>
          <cell r="F43">
            <v>5</v>
          </cell>
          <cell r="G43">
            <v>53</v>
          </cell>
          <cell r="H43">
            <v>8.6206896551724144E-2</v>
          </cell>
          <cell r="I43">
            <v>58</v>
          </cell>
          <cell r="J43">
            <v>14</v>
          </cell>
          <cell r="K43">
            <v>65</v>
          </cell>
          <cell r="L43">
            <v>0.17721518987341772</v>
          </cell>
          <cell r="M43">
            <v>79</v>
          </cell>
          <cell r="N43">
            <v>12</v>
          </cell>
          <cell r="O43">
            <v>63</v>
          </cell>
          <cell r="P43">
            <v>0.16</v>
          </cell>
          <cell r="Q43">
            <v>75</v>
          </cell>
          <cell r="R43">
            <v>4</v>
          </cell>
          <cell r="S43">
            <v>55</v>
          </cell>
          <cell r="T43">
            <v>6.7796610169491525E-2</v>
          </cell>
          <cell r="U43">
            <v>59</v>
          </cell>
        </row>
        <row r="44">
          <cell r="A44" t="str">
            <v>64</v>
          </cell>
          <cell r="B44">
            <v>12</v>
          </cell>
          <cell r="C44">
            <v>23</v>
          </cell>
          <cell r="D44">
            <v>0.34285714285714286</v>
          </cell>
          <cell r="E44">
            <v>35</v>
          </cell>
          <cell r="F44">
            <v>13</v>
          </cell>
          <cell r="G44">
            <v>26</v>
          </cell>
          <cell r="H44">
            <v>0.33333333333333331</v>
          </cell>
          <cell r="I44">
            <v>39</v>
          </cell>
          <cell r="J44">
            <v>4</v>
          </cell>
          <cell r="K44">
            <v>24</v>
          </cell>
          <cell r="L44">
            <v>0.14285714285714285</v>
          </cell>
          <cell r="M44">
            <v>28</v>
          </cell>
          <cell r="N44">
            <v>16</v>
          </cell>
          <cell r="O44">
            <v>24</v>
          </cell>
          <cell r="P44">
            <v>0.4</v>
          </cell>
          <cell r="Q44">
            <v>40</v>
          </cell>
          <cell r="R44">
            <v>20</v>
          </cell>
          <cell r="S44">
            <v>26</v>
          </cell>
          <cell r="T44">
            <v>0.43478260869565216</v>
          </cell>
          <cell r="U44">
            <v>46</v>
          </cell>
        </row>
        <row r="45">
          <cell r="A45" t="str">
            <v>65</v>
          </cell>
          <cell r="B45">
            <v>22</v>
          </cell>
          <cell r="C45">
            <v>33</v>
          </cell>
          <cell r="D45">
            <v>0.4</v>
          </cell>
          <cell r="E45">
            <v>55</v>
          </cell>
          <cell r="F45">
            <v>26</v>
          </cell>
          <cell r="G45">
            <v>28</v>
          </cell>
          <cell r="H45">
            <v>0.48148148148148145</v>
          </cell>
          <cell r="I45">
            <v>54</v>
          </cell>
          <cell r="J45">
            <v>20</v>
          </cell>
          <cell r="K45">
            <v>39</v>
          </cell>
          <cell r="L45">
            <v>0.33898305084745761</v>
          </cell>
          <cell r="M45">
            <v>59</v>
          </cell>
          <cell r="N45">
            <v>7</v>
          </cell>
          <cell r="O45">
            <v>15</v>
          </cell>
          <cell r="P45">
            <v>0.31818181818181818</v>
          </cell>
          <cell r="Q45">
            <v>22</v>
          </cell>
          <cell r="R45">
            <v>13</v>
          </cell>
          <cell r="S45">
            <v>26</v>
          </cell>
          <cell r="T45">
            <v>0.33333333333333331</v>
          </cell>
          <cell r="U45">
            <v>39</v>
          </cell>
        </row>
        <row r="46">
          <cell r="A46" t="str">
            <v>66</v>
          </cell>
          <cell r="B46">
            <v>6</v>
          </cell>
          <cell r="C46">
            <v>17</v>
          </cell>
          <cell r="D46">
            <v>0.2608695652173913</v>
          </cell>
          <cell r="E46">
            <v>23</v>
          </cell>
          <cell r="F46">
            <v>17</v>
          </cell>
          <cell r="G46">
            <v>24</v>
          </cell>
          <cell r="H46">
            <v>0.41463414634146339</v>
          </cell>
          <cell r="I46">
            <v>41</v>
          </cell>
          <cell r="J46">
            <v>10</v>
          </cell>
          <cell r="K46">
            <v>19</v>
          </cell>
          <cell r="L46">
            <v>0.34482758620689657</v>
          </cell>
          <cell r="M46">
            <v>29</v>
          </cell>
          <cell r="N46">
            <v>7</v>
          </cell>
          <cell r="O46">
            <v>13</v>
          </cell>
          <cell r="P46">
            <v>0.35</v>
          </cell>
          <cell r="Q46">
            <v>20</v>
          </cell>
          <cell r="R46">
            <v>2</v>
          </cell>
          <cell r="S46">
            <v>13</v>
          </cell>
          <cell r="T46">
            <v>0.13333333333333333</v>
          </cell>
          <cell r="U46">
            <v>15</v>
          </cell>
        </row>
        <row r="47">
          <cell r="A47" t="str">
            <v>67</v>
          </cell>
          <cell r="B47">
            <v>3</v>
          </cell>
          <cell r="C47">
            <v>13</v>
          </cell>
          <cell r="D47">
            <v>0.1875</v>
          </cell>
          <cell r="E47">
            <v>16</v>
          </cell>
          <cell r="F47">
            <v>14</v>
          </cell>
          <cell r="G47">
            <v>32</v>
          </cell>
          <cell r="H47">
            <v>0.30434782608695654</v>
          </cell>
          <cell r="I47">
            <v>46</v>
          </cell>
          <cell r="J47">
            <v>6</v>
          </cell>
          <cell r="K47">
            <v>18</v>
          </cell>
          <cell r="L47">
            <v>0.25</v>
          </cell>
          <cell r="M47">
            <v>24</v>
          </cell>
          <cell r="N47">
            <v>5</v>
          </cell>
          <cell r="O47">
            <v>8</v>
          </cell>
          <cell r="P47">
            <v>0.38461538461538464</v>
          </cell>
          <cell r="Q47">
            <v>13</v>
          </cell>
          <cell r="R47">
            <v>14</v>
          </cell>
          <cell r="S47">
            <v>16</v>
          </cell>
          <cell r="T47">
            <v>0.46666666666666667</v>
          </cell>
          <cell r="U47">
            <v>30</v>
          </cell>
        </row>
        <row r="48">
          <cell r="A48" t="str">
            <v>68</v>
          </cell>
          <cell r="B48">
            <v>3</v>
          </cell>
          <cell r="C48">
            <v>9</v>
          </cell>
          <cell r="D48">
            <v>0.25</v>
          </cell>
          <cell r="E48">
            <v>12</v>
          </cell>
          <cell r="F48">
            <v>4</v>
          </cell>
          <cell r="G48">
            <v>5</v>
          </cell>
          <cell r="H48">
            <v>0.44444444444444442</v>
          </cell>
          <cell r="I48">
            <v>9</v>
          </cell>
          <cell r="J48">
            <v>3</v>
          </cell>
          <cell r="K48">
            <v>14</v>
          </cell>
          <cell r="L48">
            <v>0.17647058823529413</v>
          </cell>
          <cell r="M48">
            <v>17</v>
          </cell>
          <cell r="N48">
            <v>7</v>
          </cell>
          <cell r="O48">
            <v>10</v>
          </cell>
          <cell r="P48">
            <v>0.41176470588235292</v>
          </cell>
          <cell r="Q48">
            <v>17</v>
          </cell>
          <cell r="R48">
            <v>0</v>
          </cell>
          <cell r="S48">
            <v>6</v>
          </cell>
          <cell r="T48">
            <v>0</v>
          </cell>
          <cell r="U48">
            <v>6</v>
          </cell>
        </row>
        <row r="49">
          <cell r="A49" t="str">
            <v>69</v>
          </cell>
          <cell r="B49">
            <v>11</v>
          </cell>
          <cell r="C49">
            <v>12</v>
          </cell>
          <cell r="D49">
            <v>0.47826086956521741</v>
          </cell>
          <cell r="E49">
            <v>23</v>
          </cell>
          <cell r="F49">
            <v>10</v>
          </cell>
          <cell r="G49">
            <v>17</v>
          </cell>
          <cell r="H49">
            <v>0.37037037037037035</v>
          </cell>
          <cell r="I49">
            <v>27</v>
          </cell>
          <cell r="J49">
            <v>5</v>
          </cell>
          <cell r="K49">
            <v>9</v>
          </cell>
          <cell r="L49">
            <v>0.35714285714285715</v>
          </cell>
          <cell r="M49">
            <v>14</v>
          </cell>
          <cell r="N49">
            <v>3</v>
          </cell>
          <cell r="O49">
            <v>9</v>
          </cell>
          <cell r="P49">
            <v>0.25</v>
          </cell>
          <cell r="Q49">
            <v>12</v>
          </cell>
          <cell r="R49">
            <v>3</v>
          </cell>
          <cell r="S49">
            <v>18</v>
          </cell>
          <cell r="T49">
            <v>0.14285714285714285</v>
          </cell>
          <cell r="U49">
            <v>21</v>
          </cell>
        </row>
        <row r="50">
          <cell r="A50" t="str">
            <v>70</v>
          </cell>
          <cell r="B50">
            <v>5</v>
          </cell>
          <cell r="C50">
            <v>28</v>
          </cell>
          <cell r="D50">
            <v>0.15151515151515152</v>
          </cell>
          <cell r="E50">
            <v>33</v>
          </cell>
          <cell r="F50">
            <v>17</v>
          </cell>
          <cell r="G50">
            <v>26</v>
          </cell>
          <cell r="H50">
            <v>0.39534883720930231</v>
          </cell>
          <cell r="I50">
            <v>43</v>
          </cell>
          <cell r="J50">
            <v>24</v>
          </cell>
          <cell r="K50">
            <v>37</v>
          </cell>
          <cell r="L50">
            <v>0.39344262295081966</v>
          </cell>
          <cell r="M50">
            <v>61</v>
          </cell>
          <cell r="N50">
            <v>27</v>
          </cell>
          <cell r="O50">
            <v>38</v>
          </cell>
          <cell r="P50">
            <v>0.41538461538461541</v>
          </cell>
          <cell r="Q50">
            <v>65</v>
          </cell>
          <cell r="R50">
            <v>18</v>
          </cell>
          <cell r="S50">
            <v>22</v>
          </cell>
          <cell r="T50">
            <v>0.45</v>
          </cell>
          <cell r="U50">
            <v>40</v>
          </cell>
        </row>
        <row r="51">
          <cell r="A51" t="str">
            <v>71</v>
          </cell>
          <cell r="B51">
            <v>11</v>
          </cell>
          <cell r="C51">
            <v>25</v>
          </cell>
          <cell r="D51">
            <v>0.30555555555555558</v>
          </cell>
          <cell r="E51">
            <v>36</v>
          </cell>
          <cell r="F51">
            <v>19</v>
          </cell>
          <cell r="G51">
            <v>25</v>
          </cell>
          <cell r="H51">
            <v>0.43181818181818182</v>
          </cell>
          <cell r="I51">
            <v>44</v>
          </cell>
          <cell r="J51">
            <v>14</v>
          </cell>
          <cell r="K51">
            <v>21</v>
          </cell>
          <cell r="L51">
            <v>0.4</v>
          </cell>
          <cell r="M51">
            <v>35</v>
          </cell>
          <cell r="N51">
            <v>12</v>
          </cell>
          <cell r="O51">
            <v>7</v>
          </cell>
          <cell r="P51">
            <v>0.63157894736842102</v>
          </cell>
          <cell r="Q51">
            <v>19</v>
          </cell>
          <cell r="R51">
            <v>25</v>
          </cell>
          <cell r="S51">
            <v>25</v>
          </cell>
          <cell r="T51">
            <v>0.5</v>
          </cell>
          <cell r="U51">
            <v>50</v>
          </cell>
        </row>
        <row r="52">
          <cell r="A52" t="str">
            <v>72</v>
          </cell>
          <cell r="C52">
            <v>2</v>
          </cell>
          <cell r="D52">
            <v>0</v>
          </cell>
          <cell r="E52">
            <v>2</v>
          </cell>
          <cell r="F52">
            <v>7</v>
          </cell>
          <cell r="G52">
            <v>19</v>
          </cell>
          <cell r="H52">
            <v>0.26923076923076922</v>
          </cell>
          <cell r="I52">
            <v>26</v>
          </cell>
          <cell r="O52">
            <v>5</v>
          </cell>
          <cell r="P52">
            <v>0</v>
          </cell>
          <cell r="Q52">
            <v>5</v>
          </cell>
        </row>
        <row r="53">
          <cell r="A53" t="str">
            <v>73</v>
          </cell>
          <cell r="B53">
            <v>1</v>
          </cell>
          <cell r="C53">
            <v>2</v>
          </cell>
          <cell r="D53">
            <v>0.33333333333333331</v>
          </cell>
          <cell r="E53">
            <v>3</v>
          </cell>
          <cell r="G53">
            <v>2</v>
          </cell>
          <cell r="H53">
            <v>0</v>
          </cell>
          <cell r="I53">
            <v>2</v>
          </cell>
          <cell r="K53">
            <v>3</v>
          </cell>
          <cell r="L53">
            <v>0</v>
          </cell>
          <cell r="M53">
            <v>3</v>
          </cell>
          <cell r="N53">
            <v>1</v>
          </cell>
          <cell r="O53">
            <v>2</v>
          </cell>
          <cell r="P53">
            <v>0.33333333333333331</v>
          </cell>
          <cell r="Q53">
            <v>3</v>
          </cell>
        </row>
        <row r="54">
          <cell r="A54" t="str">
            <v>74</v>
          </cell>
          <cell r="B54">
            <v>8</v>
          </cell>
          <cell r="C54">
            <v>29</v>
          </cell>
          <cell r="D54">
            <v>0.21621621621621623</v>
          </cell>
          <cell r="E54">
            <v>37</v>
          </cell>
          <cell r="F54">
            <v>4</v>
          </cell>
          <cell r="G54">
            <v>27</v>
          </cell>
          <cell r="H54">
            <v>0.12903225806451613</v>
          </cell>
          <cell r="I54">
            <v>31</v>
          </cell>
          <cell r="J54">
            <v>7</v>
          </cell>
          <cell r="K54">
            <v>13</v>
          </cell>
          <cell r="L54">
            <v>0.35</v>
          </cell>
          <cell r="M54">
            <v>20</v>
          </cell>
          <cell r="N54">
            <v>2</v>
          </cell>
          <cell r="O54">
            <v>14</v>
          </cell>
          <cell r="P54">
            <v>0.125</v>
          </cell>
          <cell r="Q54">
            <v>16</v>
          </cell>
          <cell r="R54">
            <v>8</v>
          </cell>
          <cell r="S54">
            <v>29</v>
          </cell>
          <cell r="T54">
            <v>0.21621621621621623</v>
          </cell>
          <cell r="U54">
            <v>37</v>
          </cell>
        </row>
        <row r="55">
          <cell r="A55" t="str">
            <v>76</v>
          </cell>
          <cell r="C55">
            <v>1</v>
          </cell>
          <cell r="D55">
            <v>0</v>
          </cell>
          <cell r="E55">
            <v>1</v>
          </cell>
          <cell r="J55">
            <v>1</v>
          </cell>
          <cell r="K55">
            <v>2</v>
          </cell>
          <cell r="L55">
            <v>0.33333333333333331</v>
          </cell>
          <cell r="M55">
            <v>3</v>
          </cell>
          <cell r="O55">
            <v>1</v>
          </cell>
          <cell r="P55">
            <v>0</v>
          </cell>
          <cell r="Q55">
            <v>1</v>
          </cell>
        </row>
        <row r="56">
          <cell r="A56" t="str">
            <v>77</v>
          </cell>
          <cell r="K56">
            <v>2</v>
          </cell>
          <cell r="L56">
            <v>0</v>
          </cell>
          <cell r="M56">
            <v>2</v>
          </cell>
        </row>
        <row r="57">
          <cell r="A57" t="str">
            <v>85</v>
          </cell>
          <cell r="B57">
            <v>4</v>
          </cell>
          <cell r="C57">
            <v>8</v>
          </cell>
          <cell r="D57">
            <v>0.33333333333333331</v>
          </cell>
          <cell r="E57">
            <v>12</v>
          </cell>
          <cell r="F57">
            <v>5</v>
          </cell>
          <cell r="G57">
            <v>8</v>
          </cell>
          <cell r="H57">
            <v>0.38461538461538464</v>
          </cell>
          <cell r="I57">
            <v>13</v>
          </cell>
          <cell r="J57">
            <v>8</v>
          </cell>
          <cell r="K57">
            <v>7</v>
          </cell>
          <cell r="L57">
            <v>0.53333333333333333</v>
          </cell>
          <cell r="M57">
            <v>15</v>
          </cell>
          <cell r="N57">
            <v>3</v>
          </cell>
          <cell r="O57">
            <v>13</v>
          </cell>
          <cell r="P57">
            <v>0.1875</v>
          </cell>
          <cell r="Q57">
            <v>16</v>
          </cell>
          <cell r="R57">
            <v>5</v>
          </cell>
          <cell r="S57">
            <v>2</v>
          </cell>
          <cell r="T57">
            <v>0.7142857142857143</v>
          </cell>
          <cell r="U57">
            <v>7</v>
          </cell>
        </row>
        <row r="58">
          <cell r="A58" t="str">
            <v>86</v>
          </cell>
          <cell r="B58">
            <v>10</v>
          </cell>
          <cell r="C58">
            <v>10</v>
          </cell>
          <cell r="D58">
            <v>0.5</v>
          </cell>
          <cell r="E58">
            <v>20</v>
          </cell>
          <cell r="F58">
            <v>13</v>
          </cell>
          <cell r="G58">
            <v>15</v>
          </cell>
          <cell r="H58">
            <v>0.4642857142857143</v>
          </cell>
          <cell r="I58">
            <v>28</v>
          </cell>
          <cell r="J58">
            <v>6</v>
          </cell>
          <cell r="K58">
            <v>18</v>
          </cell>
          <cell r="L58">
            <v>0.25</v>
          </cell>
          <cell r="M58">
            <v>24</v>
          </cell>
          <cell r="N58">
            <v>2</v>
          </cell>
          <cell r="O58">
            <v>10</v>
          </cell>
          <cell r="P58">
            <v>0.16666666666666666</v>
          </cell>
          <cell r="Q58">
            <v>12</v>
          </cell>
          <cell r="R58">
            <v>5</v>
          </cell>
          <cell r="S58">
            <v>8</v>
          </cell>
          <cell r="T58">
            <v>0.38461538461538464</v>
          </cell>
          <cell r="U58">
            <v>13</v>
          </cell>
        </row>
        <row r="59">
          <cell r="A59" t="str">
            <v>87</v>
          </cell>
          <cell r="B59">
            <v>1</v>
          </cell>
          <cell r="C59">
            <v>3</v>
          </cell>
          <cell r="D59">
            <v>0.25</v>
          </cell>
          <cell r="E59">
            <v>4</v>
          </cell>
          <cell r="F59">
            <v>4</v>
          </cell>
          <cell r="G59">
            <v>6</v>
          </cell>
          <cell r="H59">
            <v>0.4</v>
          </cell>
          <cell r="I59">
            <v>10</v>
          </cell>
          <cell r="J59">
            <v>4</v>
          </cell>
          <cell r="K59">
            <v>4</v>
          </cell>
          <cell r="L59">
            <v>0.5</v>
          </cell>
          <cell r="M59">
            <v>8</v>
          </cell>
          <cell r="N59">
            <v>7</v>
          </cell>
          <cell r="O59">
            <v>7</v>
          </cell>
          <cell r="P59">
            <v>0.5</v>
          </cell>
          <cell r="Q59">
            <v>14</v>
          </cell>
          <cell r="R59">
            <v>4</v>
          </cell>
          <cell r="S59">
            <v>14</v>
          </cell>
          <cell r="T59">
            <v>0.22222222222222221</v>
          </cell>
          <cell r="U59">
            <v>18</v>
          </cell>
        </row>
        <row r="63">
          <cell r="A63" t="str">
            <v>Étiquettes de lignes</v>
          </cell>
          <cell r="B63" t="str">
            <v>FEMME</v>
          </cell>
          <cell r="C63" t="str">
            <v>HOMME</v>
          </cell>
          <cell r="F63" t="str">
            <v>FEMME</v>
          </cell>
          <cell r="G63" t="str">
            <v>HOMME</v>
          </cell>
          <cell r="J63" t="str">
            <v>FEMME</v>
          </cell>
          <cell r="K63" t="str">
            <v>HOMME</v>
          </cell>
          <cell r="N63" t="str">
            <v>FEMME</v>
          </cell>
          <cell r="O63" t="str">
            <v>HOMME</v>
          </cell>
          <cell r="R63" t="str">
            <v>FEMME</v>
          </cell>
          <cell r="S63" t="str">
            <v>HOMME</v>
          </cell>
        </row>
        <row r="64">
          <cell r="A64" t="str">
            <v>01</v>
          </cell>
          <cell r="B64">
            <v>23</v>
          </cell>
          <cell r="C64">
            <v>59</v>
          </cell>
          <cell r="D64">
            <v>0.28048780487804881</v>
          </cell>
          <cell r="E64">
            <v>82</v>
          </cell>
          <cell r="F64">
            <v>23</v>
          </cell>
          <cell r="G64">
            <v>50</v>
          </cell>
          <cell r="H64">
            <v>0.31506849315068491</v>
          </cell>
          <cell r="I64">
            <v>73</v>
          </cell>
          <cell r="J64">
            <v>67</v>
          </cell>
          <cell r="K64">
            <v>111</v>
          </cell>
          <cell r="L64">
            <v>0.37640449438202245</v>
          </cell>
          <cell r="M64">
            <v>178</v>
          </cell>
          <cell r="N64">
            <v>31</v>
          </cell>
          <cell r="O64">
            <v>59</v>
          </cell>
          <cell r="P64">
            <v>0.34444444444444444</v>
          </cell>
          <cell r="Q64">
            <v>90</v>
          </cell>
          <cell r="R64">
            <v>30</v>
          </cell>
          <cell r="S64">
            <v>68</v>
          </cell>
          <cell r="T64">
            <v>0.30612244897959184</v>
          </cell>
          <cell r="U64">
            <v>98</v>
          </cell>
        </row>
        <row r="65">
          <cell r="A65" t="str">
            <v>02</v>
          </cell>
          <cell r="B65">
            <v>16</v>
          </cell>
          <cell r="C65">
            <v>51</v>
          </cell>
          <cell r="D65">
            <v>0.23880597014925373</v>
          </cell>
          <cell r="E65">
            <v>67</v>
          </cell>
          <cell r="F65">
            <v>21</v>
          </cell>
          <cell r="G65">
            <v>60</v>
          </cell>
          <cell r="H65">
            <v>0.25925925925925924</v>
          </cell>
          <cell r="I65">
            <v>81</v>
          </cell>
          <cell r="J65">
            <v>25</v>
          </cell>
          <cell r="K65">
            <v>63</v>
          </cell>
          <cell r="L65">
            <v>0.28409090909090912</v>
          </cell>
          <cell r="M65">
            <v>88</v>
          </cell>
          <cell r="N65">
            <v>9</v>
          </cell>
          <cell r="O65">
            <v>42</v>
          </cell>
          <cell r="P65">
            <v>0.17647058823529413</v>
          </cell>
          <cell r="Q65">
            <v>51</v>
          </cell>
          <cell r="R65">
            <v>16</v>
          </cell>
          <cell r="S65">
            <v>46</v>
          </cell>
          <cell r="T65">
            <v>0.25806451612903225</v>
          </cell>
          <cell r="U65">
            <v>62</v>
          </cell>
        </row>
        <row r="66">
          <cell r="A66" t="str">
            <v>03</v>
          </cell>
          <cell r="B66">
            <v>170</v>
          </cell>
          <cell r="C66">
            <v>144</v>
          </cell>
          <cell r="D66">
            <v>0.54140127388535031</v>
          </cell>
          <cell r="E66">
            <v>314</v>
          </cell>
          <cell r="F66">
            <v>157</v>
          </cell>
          <cell r="G66">
            <v>145</v>
          </cell>
          <cell r="H66">
            <v>0.51986754966887416</v>
          </cell>
          <cell r="I66">
            <v>302</v>
          </cell>
          <cell r="J66">
            <v>178</v>
          </cell>
          <cell r="K66">
            <v>148</v>
          </cell>
          <cell r="L66">
            <v>0.54601226993865026</v>
          </cell>
          <cell r="M66">
            <v>326</v>
          </cell>
          <cell r="N66">
            <v>164</v>
          </cell>
          <cell r="O66">
            <v>145</v>
          </cell>
          <cell r="P66">
            <v>0.53074433656957931</v>
          </cell>
          <cell r="Q66">
            <v>309</v>
          </cell>
          <cell r="R66">
            <v>159</v>
          </cell>
          <cell r="S66">
            <v>124</v>
          </cell>
          <cell r="T66">
            <v>0.56183745583038869</v>
          </cell>
          <cell r="U66">
            <v>283</v>
          </cell>
        </row>
        <row r="67">
          <cell r="A67" t="str">
            <v>04</v>
          </cell>
          <cell r="B67">
            <v>153</v>
          </cell>
          <cell r="C67">
            <v>280</v>
          </cell>
          <cell r="D67">
            <v>0.35334872979214782</v>
          </cell>
          <cell r="E67">
            <v>433</v>
          </cell>
          <cell r="F67">
            <v>166</v>
          </cell>
          <cell r="G67">
            <v>332</v>
          </cell>
          <cell r="H67">
            <v>0.33333333333333331</v>
          </cell>
          <cell r="I67">
            <v>498</v>
          </cell>
          <cell r="J67">
            <v>162</v>
          </cell>
          <cell r="K67">
            <v>294</v>
          </cell>
          <cell r="L67">
            <v>0.35526315789473684</v>
          </cell>
          <cell r="M67">
            <v>456</v>
          </cell>
          <cell r="N67">
            <v>163</v>
          </cell>
          <cell r="O67">
            <v>284</v>
          </cell>
          <cell r="P67">
            <v>0.36465324384787473</v>
          </cell>
          <cell r="Q67">
            <v>447</v>
          </cell>
          <cell r="R67">
            <v>183</v>
          </cell>
          <cell r="S67">
            <v>242</v>
          </cell>
          <cell r="T67">
            <v>0.43058823529411766</v>
          </cell>
          <cell r="U67">
            <v>425</v>
          </cell>
        </row>
        <row r="68">
          <cell r="A68" t="str">
            <v>05</v>
          </cell>
          <cell r="B68">
            <v>67</v>
          </cell>
          <cell r="C68">
            <v>342</v>
          </cell>
          <cell r="D68">
            <v>0.16381418092909536</v>
          </cell>
          <cell r="E68">
            <v>409</v>
          </cell>
          <cell r="F68">
            <v>86</v>
          </cell>
          <cell r="G68">
            <v>429</v>
          </cell>
          <cell r="H68">
            <v>0.16699029126213591</v>
          </cell>
          <cell r="I68">
            <v>515</v>
          </cell>
          <cell r="J68">
            <v>93</v>
          </cell>
          <cell r="K68">
            <v>407</v>
          </cell>
          <cell r="L68">
            <v>0.186</v>
          </cell>
          <cell r="M68">
            <v>500</v>
          </cell>
          <cell r="N68">
            <v>91</v>
          </cell>
          <cell r="O68">
            <v>364</v>
          </cell>
          <cell r="P68">
            <v>0.2</v>
          </cell>
          <cell r="Q68">
            <v>455</v>
          </cell>
          <cell r="R68">
            <v>84</v>
          </cell>
          <cell r="S68">
            <v>336</v>
          </cell>
          <cell r="T68">
            <v>0.2</v>
          </cell>
          <cell r="U68">
            <v>420</v>
          </cell>
        </row>
        <row r="69">
          <cell r="A69" t="str">
            <v>06</v>
          </cell>
          <cell r="B69">
            <v>23</v>
          </cell>
          <cell r="C69">
            <v>123</v>
          </cell>
          <cell r="D69">
            <v>0.15753424657534246</v>
          </cell>
          <cell r="E69">
            <v>146</v>
          </cell>
          <cell r="F69">
            <v>29</v>
          </cell>
          <cell r="G69">
            <v>155</v>
          </cell>
          <cell r="H69">
            <v>0.15760869565217392</v>
          </cell>
          <cell r="I69">
            <v>184</v>
          </cell>
          <cell r="J69">
            <v>25</v>
          </cell>
          <cell r="K69">
            <v>171</v>
          </cell>
          <cell r="L69">
            <v>0.12755102040816327</v>
          </cell>
          <cell r="M69">
            <v>196</v>
          </cell>
          <cell r="N69">
            <v>23</v>
          </cell>
          <cell r="O69">
            <v>108</v>
          </cell>
          <cell r="P69">
            <v>0.17557251908396945</v>
          </cell>
          <cell r="Q69">
            <v>131</v>
          </cell>
          <cell r="R69">
            <v>15</v>
          </cell>
          <cell r="S69">
            <v>96</v>
          </cell>
          <cell r="T69">
            <v>0.13513513513513514</v>
          </cell>
          <cell r="U69">
            <v>111</v>
          </cell>
        </row>
        <row r="70">
          <cell r="A70" t="str">
            <v>07</v>
          </cell>
          <cell r="B70">
            <v>42</v>
          </cell>
          <cell r="C70">
            <v>101</v>
          </cell>
          <cell r="D70">
            <v>0.2937062937062937</v>
          </cell>
          <cell r="E70">
            <v>143</v>
          </cell>
          <cell r="F70">
            <v>35</v>
          </cell>
          <cell r="G70">
            <v>126</v>
          </cell>
          <cell r="H70">
            <v>0.21739130434782608</v>
          </cell>
          <cell r="I70">
            <v>161</v>
          </cell>
          <cell r="J70">
            <v>41</v>
          </cell>
          <cell r="K70">
            <v>113</v>
          </cell>
          <cell r="L70">
            <v>0.26623376623376621</v>
          </cell>
          <cell r="M70">
            <v>154</v>
          </cell>
          <cell r="N70">
            <v>20</v>
          </cell>
          <cell r="O70">
            <v>74</v>
          </cell>
          <cell r="P70">
            <v>0.21276595744680851</v>
          </cell>
          <cell r="Q70">
            <v>94</v>
          </cell>
          <cell r="R70">
            <v>36</v>
          </cell>
          <cell r="S70">
            <v>85</v>
          </cell>
          <cell r="T70">
            <v>0.2975206611570248</v>
          </cell>
          <cell r="U70">
            <v>121</v>
          </cell>
        </row>
        <row r="71">
          <cell r="A71" t="str">
            <v>08</v>
          </cell>
          <cell r="B71">
            <v>9</v>
          </cell>
          <cell r="C71">
            <v>46</v>
          </cell>
          <cell r="D71">
            <v>0.16363636363636364</v>
          </cell>
          <cell r="E71">
            <v>55</v>
          </cell>
          <cell r="F71">
            <v>15</v>
          </cell>
          <cell r="G71">
            <v>69</v>
          </cell>
          <cell r="H71">
            <v>0.17857142857142858</v>
          </cell>
          <cell r="I71">
            <v>84</v>
          </cell>
          <cell r="J71">
            <v>9</v>
          </cell>
          <cell r="K71">
            <v>44</v>
          </cell>
          <cell r="L71">
            <v>0.16981132075471697</v>
          </cell>
          <cell r="M71">
            <v>53</v>
          </cell>
          <cell r="N71">
            <v>23</v>
          </cell>
          <cell r="O71">
            <v>68</v>
          </cell>
          <cell r="P71">
            <v>0.25274725274725274</v>
          </cell>
          <cell r="Q71">
            <v>91</v>
          </cell>
          <cell r="R71">
            <v>17</v>
          </cell>
          <cell r="S71">
            <v>82</v>
          </cell>
          <cell r="T71">
            <v>0.17171717171717171</v>
          </cell>
          <cell r="U71">
            <v>99</v>
          </cell>
        </row>
        <row r="72">
          <cell r="A72" t="str">
            <v>09</v>
          </cell>
          <cell r="B72">
            <v>45</v>
          </cell>
          <cell r="C72">
            <v>296</v>
          </cell>
          <cell r="D72">
            <v>0.13196480938416422</v>
          </cell>
          <cell r="E72">
            <v>341</v>
          </cell>
          <cell r="F72">
            <v>53</v>
          </cell>
          <cell r="G72">
            <v>291</v>
          </cell>
          <cell r="H72">
            <v>0.15406976744186046</v>
          </cell>
          <cell r="I72">
            <v>344</v>
          </cell>
          <cell r="J72">
            <v>51</v>
          </cell>
          <cell r="K72">
            <v>286</v>
          </cell>
          <cell r="L72">
            <v>0.1513353115727003</v>
          </cell>
          <cell r="M72">
            <v>337</v>
          </cell>
          <cell r="N72">
            <v>36</v>
          </cell>
          <cell r="O72">
            <v>242</v>
          </cell>
          <cell r="P72">
            <v>0.12949640287769784</v>
          </cell>
          <cell r="Q72">
            <v>278</v>
          </cell>
          <cell r="R72">
            <v>32</v>
          </cell>
          <cell r="S72">
            <v>262</v>
          </cell>
          <cell r="T72">
            <v>0.10884353741496598</v>
          </cell>
          <cell r="U72">
            <v>294</v>
          </cell>
        </row>
        <row r="73">
          <cell r="A73" t="str">
            <v>10</v>
          </cell>
          <cell r="B73">
            <v>54</v>
          </cell>
          <cell r="C73">
            <v>94</v>
          </cell>
          <cell r="D73">
            <v>0.36486486486486486</v>
          </cell>
          <cell r="E73">
            <v>148</v>
          </cell>
          <cell r="F73">
            <v>76</v>
          </cell>
          <cell r="G73">
            <v>119</v>
          </cell>
          <cell r="H73">
            <v>0.38974358974358975</v>
          </cell>
          <cell r="I73">
            <v>195</v>
          </cell>
          <cell r="J73">
            <v>43</v>
          </cell>
          <cell r="K73">
            <v>107</v>
          </cell>
          <cell r="L73">
            <v>0.28666666666666668</v>
          </cell>
          <cell r="M73">
            <v>150</v>
          </cell>
          <cell r="N73">
            <v>43</v>
          </cell>
          <cell r="O73">
            <v>70</v>
          </cell>
          <cell r="P73">
            <v>0.38053097345132741</v>
          </cell>
          <cell r="Q73">
            <v>113</v>
          </cell>
          <cell r="R73">
            <v>45</v>
          </cell>
          <cell r="S73">
            <v>93</v>
          </cell>
          <cell r="T73">
            <v>0.32608695652173914</v>
          </cell>
          <cell r="U73">
            <v>138</v>
          </cell>
        </row>
        <row r="74">
          <cell r="A74" t="str">
            <v>11</v>
          </cell>
          <cell r="B74">
            <v>15</v>
          </cell>
          <cell r="C74">
            <v>21</v>
          </cell>
          <cell r="D74">
            <v>0.41666666666666669</v>
          </cell>
          <cell r="E74">
            <v>36</v>
          </cell>
          <cell r="F74">
            <v>21</v>
          </cell>
          <cell r="G74">
            <v>28</v>
          </cell>
          <cell r="H74">
            <v>0.42857142857142855</v>
          </cell>
          <cell r="I74">
            <v>49</v>
          </cell>
          <cell r="J74">
            <v>18</v>
          </cell>
          <cell r="K74">
            <v>27</v>
          </cell>
          <cell r="L74">
            <v>0.4</v>
          </cell>
          <cell r="M74">
            <v>45</v>
          </cell>
          <cell r="N74">
            <v>12</v>
          </cell>
          <cell r="O74">
            <v>29</v>
          </cell>
          <cell r="P74">
            <v>0.29268292682926828</v>
          </cell>
          <cell r="Q74">
            <v>41</v>
          </cell>
          <cell r="R74">
            <v>14</v>
          </cell>
          <cell r="S74">
            <v>24</v>
          </cell>
          <cell r="T74">
            <v>0.36842105263157893</v>
          </cell>
          <cell r="U74">
            <v>38</v>
          </cell>
        </row>
        <row r="75">
          <cell r="A75" t="str">
            <v>12</v>
          </cell>
          <cell r="B75">
            <v>25</v>
          </cell>
          <cell r="C75">
            <v>78</v>
          </cell>
          <cell r="D75">
            <v>0.24271844660194175</v>
          </cell>
          <cell r="E75">
            <v>103</v>
          </cell>
          <cell r="F75">
            <v>47</v>
          </cell>
          <cell r="G75">
            <v>97</v>
          </cell>
          <cell r="H75">
            <v>0.3263888888888889</v>
          </cell>
          <cell r="I75">
            <v>144</v>
          </cell>
          <cell r="J75">
            <v>44</v>
          </cell>
          <cell r="K75">
            <v>72</v>
          </cell>
          <cell r="L75">
            <v>0.37931034482758619</v>
          </cell>
          <cell r="M75">
            <v>116</v>
          </cell>
          <cell r="N75">
            <v>41</v>
          </cell>
          <cell r="O75">
            <v>62</v>
          </cell>
          <cell r="P75">
            <v>0.39805825242718446</v>
          </cell>
          <cell r="Q75">
            <v>103</v>
          </cell>
          <cell r="R75">
            <v>50</v>
          </cell>
          <cell r="S75">
            <v>73</v>
          </cell>
          <cell r="T75">
            <v>0.4065040650406504</v>
          </cell>
          <cell r="U75">
            <v>123</v>
          </cell>
        </row>
        <row r="80">
          <cell r="B80" t="str">
            <v>2010</v>
          </cell>
          <cell r="E80" t="str">
            <v>Total 2010</v>
          </cell>
          <cell r="F80" t="str">
            <v>2011</v>
          </cell>
          <cell r="I80" t="str">
            <v>Total 2011</v>
          </cell>
          <cell r="J80" t="str">
            <v>2012</v>
          </cell>
          <cell r="M80" t="str">
            <v>Total 2012</v>
          </cell>
          <cell r="N80" t="str">
            <v>2013</v>
          </cell>
          <cell r="Q80" t="str">
            <v>Total 2013</v>
          </cell>
          <cell r="R80">
            <v>2014</v>
          </cell>
          <cell r="U80" t="str">
            <v>Total 2014</v>
          </cell>
        </row>
        <row r="81">
          <cell r="A81" t="str">
            <v>Étiquettes de lignes</v>
          </cell>
          <cell r="B81" t="str">
            <v>FEMME</v>
          </cell>
          <cell r="C81" t="str">
            <v>HOMME</v>
          </cell>
          <cell r="F81" t="str">
            <v>FEMME</v>
          </cell>
          <cell r="G81" t="str">
            <v>HOMME</v>
          </cell>
          <cell r="J81" t="str">
            <v>FEMME</v>
          </cell>
          <cell r="K81" t="str">
            <v>HOMME</v>
          </cell>
          <cell r="N81" t="str">
            <v>FEMME</v>
          </cell>
          <cell r="O81" t="str">
            <v>HOMME</v>
          </cell>
          <cell r="R81" t="str">
            <v>FEMME</v>
          </cell>
          <cell r="S81" t="str">
            <v>HOMME</v>
          </cell>
        </row>
        <row r="82">
          <cell r="A82" t="str">
            <v>Droit</v>
          </cell>
          <cell r="B82">
            <v>39</v>
          </cell>
          <cell r="C82">
            <v>110</v>
          </cell>
          <cell r="D82">
            <v>0.26174496644295303</v>
          </cell>
          <cell r="E82">
            <v>149</v>
          </cell>
          <cell r="F82">
            <v>44</v>
          </cell>
          <cell r="G82">
            <v>110</v>
          </cell>
          <cell r="H82">
            <v>0.2857142857142857</v>
          </cell>
          <cell r="I82">
            <v>154</v>
          </cell>
          <cell r="J82">
            <v>92</v>
          </cell>
          <cell r="K82">
            <v>174</v>
          </cell>
          <cell r="L82">
            <v>0.34586466165413532</v>
          </cell>
          <cell r="M82">
            <v>266</v>
          </cell>
          <cell r="N82">
            <v>40</v>
          </cell>
          <cell r="O82">
            <v>101</v>
          </cell>
          <cell r="P82">
            <v>0.28368794326241137</v>
          </cell>
          <cell r="Q82">
            <v>141</v>
          </cell>
          <cell r="R82">
            <v>46</v>
          </cell>
          <cell r="S82">
            <v>113</v>
          </cell>
          <cell r="T82">
            <v>0.28930817610062892</v>
          </cell>
          <cell r="U82">
            <v>159</v>
          </cell>
        </row>
        <row r="83">
          <cell r="A83" t="str">
            <v>Lettres</v>
          </cell>
          <cell r="B83">
            <v>317</v>
          </cell>
          <cell r="C83">
            <v>411</v>
          </cell>
          <cell r="D83">
            <v>0.43543956043956045</v>
          </cell>
          <cell r="E83">
            <v>728</v>
          </cell>
          <cell r="F83">
            <v>313</v>
          </cell>
          <cell r="G83">
            <v>468</v>
          </cell>
          <cell r="H83">
            <v>0.40076824583866838</v>
          </cell>
          <cell r="I83">
            <v>781</v>
          </cell>
          <cell r="J83">
            <v>361</v>
          </cell>
          <cell r="K83">
            <v>488</v>
          </cell>
          <cell r="L83">
            <v>0.42520612485276799</v>
          </cell>
          <cell r="M83">
            <v>849</v>
          </cell>
          <cell r="N83">
            <v>320</v>
          </cell>
          <cell r="O83">
            <v>418</v>
          </cell>
          <cell r="P83">
            <v>0.43360433604336046</v>
          </cell>
          <cell r="Q83">
            <v>738</v>
          </cell>
          <cell r="R83">
            <v>375</v>
          </cell>
          <cell r="S83">
            <v>417</v>
          </cell>
          <cell r="T83">
            <v>0.47348484848484851</v>
          </cell>
          <cell r="U83">
            <v>792</v>
          </cell>
        </row>
        <row r="84">
          <cell r="A84" t="str">
            <v>Pharmacie</v>
          </cell>
          <cell r="B84">
            <v>15</v>
          </cell>
          <cell r="C84">
            <v>21</v>
          </cell>
          <cell r="D84">
            <v>0.41666666666666669</v>
          </cell>
          <cell r="E84">
            <v>36</v>
          </cell>
          <cell r="F84">
            <v>21</v>
          </cell>
          <cell r="G84">
            <v>28</v>
          </cell>
          <cell r="H84">
            <v>0.42857142857142855</v>
          </cell>
          <cell r="I84">
            <v>49</v>
          </cell>
          <cell r="J84">
            <v>18</v>
          </cell>
          <cell r="K84">
            <v>27</v>
          </cell>
          <cell r="L84">
            <v>0.4</v>
          </cell>
          <cell r="M84">
            <v>45</v>
          </cell>
          <cell r="N84">
            <v>12</v>
          </cell>
          <cell r="O84">
            <v>29</v>
          </cell>
          <cell r="P84">
            <v>0.29268292682926828</v>
          </cell>
          <cell r="Q84">
            <v>41</v>
          </cell>
          <cell r="R84">
            <v>14</v>
          </cell>
          <cell r="S84">
            <v>24</v>
          </cell>
          <cell r="T84">
            <v>0.36842105263157893</v>
          </cell>
          <cell r="U84">
            <v>38</v>
          </cell>
        </row>
        <row r="85">
          <cell r="A85" t="str">
            <v>Sciences</v>
          </cell>
          <cell r="B85">
            <v>253</v>
          </cell>
          <cell r="C85">
            <v>1018</v>
          </cell>
          <cell r="D85">
            <v>0.19905586152635721</v>
          </cell>
          <cell r="E85">
            <v>1271</v>
          </cell>
          <cell r="F85">
            <v>329</v>
          </cell>
          <cell r="G85">
            <v>1187</v>
          </cell>
          <cell r="H85">
            <v>0.21701846965699209</v>
          </cell>
          <cell r="I85">
            <v>1516</v>
          </cell>
          <cell r="J85">
            <v>252</v>
          </cell>
          <cell r="K85">
            <v>1050</v>
          </cell>
          <cell r="L85">
            <v>0.19354838709677419</v>
          </cell>
          <cell r="M85">
            <v>1302</v>
          </cell>
          <cell r="N85">
            <v>272</v>
          </cell>
          <cell r="O85">
            <v>929</v>
          </cell>
          <cell r="P85">
            <v>0.22647793505412156</v>
          </cell>
          <cell r="Q85">
            <v>1201</v>
          </cell>
          <cell r="R85">
            <v>221</v>
          </cell>
          <cell r="S85">
            <v>888</v>
          </cell>
          <cell r="T85">
            <v>0.19927862939585211</v>
          </cell>
          <cell r="U85">
            <v>1109</v>
          </cell>
        </row>
      </sheetData>
      <sheetData sheetId="22">
        <row r="1">
          <cell r="B1" t="str">
            <v>MCF</v>
          </cell>
          <cell r="G1" t="str">
            <v>PR</v>
          </cell>
          <cell r="O1" t="str">
            <v>MCF</v>
          </cell>
          <cell r="T1" t="str">
            <v>PR</v>
          </cell>
        </row>
        <row r="2">
          <cell r="B2" t="str">
            <v>63</v>
          </cell>
          <cell r="C2" t="str">
            <v>62</v>
          </cell>
          <cell r="D2" t="str">
            <v>61</v>
          </cell>
          <cell r="E2" t="str">
            <v>60</v>
          </cell>
          <cell r="F2" t="str">
            <v>59</v>
          </cell>
          <cell r="G2" t="str">
            <v>63</v>
          </cell>
          <cell r="H2" t="str">
            <v>62</v>
          </cell>
          <cell r="I2" t="str">
            <v>61</v>
          </cell>
          <cell r="J2" t="str">
            <v>60</v>
          </cell>
          <cell r="K2" t="str">
            <v>59</v>
          </cell>
          <cell r="N2" t="str">
            <v>Étiquettes de lignes</v>
          </cell>
          <cell r="O2" t="str">
            <v>63</v>
          </cell>
          <cell r="P2" t="str">
            <v>62</v>
          </cell>
          <cell r="Q2" t="str">
            <v>61</v>
          </cell>
          <cell r="R2" t="str">
            <v>60</v>
          </cell>
          <cell r="S2" t="str">
            <v>59</v>
          </cell>
          <cell r="T2" t="str">
            <v>63</v>
          </cell>
          <cell r="U2" t="str">
            <v>62</v>
          </cell>
          <cell r="V2" t="str">
            <v>61</v>
          </cell>
          <cell r="W2" t="str">
            <v>60</v>
          </cell>
          <cell r="X2" t="str">
            <v>59</v>
          </cell>
        </row>
        <row r="3">
          <cell r="A3" t="str">
            <v>01</v>
          </cell>
          <cell r="B3">
            <v>24</v>
          </cell>
          <cell r="C3">
            <v>16</v>
          </cell>
          <cell r="D3">
            <v>26</v>
          </cell>
          <cell r="E3">
            <v>19</v>
          </cell>
          <cell r="F3">
            <v>18</v>
          </cell>
          <cell r="G3">
            <v>16</v>
          </cell>
          <cell r="H3">
            <v>18</v>
          </cell>
          <cell r="I3">
            <v>13</v>
          </cell>
          <cell r="J3">
            <v>15</v>
          </cell>
          <cell r="K3">
            <v>9</v>
          </cell>
          <cell r="N3" t="str">
            <v>01</v>
          </cell>
          <cell r="O3">
            <v>37</v>
          </cell>
          <cell r="P3">
            <v>34</v>
          </cell>
          <cell r="Q3">
            <v>43</v>
          </cell>
          <cell r="R3">
            <v>33</v>
          </cell>
          <cell r="S3">
            <v>35</v>
          </cell>
          <cell r="T3">
            <v>36</v>
          </cell>
          <cell r="U3">
            <v>43</v>
          </cell>
          <cell r="V3">
            <v>31</v>
          </cell>
          <cell r="W3">
            <v>32</v>
          </cell>
          <cell r="X3">
            <v>24</v>
          </cell>
        </row>
        <row r="4">
          <cell r="A4" t="str">
            <v>02</v>
          </cell>
          <cell r="B4">
            <v>11</v>
          </cell>
          <cell r="C4">
            <v>15</v>
          </cell>
          <cell r="D4">
            <v>15</v>
          </cell>
          <cell r="E4">
            <v>11</v>
          </cell>
          <cell r="F4">
            <v>13</v>
          </cell>
          <cell r="G4">
            <v>18</v>
          </cell>
          <cell r="H4">
            <v>15</v>
          </cell>
          <cell r="I4">
            <v>14</v>
          </cell>
          <cell r="J4">
            <v>11</v>
          </cell>
          <cell r="K4">
            <v>9</v>
          </cell>
          <cell r="N4" t="str">
            <v>02</v>
          </cell>
          <cell r="O4">
            <v>38</v>
          </cell>
          <cell r="P4">
            <v>41</v>
          </cell>
          <cell r="Q4">
            <v>38</v>
          </cell>
          <cell r="R4">
            <v>51</v>
          </cell>
          <cell r="S4">
            <v>34</v>
          </cell>
          <cell r="T4">
            <v>22</v>
          </cell>
          <cell r="U4">
            <v>28</v>
          </cell>
          <cell r="V4">
            <v>26</v>
          </cell>
          <cell r="W4">
            <v>30</v>
          </cell>
          <cell r="X4">
            <v>26</v>
          </cell>
        </row>
        <row r="5">
          <cell r="A5" t="str">
            <v>03</v>
          </cell>
          <cell r="B5">
            <v>1</v>
          </cell>
          <cell r="C5">
            <v>1</v>
          </cell>
          <cell r="F5">
            <v>3</v>
          </cell>
          <cell r="G5">
            <v>1</v>
          </cell>
          <cell r="H5">
            <v>4</v>
          </cell>
          <cell r="I5">
            <v>2</v>
          </cell>
          <cell r="J5">
            <v>1</v>
          </cell>
          <cell r="K5">
            <v>2</v>
          </cell>
          <cell r="N5" t="str">
            <v>03</v>
          </cell>
          <cell r="O5">
            <v>93</v>
          </cell>
          <cell r="P5">
            <v>102</v>
          </cell>
          <cell r="Q5">
            <v>103</v>
          </cell>
          <cell r="R5">
            <v>112</v>
          </cell>
          <cell r="S5">
            <v>105</v>
          </cell>
          <cell r="T5">
            <v>91</v>
          </cell>
          <cell r="U5">
            <v>74</v>
          </cell>
          <cell r="V5">
            <v>104</v>
          </cell>
          <cell r="W5">
            <v>90</v>
          </cell>
          <cell r="X5">
            <v>84</v>
          </cell>
        </row>
        <row r="6">
          <cell r="A6" t="str">
            <v>04</v>
          </cell>
          <cell r="B6">
            <v>1</v>
          </cell>
          <cell r="C6">
            <v>2</v>
          </cell>
          <cell r="D6">
            <v>2</v>
          </cell>
          <cell r="E6">
            <v>3</v>
          </cell>
          <cell r="F6">
            <v>1</v>
          </cell>
          <cell r="G6">
            <v>1</v>
          </cell>
          <cell r="H6">
            <v>6</v>
          </cell>
          <cell r="I6">
            <v>2</v>
          </cell>
          <cell r="J6">
            <v>5</v>
          </cell>
          <cell r="K6">
            <v>4</v>
          </cell>
          <cell r="N6" t="str">
            <v>04</v>
          </cell>
          <cell r="O6">
            <v>53</v>
          </cell>
          <cell r="P6">
            <v>60</v>
          </cell>
          <cell r="Q6">
            <v>71</v>
          </cell>
          <cell r="R6">
            <v>82</v>
          </cell>
          <cell r="S6">
            <v>79</v>
          </cell>
          <cell r="T6">
            <v>77</v>
          </cell>
          <cell r="U6">
            <v>98</v>
          </cell>
          <cell r="V6">
            <v>80</v>
          </cell>
          <cell r="W6">
            <v>92</v>
          </cell>
          <cell r="X6">
            <v>98</v>
          </cell>
        </row>
        <row r="7">
          <cell r="A7" t="str">
            <v>05</v>
          </cell>
          <cell r="B7">
            <v>19</v>
          </cell>
          <cell r="C7">
            <v>23</v>
          </cell>
          <cell r="D7">
            <v>22</v>
          </cell>
          <cell r="E7">
            <v>24</v>
          </cell>
          <cell r="F7">
            <v>17</v>
          </cell>
          <cell r="G7">
            <v>11</v>
          </cell>
          <cell r="H7">
            <v>14</v>
          </cell>
          <cell r="I7">
            <v>13</v>
          </cell>
          <cell r="J7">
            <v>15</v>
          </cell>
          <cell r="K7">
            <v>22</v>
          </cell>
          <cell r="N7" t="str">
            <v>05</v>
          </cell>
          <cell r="O7">
            <v>28</v>
          </cell>
          <cell r="P7">
            <v>51</v>
          </cell>
          <cell r="Q7">
            <v>47</v>
          </cell>
          <cell r="R7">
            <v>54</v>
          </cell>
          <cell r="S7">
            <v>59</v>
          </cell>
          <cell r="T7">
            <v>41</v>
          </cell>
          <cell r="U7">
            <v>59</v>
          </cell>
          <cell r="V7">
            <v>64</v>
          </cell>
          <cell r="W7">
            <v>62</v>
          </cell>
          <cell r="X7">
            <v>52</v>
          </cell>
        </row>
        <row r="8">
          <cell r="A8" t="str">
            <v>06</v>
          </cell>
          <cell r="B8">
            <v>19</v>
          </cell>
          <cell r="C8">
            <v>18</v>
          </cell>
          <cell r="D8">
            <v>16</v>
          </cell>
          <cell r="E8">
            <v>27</v>
          </cell>
          <cell r="F8">
            <v>17</v>
          </cell>
          <cell r="G8">
            <v>11</v>
          </cell>
          <cell r="H8">
            <v>14</v>
          </cell>
          <cell r="I8">
            <v>13</v>
          </cell>
          <cell r="J8">
            <v>15</v>
          </cell>
          <cell r="K8">
            <v>4</v>
          </cell>
          <cell r="N8" t="str">
            <v>06</v>
          </cell>
          <cell r="O8">
            <v>5</v>
          </cell>
          <cell r="P8">
            <v>9</v>
          </cell>
          <cell r="Q8">
            <v>1</v>
          </cell>
          <cell r="R8">
            <v>10</v>
          </cell>
          <cell r="S8">
            <v>13</v>
          </cell>
          <cell r="T8">
            <v>18</v>
          </cell>
          <cell r="U8">
            <v>17</v>
          </cell>
          <cell r="V8">
            <v>24</v>
          </cell>
          <cell r="W8">
            <v>22</v>
          </cell>
          <cell r="X8">
            <v>22</v>
          </cell>
        </row>
        <row r="9">
          <cell r="A9" t="str">
            <v>07</v>
          </cell>
          <cell r="B9">
            <v>16</v>
          </cell>
          <cell r="C9">
            <v>10</v>
          </cell>
          <cell r="D9">
            <v>15</v>
          </cell>
          <cell r="E9">
            <v>13</v>
          </cell>
          <cell r="F9">
            <v>5</v>
          </cell>
          <cell r="G9">
            <v>14</v>
          </cell>
          <cell r="H9">
            <v>7</v>
          </cell>
          <cell r="I9">
            <v>11</v>
          </cell>
          <cell r="J9">
            <v>14</v>
          </cell>
          <cell r="K9">
            <v>9</v>
          </cell>
          <cell r="N9" t="str">
            <v>07</v>
          </cell>
          <cell r="O9">
            <v>9</v>
          </cell>
          <cell r="P9">
            <v>8</v>
          </cell>
          <cell r="Q9">
            <v>13</v>
          </cell>
          <cell r="R9">
            <v>9</v>
          </cell>
          <cell r="S9">
            <v>12</v>
          </cell>
          <cell r="T9">
            <v>22</v>
          </cell>
          <cell r="U9">
            <v>20</v>
          </cell>
          <cell r="V9">
            <v>16</v>
          </cell>
          <cell r="W9">
            <v>11</v>
          </cell>
          <cell r="X9">
            <v>23</v>
          </cell>
        </row>
        <row r="10">
          <cell r="A10" t="str">
            <v>08</v>
          </cell>
          <cell r="B10">
            <v>8</v>
          </cell>
          <cell r="C10">
            <v>4</v>
          </cell>
          <cell r="D10">
            <v>4</v>
          </cell>
          <cell r="E10">
            <v>1</v>
          </cell>
          <cell r="F10">
            <v>4</v>
          </cell>
          <cell r="G10">
            <v>7</v>
          </cell>
          <cell r="H10">
            <v>7</v>
          </cell>
          <cell r="I10">
            <v>5</v>
          </cell>
          <cell r="J10">
            <v>7</v>
          </cell>
          <cell r="K10">
            <v>2</v>
          </cell>
          <cell r="N10" t="str">
            <v>08</v>
          </cell>
          <cell r="O10">
            <v>3</v>
          </cell>
          <cell r="P10">
            <v>4</v>
          </cell>
          <cell r="Q10">
            <v>6</v>
          </cell>
          <cell r="R10">
            <v>6</v>
          </cell>
          <cell r="S10">
            <v>4</v>
          </cell>
          <cell r="T10">
            <v>10</v>
          </cell>
          <cell r="U10">
            <v>8</v>
          </cell>
          <cell r="V10">
            <v>21</v>
          </cell>
          <cell r="W10">
            <v>16</v>
          </cell>
          <cell r="X10">
            <v>11</v>
          </cell>
        </row>
        <row r="11">
          <cell r="A11" t="str">
            <v>09</v>
          </cell>
          <cell r="B11">
            <v>8</v>
          </cell>
          <cell r="C11">
            <v>17</v>
          </cell>
          <cell r="D11">
            <v>14</v>
          </cell>
          <cell r="E11">
            <v>16</v>
          </cell>
          <cell r="F11">
            <v>17</v>
          </cell>
          <cell r="G11">
            <v>19</v>
          </cell>
          <cell r="H11">
            <v>23</v>
          </cell>
          <cell r="I11">
            <v>22</v>
          </cell>
          <cell r="J11">
            <v>20</v>
          </cell>
          <cell r="K11">
            <v>21</v>
          </cell>
          <cell r="N11" t="str">
            <v>09</v>
          </cell>
          <cell r="O11">
            <v>33</v>
          </cell>
          <cell r="P11">
            <v>33</v>
          </cell>
          <cell r="Q11">
            <v>46</v>
          </cell>
          <cell r="R11">
            <v>45</v>
          </cell>
          <cell r="S11">
            <v>43</v>
          </cell>
          <cell r="T11">
            <v>43</v>
          </cell>
          <cell r="U11">
            <v>51</v>
          </cell>
          <cell r="V11">
            <v>56</v>
          </cell>
          <cell r="W11">
            <v>53</v>
          </cell>
          <cell r="X11">
            <v>72</v>
          </cell>
        </row>
        <row r="12">
          <cell r="A12" t="str">
            <v>10</v>
          </cell>
          <cell r="B12">
            <v>1</v>
          </cell>
          <cell r="C12">
            <v>2</v>
          </cell>
          <cell r="D12">
            <v>1</v>
          </cell>
          <cell r="E12">
            <v>2</v>
          </cell>
          <cell r="F12">
            <v>1</v>
          </cell>
          <cell r="G12">
            <v>2</v>
          </cell>
          <cell r="H12">
            <v>1</v>
          </cell>
          <cell r="I12">
            <v>5</v>
          </cell>
          <cell r="J12">
            <v>1</v>
          </cell>
          <cell r="K12">
            <v>4</v>
          </cell>
          <cell r="N12" t="str">
            <v>10</v>
          </cell>
          <cell r="O12">
            <v>29</v>
          </cell>
          <cell r="P12">
            <v>30</v>
          </cell>
          <cell r="Q12">
            <v>29</v>
          </cell>
          <cell r="R12">
            <v>33</v>
          </cell>
          <cell r="S12">
            <v>30</v>
          </cell>
          <cell r="T12">
            <v>19</v>
          </cell>
          <cell r="U12">
            <v>26</v>
          </cell>
          <cell r="V12">
            <v>31</v>
          </cell>
          <cell r="W12">
            <v>33</v>
          </cell>
          <cell r="X12">
            <v>38</v>
          </cell>
        </row>
        <row r="13">
          <cell r="A13" t="str">
            <v>11</v>
          </cell>
          <cell r="B13">
            <v>18</v>
          </cell>
          <cell r="C13">
            <v>27</v>
          </cell>
          <cell r="D13">
            <v>37</v>
          </cell>
          <cell r="E13">
            <v>28</v>
          </cell>
          <cell r="F13">
            <v>34</v>
          </cell>
          <cell r="G13">
            <v>14</v>
          </cell>
          <cell r="H13">
            <v>21</v>
          </cell>
          <cell r="I13">
            <v>27</v>
          </cell>
          <cell r="J13">
            <v>16</v>
          </cell>
          <cell r="K13">
            <v>23</v>
          </cell>
          <cell r="N13" t="str">
            <v>11</v>
          </cell>
          <cell r="O13">
            <v>14</v>
          </cell>
          <cell r="P13">
            <v>24</v>
          </cell>
          <cell r="Q13">
            <v>26</v>
          </cell>
          <cell r="R13">
            <v>17</v>
          </cell>
          <cell r="S13">
            <v>19</v>
          </cell>
          <cell r="T13">
            <v>17</v>
          </cell>
          <cell r="U13">
            <v>13</v>
          </cell>
          <cell r="V13">
            <v>23</v>
          </cell>
          <cell r="W13">
            <v>24</v>
          </cell>
          <cell r="X13">
            <v>17</v>
          </cell>
        </row>
        <row r="14">
          <cell r="A14" t="str">
            <v>12</v>
          </cell>
          <cell r="B14">
            <v>7</v>
          </cell>
          <cell r="C14">
            <v>10</v>
          </cell>
          <cell r="D14">
            <v>9</v>
          </cell>
          <cell r="E14">
            <v>17</v>
          </cell>
          <cell r="F14">
            <v>8</v>
          </cell>
          <cell r="G14">
            <v>5</v>
          </cell>
          <cell r="H14">
            <v>4</v>
          </cell>
          <cell r="I14">
            <v>10</v>
          </cell>
          <cell r="J14">
            <v>11</v>
          </cell>
          <cell r="K14">
            <v>6</v>
          </cell>
          <cell r="N14" t="str">
            <v>12</v>
          </cell>
          <cell r="O14">
            <v>28</v>
          </cell>
          <cell r="P14">
            <v>30</v>
          </cell>
          <cell r="Q14">
            <v>31</v>
          </cell>
          <cell r="R14">
            <v>27</v>
          </cell>
          <cell r="S14">
            <v>42</v>
          </cell>
          <cell r="T14">
            <v>27</v>
          </cell>
          <cell r="U14">
            <v>18</v>
          </cell>
          <cell r="V14">
            <v>29</v>
          </cell>
          <cell r="W14">
            <v>23</v>
          </cell>
          <cell r="X14">
            <v>20</v>
          </cell>
        </row>
        <row r="15">
          <cell r="A15" t="str">
            <v>13</v>
          </cell>
          <cell r="B15">
            <v>3</v>
          </cell>
          <cell r="C15">
            <v>3</v>
          </cell>
          <cell r="D15">
            <v>1</v>
          </cell>
          <cell r="E15">
            <v>4</v>
          </cell>
          <cell r="F15">
            <v>3</v>
          </cell>
          <cell r="G15">
            <v>2</v>
          </cell>
          <cell r="I15">
            <v>3</v>
          </cell>
          <cell r="J15">
            <v>2</v>
          </cell>
          <cell r="K15">
            <v>1</v>
          </cell>
          <cell r="N15" t="str">
            <v>Théologie</v>
          </cell>
          <cell r="S15">
            <v>1</v>
          </cell>
          <cell r="V15">
            <v>1</v>
          </cell>
          <cell r="W15">
            <v>3</v>
          </cell>
          <cell r="X15">
            <v>1</v>
          </cell>
        </row>
        <row r="16">
          <cell r="A16" t="str">
            <v>14</v>
          </cell>
          <cell r="B16">
            <v>19</v>
          </cell>
          <cell r="C16">
            <v>16</v>
          </cell>
          <cell r="D16">
            <v>14</v>
          </cell>
          <cell r="E16">
            <v>21</v>
          </cell>
          <cell r="F16">
            <v>21</v>
          </cell>
          <cell r="G16">
            <v>14</v>
          </cell>
          <cell r="H16">
            <v>4</v>
          </cell>
          <cell r="I16">
            <v>17</v>
          </cell>
          <cell r="J16">
            <v>13</v>
          </cell>
          <cell r="K16">
            <v>9</v>
          </cell>
        </row>
        <row r="17">
          <cell r="A17" t="str">
            <v>15</v>
          </cell>
          <cell r="B17">
            <v>13</v>
          </cell>
          <cell r="C17">
            <v>13</v>
          </cell>
          <cell r="D17">
            <v>8</v>
          </cell>
          <cell r="E17">
            <v>10</v>
          </cell>
          <cell r="F17">
            <v>12</v>
          </cell>
          <cell r="G17">
            <v>14</v>
          </cell>
          <cell r="H17">
            <v>7</v>
          </cell>
          <cell r="I17">
            <v>4</v>
          </cell>
          <cell r="J17">
            <v>6</v>
          </cell>
          <cell r="K17">
            <v>9</v>
          </cell>
        </row>
        <row r="18">
          <cell r="A18" t="str">
            <v>16</v>
          </cell>
          <cell r="B18">
            <v>9</v>
          </cell>
          <cell r="C18">
            <v>17</v>
          </cell>
          <cell r="D18">
            <v>19</v>
          </cell>
          <cell r="E18">
            <v>18</v>
          </cell>
          <cell r="F18">
            <v>20</v>
          </cell>
          <cell r="G18">
            <v>14</v>
          </cell>
          <cell r="H18">
            <v>10</v>
          </cell>
          <cell r="I18">
            <v>15</v>
          </cell>
          <cell r="J18">
            <v>16</v>
          </cell>
          <cell r="K18">
            <v>17</v>
          </cell>
        </row>
        <row r="19">
          <cell r="A19" t="str">
            <v>17</v>
          </cell>
          <cell r="B19">
            <v>5</v>
          </cell>
          <cell r="C19">
            <v>6</v>
          </cell>
          <cell r="D19">
            <v>4</v>
          </cell>
          <cell r="E19">
            <v>3</v>
          </cell>
          <cell r="F19">
            <v>1</v>
          </cell>
          <cell r="G19">
            <v>4</v>
          </cell>
          <cell r="H19">
            <v>6</v>
          </cell>
          <cell r="I19">
            <v>6</v>
          </cell>
          <cell r="J19">
            <v>7</v>
          </cell>
          <cell r="K19">
            <v>5</v>
          </cell>
          <cell r="O19" t="str">
            <v>MCF</v>
          </cell>
          <cell r="T19" t="str">
            <v>PR</v>
          </cell>
        </row>
        <row r="20">
          <cell r="A20" t="str">
            <v>18</v>
          </cell>
          <cell r="B20">
            <v>11</v>
          </cell>
          <cell r="C20">
            <v>9</v>
          </cell>
          <cell r="D20">
            <v>11</v>
          </cell>
          <cell r="E20">
            <v>13</v>
          </cell>
          <cell r="F20">
            <v>12</v>
          </cell>
          <cell r="G20">
            <v>7</v>
          </cell>
          <cell r="H20">
            <v>19</v>
          </cell>
          <cell r="I20">
            <v>8</v>
          </cell>
          <cell r="J20">
            <v>8</v>
          </cell>
          <cell r="K20">
            <v>7</v>
          </cell>
          <cell r="N20" t="str">
            <v>Étiquettes de lignes</v>
          </cell>
          <cell r="O20" t="str">
            <v>63</v>
          </cell>
          <cell r="P20" t="str">
            <v>62</v>
          </cell>
          <cell r="Q20" t="str">
            <v>61</v>
          </cell>
          <cell r="R20" t="str">
            <v>60</v>
          </cell>
          <cell r="S20" t="str">
            <v>59</v>
          </cell>
          <cell r="T20" t="str">
            <v>63</v>
          </cell>
          <cell r="U20" t="str">
            <v>62</v>
          </cell>
          <cell r="V20" t="str">
            <v>61</v>
          </cell>
          <cell r="W20" t="str">
            <v>60</v>
          </cell>
          <cell r="X20" t="str">
            <v>59</v>
          </cell>
        </row>
        <row r="21">
          <cell r="A21" t="str">
            <v>19</v>
          </cell>
          <cell r="B21">
            <v>9</v>
          </cell>
          <cell r="C21">
            <v>8</v>
          </cell>
          <cell r="D21">
            <v>13</v>
          </cell>
          <cell r="E21">
            <v>12</v>
          </cell>
          <cell r="F21">
            <v>19</v>
          </cell>
          <cell r="G21">
            <v>5</v>
          </cell>
          <cell r="H21">
            <v>10</v>
          </cell>
          <cell r="I21">
            <v>13</v>
          </cell>
          <cell r="J21">
            <v>16</v>
          </cell>
          <cell r="K21">
            <v>14</v>
          </cell>
          <cell r="N21" t="str">
            <v>Droit</v>
          </cell>
          <cell r="O21">
            <v>75</v>
          </cell>
          <cell r="P21">
            <v>75</v>
          </cell>
          <cell r="Q21">
            <v>81</v>
          </cell>
          <cell r="R21">
            <v>84</v>
          </cell>
          <cell r="S21">
            <v>69</v>
          </cell>
          <cell r="T21">
            <v>58</v>
          </cell>
          <cell r="U21">
            <v>71</v>
          </cell>
          <cell r="V21">
            <v>57</v>
          </cell>
          <cell r="W21">
            <v>62</v>
          </cell>
          <cell r="X21">
            <v>50</v>
          </cell>
        </row>
        <row r="22">
          <cell r="A22" t="str">
            <v>20</v>
          </cell>
          <cell r="B22">
            <v>4</v>
          </cell>
          <cell r="C22">
            <v>2</v>
          </cell>
          <cell r="D22">
            <v>2</v>
          </cell>
          <cell r="E22">
            <v>4</v>
          </cell>
          <cell r="F22">
            <v>1</v>
          </cell>
          <cell r="G22">
            <v>4</v>
          </cell>
          <cell r="H22">
            <v>5</v>
          </cell>
          <cell r="I22">
            <v>5</v>
          </cell>
          <cell r="J22">
            <v>3</v>
          </cell>
          <cell r="K22">
            <v>1</v>
          </cell>
          <cell r="N22" t="str">
            <v>Lettres</v>
          </cell>
          <cell r="O22">
            <v>174</v>
          </cell>
          <cell r="P22">
            <v>192</v>
          </cell>
          <cell r="Q22">
            <v>205</v>
          </cell>
          <cell r="R22">
            <v>221</v>
          </cell>
          <cell r="S22">
            <v>227</v>
          </cell>
          <cell r="T22">
            <v>195</v>
          </cell>
          <cell r="U22">
            <v>190</v>
          </cell>
          <cell r="V22">
            <v>214</v>
          </cell>
          <cell r="W22">
            <v>208</v>
          </cell>
          <cell r="X22">
            <v>203</v>
          </cell>
        </row>
        <row r="23">
          <cell r="A23" t="str">
            <v>21</v>
          </cell>
          <cell r="B23">
            <v>4</v>
          </cell>
          <cell r="C23">
            <v>7</v>
          </cell>
          <cell r="D23">
            <v>2</v>
          </cell>
          <cell r="E23">
            <v>6</v>
          </cell>
          <cell r="F23">
            <v>5</v>
          </cell>
          <cell r="G23">
            <v>6</v>
          </cell>
          <cell r="H23">
            <v>11</v>
          </cell>
          <cell r="I23">
            <v>13</v>
          </cell>
          <cell r="J23">
            <v>9</v>
          </cell>
          <cell r="K23">
            <v>17</v>
          </cell>
          <cell r="N23" t="str">
            <v>Sciences</v>
          </cell>
          <cell r="O23">
            <v>107</v>
          </cell>
          <cell r="P23">
            <v>135</v>
          </cell>
          <cell r="Q23">
            <v>142</v>
          </cell>
          <cell r="R23">
            <v>157</v>
          </cell>
          <cell r="S23">
            <v>161</v>
          </cell>
          <cell r="T23">
            <v>153</v>
          </cell>
          <cell r="U23">
            <v>181</v>
          </cell>
          <cell r="V23">
            <v>212</v>
          </cell>
          <cell r="W23">
            <v>197</v>
          </cell>
          <cell r="X23">
            <v>218</v>
          </cell>
        </row>
        <row r="24">
          <cell r="A24" t="str">
            <v>22</v>
          </cell>
          <cell r="B24">
            <v>5</v>
          </cell>
          <cell r="C24">
            <v>7</v>
          </cell>
          <cell r="D24">
            <v>11</v>
          </cell>
          <cell r="E24">
            <v>19</v>
          </cell>
          <cell r="F24">
            <v>11</v>
          </cell>
          <cell r="G24">
            <v>26</v>
          </cell>
          <cell r="H24">
            <v>17</v>
          </cell>
          <cell r="I24">
            <v>13</v>
          </cell>
          <cell r="J24">
            <v>24</v>
          </cell>
          <cell r="K24">
            <v>23</v>
          </cell>
          <cell r="N24" t="str">
            <v>Pharmacie</v>
          </cell>
          <cell r="O24">
            <v>14</v>
          </cell>
          <cell r="P24">
            <v>24</v>
          </cell>
          <cell r="Q24">
            <v>26</v>
          </cell>
          <cell r="R24">
            <v>17</v>
          </cell>
          <cell r="S24">
            <v>19</v>
          </cell>
          <cell r="T24">
            <v>17</v>
          </cell>
          <cell r="U24">
            <v>13</v>
          </cell>
          <cell r="V24">
            <v>23</v>
          </cell>
          <cell r="W24">
            <v>24</v>
          </cell>
          <cell r="X24">
            <v>17</v>
          </cell>
        </row>
        <row r="25">
          <cell r="A25" t="str">
            <v>23</v>
          </cell>
          <cell r="B25">
            <v>4</v>
          </cell>
          <cell r="C25">
            <v>3</v>
          </cell>
          <cell r="D25">
            <v>8</v>
          </cell>
          <cell r="E25">
            <v>7</v>
          </cell>
          <cell r="F25">
            <v>9</v>
          </cell>
          <cell r="G25">
            <v>7</v>
          </cell>
          <cell r="H25">
            <v>12</v>
          </cell>
          <cell r="I25">
            <v>6</v>
          </cell>
          <cell r="J25">
            <v>5</v>
          </cell>
          <cell r="K25">
            <v>12</v>
          </cell>
          <cell r="N25" t="str">
            <v>Total général</v>
          </cell>
        </row>
        <row r="26">
          <cell r="A26" t="str">
            <v>24</v>
          </cell>
          <cell r="B26">
            <v>2</v>
          </cell>
          <cell r="C26">
            <v>1</v>
          </cell>
          <cell r="D26">
            <v>1</v>
          </cell>
          <cell r="F26">
            <v>1</v>
          </cell>
          <cell r="G26">
            <v>4</v>
          </cell>
          <cell r="H26">
            <v>8</v>
          </cell>
          <cell r="I26">
            <v>1</v>
          </cell>
          <cell r="J26">
            <v>4</v>
          </cell>
          <cell r="K26">
            <v>2</v>
          </cell>
        </row>
        <row r="27">
          <cell r="A27" t="str">
            <v>25</v>
          </cell>
          <cell r="B27">
            <v>5</v>
          </cell>
          <cell r="C27">
            <v>12</v>
          </cell>
          <cell r="D27">
            <v>12</v>
          </cell>
          <cell r="E27">
            <v>10</v>
          </cell>
          <cell r="F27">
            <v>14</v>
          </cell>
          <cell r="G27">
            <v>9</v>
          </cell>
          <cell r="H27">
            <v>19</v>
          </cell>
          <cell r="I27">
            <v>24</v>
          </cell>
          <cell r="J27">
            <v>21</v>
          </cell>
          <cell r="K27">
            <v>14</v>
          </cell>
        </row>
        <row r="28">
          <cell r="A28" t="str">
            <v>26</v>
          </cell>
          <cell r="B28">
            <v>9</v>
          </cell>
          <cell r="C28">
            <v>10</v>
          </cell>
          <cell r="D28">
            <v>9</v>
          </cell>
          <cell r="E28">
            <v>18</v>
          </cell>
          <cell r="F28">
            <v>17</v>
          </cell>
          <cell r="G28">
            <v>12</v>
          </cell>
          <cell r="H28">
            <v>16</v>
          </cell>
          <cell r="I28">
            <v>15</v>
          </cell>
          <cell r="J28">
            <v>19</v>
          </cell>
          <cell r="K28">
            <v>22</v>
          </cell>
        </row>
        <row r="29">
          <cell r="A29" t="str">
            <v>27</v>
          </cell>
          <cell r="B29">
            <v>14</v>
          </cell>
          <cell r="C29">
            <v>29</v>
          </cell>
          <cell r="D29">
            <v>26</v>
          </cell>
          <cell r="E29">
            <v>26</v>
          </cell>
          <cell r="F29">
            <v>28</v>
          </cell>
          <cell r="G29">
            <v>20</v>
          </cell>
          <cell r="H29">
            <v>24</v>
          </cell>
          <cell r="I29">
            <v>25</v>
          </cell>
          <cell r="J29">
            <v>22</v>
          </cell>
          <cell r="K29">
            <v>16</v>
          </cell>
        </row>
        <row r="30">
          <cell r="A30" t="str">
            <v>28</v>
          </cell>
          <cell r="B30">
            <v>3</v>
          </cell>
          <cell r="C30">
            <v>7</v>
          </cell>
          <cell r="D30">
            <v>1</v>
          </cell>
          <cell r="E30">
            <v>6</v>
          </cell>
          <cell r="F30">
            <v>7</v>
          </cell>
          <cell r="G30">
            <v>8</v>
          </cell>
          <cell r="H30">
            <v>11</v>
          </cell>
          <cell r="I30">
            <v>11</v>
          </cell>
          <cell r="J30">
            <v>10</v>
          </cell>
          <cell r="K30">
            <v>11</v>
          </cell>
        </row>
        <row r="31">
          <cell r="A31" t="str">
            <v>29</v>
          </cell>
          <cell r="B31">
            <v>1</v>
          </cell>
          <cell r="C31">
            <v>1</v>
          </cell>
          <cell r="E31">
            <v>2</v>
          </cell>
          <cell r="F31">
            <v>2</v>
          </cell>
          <cell r="G31">
            <v>5</v>
          </cell>
          <cell r="H31">
            <v>4</v>
          </cell>
          <cell r="I31">
            <v>8</v>
          </cell>
          <cell r="J31">
            <v>8</v>
          </cell>
          <cell r="K31">
            <v>8</v>
          </cell>
        </row>
        <row r="32">
          <cell r="A32" t="str">
            <v>30</v>
          </cell>
          <cell r="B32">
            <v>1</v>
          </cell>
          <cell r="C32">
            <v>1</v>
          </cell>
          <cell r="E32">
            <v>2</v>
          </cell>
          <cell r="F32">
            <v>4</v>
          </cell>
          <cell r="G32">
            <v>5</v>
          </cell>
          <cell r="H32">
            <v>2</v>
          </cell>
          <cell r="I32">
            <v>5</v>
          </cell>
          <cell r="J32">
            <v>4</v>
          </cell>
          <cell r="K32">
            <v>3</v>
          </cell>
        </row>
        <row r="33">
          <cell r="A33" t="str">
            <v>31</v>
          </cell>
          <cell r="C33">
            <v>1</v>
          </cell>
          <cell r="D33">
            <v>4</v>
          </cell>
          <cell r="E33">
            <v>1</v>
          </cell>
          <cell r="F33">
            <v>2</v>
          </cell>
          <cell r="G33">
            <v>7</v>
          </cell>
          <cell r="H33">
            <v>10</v>
          </cell>
          <cell r="I33">
            <v>6</v>
          </cell>
          <cell r="J33">
            <v>5</v>
          </cell>
          <cell r="K33">
            <v>11</v>
          </cell>
        </row>
        <row r="34">
          <cell r="A34" t="str">
            <v>32</v>
          </cell>
          <cell r="B34">
            <v>5</v>
          </cell>
          <cell r="C34">
            <v>5</v>
          </cell>
          <cell r="D34">
            <v>6</v>
          </cell>
          <cell r="E34">
            <v>5</v>
          </cell>
          <cell r="F34">
            <v>5</v>
          </cell>
          <cell r="G34">
            <v>8</v>
          </cell>
          <cell r="H34">
            <v>6</v>
          </cell>
          <cell r="I34">
            <v>5</v>
          </cell>
          <cell r="J34">
            <v>2</v>
          </cell>
          <cell r="K34">
            <v>6</v>
          </cell>
        </row>
        <row r="35">
          <cell r="A35" t="str">
            <v>33</v>
          </cell>
          <cell r="B35">
            <v>4</v>
          </cell>
          <cell r="C35">
            <v>2</v>
          </cell>
          <cell r="D35">
            <v>3</v>
          </cell>
          <cell r="E35">
            <v>3</v>
          </cell>
          <cell r="F35">
            <v>5</v>
          </cell>
          <cell r="G35">
            <v>7</v>
          </cell>
          <cell r="H35">
            <v>4</v>
          </cell>
          <cell r="I35">
            <v>5</v>
          </cell>
          <cell r="J35">
            <v>4</v>
          </cell>
          <cell r="K35">
            <v>6</v>
          </cell>
        </row>
        <row r="36">
          <cell r="A36" t="str">
            <v>34</v>
          </cell>
          <cell r="D36">
            <v>1</v>
          </cell>
          <cell r="F36">
            <v>1</v>
          </cell>
          <cell r="I36">
            <v>2</v>
          </cell>
          <cell r="K36">
            <v>1</v>
          </cell>
        </row>
        <row r="37">
          <cell r="A37" t="str">
            <v>35</v>
          </cell>
          <cell r="B37">
            <v>1</v>
          </cell>
          <cell r="C37">
            <v>2</v>
          </cell>
          <cell r="D37">
            <v>3</v>
          </cell>
          <cell r="E37">
            <v>2</v>
          </cell>
          <cell r="F37">
            <v>2</v>
          </cell>
          <cell r="G37">
            <v>7</v>
          </cell>
          <cell r="H37">
            <v>5</v>
          </cell>
          <cell r="I37">
            <v>13</v>
          </cell>
          <cell r="J37">
            <v>7</v>
          </cell>
          <cell r="K37">
            <v>7</v>
          </cell>
        </row>
        <row r="38">
          <cell r="A38" t="str">
            <v>36</v>
          </cell>
          <cell r="B38">
            <v>2</v>
          </cell>
          <cell r="C38">
            <v>2</v>
          </cell>
          <cell r="D38">
            <v>2</v>
          </cell>
          <cell r="E38">
            <v>1</v>
          </cell>
          <cell r="F38">
            <v>1</v>
          </cell>
          <cell r="G38">
            <v>3</v>
          </cell>
          <cell r="H38">
            <v>3</v>
          </cell>
          <cell r="I38">
            <v>5</v>
          </cell>
          <cell r="J38">
            <v>6</v>
          </cell>
        </row>
        <row r="39">
          <cell r="A39" t="str">
            <v>37</v>
          </cell>
          <cell r="E39">
            <v>3</v>
          </cell>
          <cell r="I39">
            <v>1</v>
          </cell>
          <cell r="J39">
            <v>3</v>
          </cell>
          <cell r="K39">
            <v>3</v>
          </cell>
        </row>
        <row r="40">
          <cell r="A40" t="str">
            <v>60</v>
          </cell>
          <cell r="B40">
            <v>14</v>
          </cell>
          <cell r="C40">
            <v>14</v>
          </cell>
          <cell r="D40">
            <v>22</v>
          </cell>
          <cell r="E40">
            <v>15</v>
          </cell>
          <cell r="F40">
            <v>14</v>
          </cell>
          <cell r="G40">
            <v>17</v>
          </cell>
          <cell r="H40">
            <v>16</v>
          </cell>
          <cell r="I40">
            <v>18</v>
          </cell>
          <cell r="J40">
            <v>25</v>
          </cell>
          <cell r="K40">
            <v>24</v>
          </cell>
        </row>
        <row r="41">
          <cell r="A41" t="str">
            <v>61</v>
          </cell>
          <cell r="B41">
            <v>6</v>
          </cell>
          <cell r="C41">
            <v>8</v>
          </cell>
          <cell r="D41">
            <v>9</v>
          </cell>
          <cell r="E41">
            <v>12</v>
          </cell>
          <cell r="F41">
            <v>11</v>
          </cell>
          <cell r="G41">
            <v>5</v>
          </cell>
          <cell r="H41">
            <v>8</v>
          </cell>
          <cell r="I41">
            <v>11</v>
          </cell>
          <cell r="J41">
            <v>13</v>
          </cell>
          <cell r="K41">
            <v>18</v>
          </cell>
        </row>
        <row r="42">
          <cell r="A42" t="str">
            <v>62</v>
          </cell>
          <cell r="B42">
            <v>8</v>
          </cell>
          <cell r="C42">
            <v>6</v>
          </cell>
          <cell r="D42">
            <v>8</v>
          </cell>
          <cell r="E42">
            <v>6</v>
          </cell>
          <cell r="F42">
            <v>4</v>
          </cell>
          <cell r="G42">
            <v>13</v>
          </cell>
          <cell r="H42">
            <v>15</v>
          </cell>
          <cell r="I42">
            <v>7</v>
          </cell>
          <cell r="J42">
            <v>8</v>
          </cell>
          <cell r="K42">
            <v>16</v>
          </cell>
        </row>
        <row r="43">
          <cell r="A43" t="str">
            <v>63</v>
          </cell>
          <cell r="B43">
            <v>5</v>
          </cell>
          <cell r="C43">
            <v>5</v>
          </cell>
          <cell r="D43">
            <v>7</v>
          </cell>
          <cell r="E43">
            <v>12</v>
          </cell>
          <cell r="F43">
            <v>14</v>
          </cell>
          <cell r="G43">
            <v>8</v>
          </cell>
          <cell r="H43">
            <v>12</v>
          </cell>
          <cell r="I43">
            <v>20</v>
          </cell>
          <cell r="J43">
            <v>7</v>
          </cell>
          <cell r="K43">
            <v>14</v>
          </cell>
        </row>
        <row r="44">
          <cell r="A44" t="str">
            <v>64</v>
          </cell>
          <cell r="B44">
            <v>7</v>
          </cell>
          <cell r="C44">
            <v>14</v>
          </cell>
          <cell r="D44">
            <v>11</v>
          </cell>
          <cell r="E44">
            <v>9</v>
          </cell>
          <cell r="F44">
            <v>4</v>
          </cell>
          <cell r="G44">
            <v>4</v>
          </cell>
          <cell r="H44">
            <v>9</v>
          </cell>
          <cell r="I44">
            <v>8</v>
          </cell>
          <cell r="J44">
            <v>12</v>
          </cell>
          <cell r="K44">
            <v>9</v>
          </cell>
        </row>
        <row r="45">
          <cell r="A45" t="str">
            <v>65</v>
          </cell>
          <cell r="B45">
            <v>6</v>
          </cell>
          <cell r="C45">
            <v>4</v>
          </cell>
          <cell r="D45">
            <v>6</v>
          </cell>
          <cell r="E45">
            <v>7</v>
          </cell>
          <cell r="F45">
            <v>10</v>
          </cell>
          <cell r="G45">
            <v>5</v>
          </cell>
          <cell r="H45">
            <v>4</v>
          </cell>
          <cell r="I45">
            <v>9</v>
          </cell>
          <cell r="J45">
            <v>7</v>
          </cell>
          <cell r="K45">
            <v>8</v>
          </cell>
        </row>
        <row r="46">
          <cell r="A46" t="str">
            <v>66</v>
          </cell>
          <cell r="B46">
            <v>6</v>
          </cell>
          <cell r="C46">
            <v>3</v>
          </cell>
          <cell r="D46">
            <v>3</v>
          </cell>
          <cell r="E46">
            <v>6</v>
          </cell>
          <cell r="F46">
            <v>5</v>
          </cell>
          <cell r="G46">
            <v>6</v>
          </cell>
          <cell r="H46">
            <v>2</v>
          </cell>
          <cell r="I46">
            <v>7</v>
          </cell>
          <cell r="J46">
            <v>2</v>
          </cell>
          <cell r="K46">
            <v>6</v>
          </cell>
        </row>
        <row r="47">
          <cell r="A47" t="str">
            <v>67</v>
          </cell>
          <cell r="B47">
            <v>1</v>
          </cell>
          <cell r="C47">
            <v>4</v>
          </cell>
          <cell r="D47">
            <v>3</v>
          </cell>
          <cell r="E47">
            <v>4</v>
          </cell>
          <cell r="F47">
            <v>6</v>
          </cell>
          <cell r="G47">
            <v>2</v>
          </cell>
          <cell r="H47">
            <v>4</v>
          </cell>
          <cell r="I47">
            <v>2</v>
          </cell>
          <cell r="J47">
            <v>4</v>
          </cell>
          <cell r="K47">
            <v>7</v>
          </cell>
        </row>
        <row r="48">
          <cell r="A48" t="str">
            <v>68</v>
          </cell>
          <cell r="B48">
            <v>7</v>
          </cell>
          <cell r="C48">
            <v>3</v>
          </cell>
          <cell r="D48">
            <v>5</v>
          </cell>
          <cell r="E48">
            <v>4</v>
          </cell>
          <cell r="F48">
            <v>2</v>
          </cell>
          <cell r="G48">
            <v>2</v>
          </cell>
          <cell r="H48">
            <v>5</v>
          </cell>
          <cell r="I48">
            <v>2</v>
          </cell>
          <cell r="J48">
            <v>3</v>
          </cell>
          <cell r="K48">
            <v>4</v>
          </cell>
        </row>
        <row r="49">
          <cell r="A49" t="str">
            <v>69</v>
          </cell>
          <cell r="B49">
            <v>2</v>
          </cell>
          <cell r="C49">
            <v>2</v>
          </cell>
          <cell r="D49">
            <v>1</v>
          </cell>
          <cell r="E49">
            <v>3</v>
          </cell>
          <cell r="F49">
            <v>3</v>
          </cell>
          <cell r="H49">
            <v>2</v>
          </cell>
          <cell r="I49">
            <v>3</v>
          </cell>
          <cell r="J49">
            <v>5</v>
          </cell>
          <cell r="K49">
            <v>4</v>
          </cell>
        </row>
        <row r="50">
          <cell r="A50" t="str">
            <v>70</v>
          </cell>
          <cell r="B50">
            <v>11</v>
          </cell>
          <cell r="C50">
            <v>10</v>
          </cell>
          <cell r="D50">
            <v>10</v>
          </cell>
          <cell r="E50">
            <v>13</v>
          </cell>
          <cell r="F50">
            <v>15</v>
          </cell>
          <cell r="G50">
            <v>9</v>
          </cell>
          <cell r="H50">
            <v>8</v>
          </cell>
          <cell r="I50">
            <v>13</v>
          </cell>
          <cell r="J50">
            <v>6</v>
          </cell>
          <cell r="K50">
            <v>9</v>
          </cell>
        </row>
        <row r="51">
          <cell r="A51" t="str">
            <v>71</v>
          </cell>
          <cell r="B51">
            <v>14</v>
          </cell>
          <cell r="C51">
            <v>9</v>
          </cell>
          <cell r="D51">
            <v>15</v>
          </cell>
          <cell r="E51">
            <v>9</v>
          </cell>
          <cell r="F51">
            <v>15</v>
          </cell>
          <cell r="G51">
            <v>12</v>
          </cell>
          <cell r="H51">
            <v>5</v>
          </cell>
          <cell r="I51">
            <v>6</v>
          </cell>
          <cell r="J51">
            <v>10</v>
          </cell>
          <cell r="K51">
            <v>7</v>
          </cell>
        </row>
        <row r="52">
          <cell r="A52" t="str">
            <v>72</v>
          </cell>
          <cell r="B52">
            <v>1</v>
          </cell>
          <cell r="C52">
            <v>1</v>
          </cell>
          <cell r="E52">
            <v>1</v>
          </cell>
          <cell r="F52">
            <v>1</v>
          </cell>
          <cell r="G52">
            <v>1</v>
          </cell>
          <cell r="I52">
            <v>3</v>
          </cell>
          <cell r="J52">
            <v>1</v>
          </cell>
        </row>
        <row r="53">
          <cell r="A53" t="str">
            <v>73</v>
          </cell>
          <cell r="C53">
            <v>1</v>
          </cell>
          <cell r="E53">
            <v>1</v>
          </cell>
          <cell r="F53">
            <v>1</v>
          </cell>
          <cell r="G53">
            <v>4</v>
          </cell>
          <cell r="H53">
            <v>1</v>
          </cell>
          <cell r="I53">
            <v>3</v>
          </cell>
          <cell r="K53">
            <v>2</v>
          </cell>
        </row>
        <row r="54">
          <cell r="A54" t="str">
            <v>74</v>
          </cell>
          <cell r="B54">
            <v>2</v>
          </cell>
          <cell r="C54">
            <v>9</v>
          </cell>
          <cell r="D54">
            <v>6</v>
          </cell>
          <cell r="E54">
            <v>3</v>
          </cell>
          <cell r="F54">
            <v>10</v>
          </cell>
          <cell r="G54">
            <v>1</v>
          </cell>
          <cell r="H54">
            <v>4</v>
          </cell>
          <cell r="I54">
            <v>4</v>
          </cell>
          <cell r="J54">
            <v>6</v>
          </cell>
          <cell r="K54">
            <v>2</v>
          </cell>
        </row>
        <row r="55">
          <cell r="A55" t="str">
            <v>76</v>
          </cell>
          <cell r="F55">
            <v>1</v>
          </cell>
          <cell r="J55">
            <v>2</v>
          </cell>
        </row>
        <row r="56">
          <cell r="A56" t="str">
            <v>77</v>
          </cell>
          <cell r="I56">
            <v>1</v>
          </cell>
          <cell r="J56">
            <v>1</v>
          </cell>
          <cell r="K56">
            <v>1</v>
          </cell>
        </row>
        <row r="57">
          <cell r="A57" t="str">
            <v>85</v>
          </cell>
          <cell r="B57">
            <v>6</v>
          </cell>
          <cell r="C57">
            <v>12</v>
          </cell>
          <cell r="D57">
            <v>9</v>
          </cell>
          <cell r="E57">
            <v>8</v>
          </cell>
          <cell r="F57">
            <v>4</v>
          </cell>
          <cell r="G57">
            <v>5</v>
          </cell>
          <cell r="H57">
            <v>3</v>
          </cell>
          <cell r="I57">
            <v>6</v>
          </cell>
          <cell r="J57">
            <v>6</v>
          </cell>
          <cell r="K57">
            <v>6</v>
          </cell>
        </row>
        <row r="58">
          <cell r="A58" t="str">
            <v>86</v>
          </cell>
          <cell r="B58">
            <v>2</v>
          </cell>
          <cell r="C58">
            <v>6</v>
          </cell>
          <cell r="D58">
            <v>8</v>
          </cell>
          <cell r="E58">
            <v>4</v>
          </cell>
          <cell r="F58">
            <v>6</v>
          </cell>
          <cell r="G58">
            <v>7</v>
          </cell>
          <cell r="H58">
            <v>6</v>
          </cell>
          <cell r="I58">
            <v>6</v>
          </cell>
          <cell r="J58">
            <v>14</v>
          </cell>
          <cell r="K58">
            <v>6</v>
          </cell>
        </row>
        <row r="59">
          <cell r="A59" t="str">
            <v>87</v>
          </cell>
          <cell r="B59">
            <v>6</v>
          </cell>
          <cell r="C59">
            <v>6</v>
          </cell>
          <cell r="D59">
            <v>9</v>
          </cell>
          <cell r="E59">
            <v>5</v>
          </cell>
          <cell r="F59">
            <v>9</v>
          </cell>
          <cell r="G59">
            <v>5</v>
          </cell>
          <cell r="H59">
            <v>4</v>
          </cell>
          <cell r="I59">
            <v>11</v>
          </cell>
          <cell r="J59">
            <v>4</v>
          </cell>
          <cell r="K59">
            <v>5</v>
          </cell>
        </row>
      </sheetData>
      <sheetData sheetId="23">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110</v>
          </cell>
          <cell r="C3">
            <v>92</v>
          </cell>
          <cell r="D3">
            <v>0.54455445544554459</v>
          </cell>
          <cell r="E3">
            <v>202</v>
          </cell>
          <cell r="F3">
            <v>148</v>
          </cell>
          <cell r="G3">
            <v>104</v>
          </cell>
          <cell r="H3">
            <v>0.58730158730158732</v>
          </cell>
          <cell r="I3">
            <v>252</v>
          </cell>
          <cell r="J3">
            <v>127</v>
          </cell>
          <cell r="K3">
            <v>107</v>
          </cell>
          <cell r="L3">
            <v>0.54273504273504269</v>
          </cell>
          <cell r="M3">
            <v>234</v>
          </cell>
          <cell r="N3">
            <v>102</v>
          </cell>
          <cell r="O3">
            <v>81</v>
          </cell>
          <cell r="P3">
            <v>0.55737704918032782</v>
          </cell>
          <cell r="Q3">
            <v>183</v>
          </cell>
          <cell r="R3">
            <v>101</v>
          </cell>
          <cell r="S3">
            <v>76</v>
          </cell>
          <cell r="T3">
            <v>0.57062146892655363</v>
          </cell>
          <cell r="U3">
            <v>177</v>
          </cell>
        </row>
        <row r="4">
          <cell r="A4" t="str">
            <v>02</v>
          </cell>
          <cell r="B4">
            <v>57</v>
          </cell>
          <cell r="C4">
            <v>64</v>
          </cell>
          <cell r="D4">
            <v>0.47107438016528924</v>
          </cell>
          <cell r="E4">
            <v>121</v>
          </cell>
          <cell r="F4">
            <v>75</v>
          </cell>
          <cell r="G4">
            <v>69</v>
          </cell>
          <cell r="H4">
            <v>0.52083333333333337</v>
          </cell>
          <cell r="I4">
            <v>144</v>
          </cell>
          <cell r="J4">
            <v>48</v>
          </cell>
          <cell r="K4">
            <v>63</v>
          </cell>
          <cell r="L4">
            <v>0.43243243243243246</v>
          </cell>
          <cell r="M4">
            <v>111</v>
          </cell>
          <cell r="N4">
            <v>60</v>
          </cell>
          <cell r="O4">
            <v>69</v>
          </cell>
          <cell r="P4">
            <v>0.46511627906976744</v>
          </cell>
          <cell r="Q4">
            <v>129</v>
          </cell>
          <cell r="R4">
            <v>48</v>
          </cell>
          <cell r="S4">
            <v>64</v>
          </cell>
          <cell r="T4">
            <v>0.42857142857142855</v>
          </cell>
          <cell r="U4">
            <v>112</v>
          </cell>
        </row>
        <row r="5">
          <cell r="A5" t="str">
            <v>03</v>
          </cell>
          <cell r="B5">
            <v>23</v>
          </cell>
          <cell r="C5">
            <v>38</v>
          </cell>
          <cell r="D5">
            <v>0.37704918032786883</v>
          </cell>
          <cell r="E5">
            <v>61</v>
          </cell>
          <cell r="F5">
            <v>24</v>
          </cell>
          <cell r="G5">
            <v>40</v>
          </cell>
          <cell r="H5">
            <v>0.375</v>
          </cell>
          <cell r="I5">
            <v>64</v>
          </cell>
          <cell r="J5">
            <v>20</v>
          </cell>
          <cell r="K5">
            <v>41</v>
          </cell>
          <cell r="L5">
            <v>0.32786885245901637</v>
          </cell>
          <cell r="M5">
            <v>61</v>
          </cell>
          <cell r="N5">
            <v>28</v>
          </cell>
          <cell r="O5">
            <v>37</v>
          </cell>
          <cell r="P5">
            <v>0.43076923076923079</v>
          </cell>
          <cell r="Q5">
            <v>65</v>
          </cell>
          <cell r="R5">
            <v>22</v>
          </cell>
          <cell r="S5">
            <v>33</v>
          </cell>
          <cell r="T5">
            <v>0.4</v>
          </cell>
          <cell r="U5">
            <v>55</v>
          </cell>
        </row>
        <row r="6">
          <cell r="A6" t="str">
            <v>04</v>
          </cell>
          <cell r="B6">
            <v>108</v>
          </cell>
          <cell r="C6">
            <v>124</v>
          </cell>
          <cell r="D6">
            <v>0.46551724137931033</v>
          </cell>
          <cell r="E6">
            <v>232</v>
          </cell>
          <cell r="F6">
            <v>122</v>
          </cell>
          <cell r="G6">
            <v>111</v>
          </cell>
          <cell r="H6">
            <v>0.52360515021459231</v>
          </cell>
          <cell r="I6">
            <v>233</v>
          </cell>
          <cell r="J6">
            <v>145</v>
          </cell>
          <cell r="K6">
            <v>164</v>
          </cell>
          <cell r="L6">
            <v>0.46925566343042069</v>
          </cell>
          <cell r="M6">
            <v>309</v>
          </cell>
          <cell r="N6">
            <v>148</v>
          </cell>
          <cell r="O6">
            <v>152</v>
          </cell>
          <cell r="P6">
            <v>0.49333333333333335</v>
          </cell>
          <cell r="Q6">
            <v>300</v>
          </cell>
          <cell r="R6">
            <v>144</v>
          </cell>
          <cell r="S6">
            <v>189</v>
          </cell>
          <cell r="T6">
            <v>0.43243243243243246</v>
          </cell>
          <cell r="U6">
            <v>333</v>
          </cell>
        </row>
        <row r="7">
          <cell r="A7" t="str">
            <v>05</v>
          </cell>
          <cell r="B7">
            <v>129</v>
          </cell>
          <cell r="C7">
            <v>138</v>
          </cell>
          <cell r="D7">
            <v>0.48314606741573035</v>
          </cell>
          <cell r="E7">
            <v>267</v>
          </cell>
          <cell r="F7">
            <v>154</v>
          </cell>
          <cell r="G7">
            <v>174</v>
          </cell>
          <cell r="H7">
            <v>0.46951219512195119</v>
          </cell>
          <cell r="I7">
            <v>328</v>
          </cell>
          <cell r="J7">
            <v>129</v>
          </cell>
          <cell r="K7">
            <v>180</v>
          </cell>
          <cell r="L7">
            <v>0.41747572815533979</v>
          </cell>
          <cell r="M7">
            <v>309</v>
          </cell>
          <cell r="N7">
            <v>162</v>
          </cell>
          <cell r="O7">
            <v>233</v>
          </cell>
          <cell r="P7">
            <v>0.41012658227848103</v>
          </cell>
          <cell r="Q7">
            <v>395</v>
          </cell>
          <cell r="R7">
            <v>126</v>
          </cell>
          <cell r="S7">
            <v>203</v>
          </cell>
          <cell r="T7">
            <v>0.38297872340425532</v>
          </cell>
          <cell r="U7">
            <v>329</v>
          </cell>
        </row>
        <row r="8">
          <cell r="A8" t="str">
            <v>06</v>
          </cell>
          <cell r="B8">
            <v>183</v>
          </cell>
          <cell r="C8">
            <v>171</v>
          </cell>
          <cell r="D8">
            <v>0.51694915254237284</v>
          </cell>
          <cell r="E8">
            <v>354</v>
          </cell>
          <cell r="F8">
            <v>205</v>
          </cell>
          <cell r="G8">
            <v>204</v>
          </cell>
          <cell r="H8">
            <v>0.5012224938875306</v>
          </cell>
          <cell r="I8">
            <v>409</v>
          </cell>
          <cell r="J8">
            <v>162</v>
          </cell>
          <cell r="K8">
            <v>163</v>
          </cell>
          <cell r="L8">
            <v>0.49846153846153846</v>
          </cell>
          <cell r="M8">
            <v>325</v>
          </cell>
          <cell r="N8">
            <v>206</v>
          </cell>
          <cell r="O8">
            <v>212</v>
          </cell>
          <cell r="P8">
            <v>0.49282296650717705</v>
          </cell>
          <cell r="Q8">
            <v>418</v>
          </cell>
          <cell r="R8">
            <v>185</v>
          </cell>
          <cell r="S8">
            <v>174</v>
          </cell>
          <cell r="T8">
            <v>0.51532033426183843</v>
          </cell>
          <cell r="U8">
            <v>359</v>
          </cell>
        </row>
        <row r="9">
          <cell r="A9" t="str">
            <v>07</v>
          </cell>
          <cell r="B9">
            <v>253</v>
          </cell>
          <cell r="C9">
            <v>106</v>
          </cell>
          <cell r="D9">
            <v>0.70473537604456826</v>
          </cell>
          <cell r="E9">
            <v>359</v>
          </cell>
          <cell r="F9">
            <v>267</v>
          </cell>
          <cell r="G9">
            <v>102</v>
          </cell>
          <cell r="H9">
            <v>0.72357723577235777</v>
          </cell>
          <cell r="I9">
            <v>369</v>
          </cell>
          <cell r="J9">
            <v>342</v>
          </cell>
          <cell r="K9">
            <v>121</v>
          </cell>
          <cell r="L9">
            <v>0.73866090712742982</v>
          </cell>
          <cell r="M9">
            <v>463</v>
          </cell>
          <cell r="N9">
            <v>389</v>
          </cell>
          <cell r="O9">
            <v>126</v>
          </cell>
          <cell r="P9">
            <v>0.75533980582524274</v>
          </cell>
          <cell r="Q9">
            <v>515</v>
          </cell>
          <cell r="R9">
            <v>287</v>
          </cell>
          <cell r="S9">
            <v>122</v>
          </cell>
          <cell r="T9">
            <v>0.70171149144254275</v>
          </cell>
          <cell r="U9">
            <v>409</v>
          </cell>
        </row>
        <row r="10">
          <cell r="A10" t="str">
            <v>08</v>
          </cell>
          <cell r="B10">
            <v>78</v>
          </cell>
          <cell r="C10">
            <v>42</v>
          </cell>
          <cell r="D10">
            <v>0.65</v>
          </cell>
          <cell r="E10">
            <v>120</v>
          </cell>
          <cell r="F10">
            <v>52</v>
          </cell>
          <cell r="G10">
            <v>31</v>
          </cell>
          <cell r="H10">
            <v>0.62650602409638556</v>
          </cell>
          <cell r="I10">
            <v>83</v>
          </cell>
          <cell r="J10">
            <v>50</v>
          </cell>
          <cell r="K10">
            <v>32</v>
          </cell>
          <cell r="L10">
            <v>0.6097560975609756</v>
          </cell>
          <cell r="M10">
            <v>82</v>
          </cell>
          <cell r="N10">
            <v>45</v>
          </cell>
          <cell r="O10">
            <v>26</v>
          </cell>
          <cell r="P10">
            <v>0.63380281690140849</v>
          </cell>
          <cell r="Q10">
            <v>71</v>
          </cell>
          <cell r="R10">
            <v>78</v>
          </cell>
          <cell r="S10">
            <v>37</v>
          </cell>
          <cell r="T10">
            <v>0.67826086956521736</v>
          </cell>
          <cell r="U10">
            <v>115</v>
          </cell>
        </row>
        <row r="11">
          <cell r="A11" t="str">
            <v>09</v>
          </cell>
          <cell r="B11">
            <v>324</v>
          </cell>
          <cell r="C11">
            <v>181</v>
          </cell>
          <cell r="D11">
            <v>0.6415841584158416</v>
          </cell>
          <cell r="E11">
            <v>505</v>
          </cell>
          <cell r="F11">
            <v>320</v>
          </cell>
          <cell r="G11">
            <v>150</v>
          </cell>
          <cell r="H11">
            <v>0.68085106382978722</v>
          </cell>
          <cell r="I11">
            <v>470</v>
          </cell>
          <cell r="J11">
            <v>267</v>
          </cell>
          <cell r="K11">
            <v>99</v>
          </cell>
          <cell r="L11">
            <v>0.72950819672131151</v>
          </cell>
          <cell r="M11">
            <v>366</v>
          </cell>
          <cell r="N11">
            <v>387</v>
          </cell>
          <cell r="O11">
            <v>155</v>
          </cell>
          <cell r="P11">
            <v>0.7140221402214022</v>
          </cell>
          <cell r="Q11">
            <v>542</v>
          </cell>
          <cell r="R11">
            <v>304</v>
          </cell>
          <cell r="S11">
            <v>130</v>
          </cell>
          <cell r="T11">
            <v>0.70046082949308752</v>
          </cell>
          <cell r="U11">
            <v>434</v>
          </cell>
        </row>
        <row r="12">
          <cell r="A12" t="str">
            <v>10</v>
          </cell>
          <cell r="B12">
            <v>100</v>
          </cell>
          <cell r="C12">
            <v>40</v>
          </cell>
          <cell r="D12">
            <v>0.7142857142857143</v>
          </cell>
          <cell r="E12">
            <v>140</v>
          </cell>
          <cell r="F12">
            <v>121</v>
          </cell>
          <cell r="G12">
            <v>51</v>
          </cell>
          <cell r="H12">
            <v>0.70348837209302328</v>
          </cell>
          <cell r="I12">
            <v>172</v>
          </cell>
          <cell r="J12">
            <v>63</v>
          </cell>
          <cell r="K12">
            <v>18</v>
          </cell>
          <cell r="L12">
            <v>0.77777777777777779</v>
          </cell>
          <cell r="M12">
            <v>81</v>
          </cell>
          <cell r="N12">
            <v>125</v>
          </cell>
          <cell r="O12">
            <v>45</v>
          </cell>
          <cell r="P12">
            <v>0.73529411764705888</v>
          </cell>
          <cell r="Q12">
            <v>170</v>
          </cell>
          <cell r="R12">
            <v>163</v>
          </cell>
          <cell r="S12">
            <v>83</v>
          </cell>
          <cell r="T12">
            <v>0.66260162601626016</v>
          </cell>
          <cell r="U12">
            <v>246</v>
          </cell>
        </row>
        <row r="13">
          <cell r="A13" t="str">
            <v>11</v>
          </cell>
          <cell r="B13">
            <v>216</v>
          </cell>
          <cell r="C13">
            <v>102</v>
          </cell>
          <cell r="D13">
            <v>0.67924528301886788</v>
          </cell>
          <cell r="E13">
            <v>318</v>
          </cell>
          <cell r="F13">
            <v>212</v>
          </cell>
          <cell r="G13">
            <v>94</v>
          </cell>
          <cell r="H13">
            <v>0.69281045751633985</v>
          </cell>
          <cell r="I13">
            <v>306</v>
          </cell>
          <cell r="J13">
            <v>265</v>
          </cell>
          <cell r="K13">
            <v>127</v>
          </cell>
          <cell r="L13">
            <v>0.67602040816326525</v>
          </cell>
          <cell r="M13">
            <v>392</v>
          </cell>
          <cell r="N13">
            <v>217</v>
          </cell>
          <cell r="O13">
            <v>113</v>
          </cell>
          <cell r="P13">
            <v>0.65757575757575759</v>
          </cell>
          <cell r="Q13">
            <v>330</v>
          </cell>
          <cell r="R13">
            <v>258</v>
          </cell>
          <cell r="S13">
            <v>137</v>
          </cell>
          <cell r="T13">
            <v>0.65316455696202536</v>
          </cell>
          <cell r="U13">
            <v>395</v>
          </cell>
        </row>
        <row r="14">
          <cell r="A14" t="str">
            <v>12</v>
          </cell>
          <cell r="B14">
            <v>66</v>
          </cell>
          <cell r="C14">
            <v>25</v>
          </cell>
          <cell r="D14">
            <v>0.72527472527472525</v>
          </cell>
          <cell r="E14">
            <v>91</v>
          </cell>
          <cell r="F14">
            <v>70</v>
          </cell>
          <cell r="G14">
            <v>23</v>
          </cell>
          <cell r="H14">
            <v>0.75268817204301075</v>
          </cell>
          <cell r="I14">
            <v>93</v>
          </cell>
          <cell r="J14">
            <v>69</v>
          </cell>
          <cell r="K14">
            <v>32</v>
          </cell>
          <cell r="L14">
            <v>0.68316831683168322</v>
          </cell>
          <cell r="M14">
            <v>101</v>
          </cell>
          <cell r="N14">
            <v>68</v>
          </cell>
          <cell r="O14">
            <v>33</v>
          </cell>
          <cell r="P14">
            <v>0.67326732673267331</v>
          </cell>
          <cell r="Q14">
            <v>101</v>
          </cell>
          <cell r="R14">
            <v>61</v>
          </cell>
          <cell r="S14">
            <v>26</v>
          </cell>
          <cell r="T14">
            <v>0.70114942528735635</v>
          </cell>
          <cell r="U14">
            <v>87</v>
          </cell>
        </row>
        <row r="15">
          <cell r="A15" t="str">
            <v>13</v>
          </cell>
          <cell r="B15">
            <v>48</v>
          </cell>
          <cell r="C15">
            <v>19</v>
          </cell>
          <cell r="D15">
            <v>0.71641791044776115</v>
          </cell>
          <cell r="E15">
            <v>67</v>
          </cell>
          <cell r="F15">
            <v>41</v>
          </cell>
          <cell r="G15">
            <v>8</v>
          </cell>
          <cell r="H15">
            <v>0.83673469387755106</v>
          </cell>
          <cell r="I15">
            <v>49</v>
          </cell>
          <cell r="J15">
            <v>25</v>
          </cell>
          <cell r="K15">
            <v>10</v>
          </cell>
          <cell r="L15">
            <v>0.7142857142857143</v>
          </cell>
          <cell r="M15">
            <v>35</v>
          </cell>
          <cell r="N15">
            <v>48</v>
          </cell>
          <cell r="O15">
            <v>8</v>
          </cell>
          <cell r="P15">
            <v>0.8571428571428571</v>
          </cell>
          <cell r="Q15">
            <v>56</v>
          </cell>
          <cell r="R15">
            <v>26</v>
          </cell>
          <cell r="S15">
            <v>4</v>
          </cell>
          <cell r="T15">
            <v>0.8666666666666667</v>
          </cell>
          <cell r="U15">
            <v>30</v>
          </cell>
        </row>
        <row r="16">
          <cell r="A16" t="str">
            <v>14</v>
          </cell>
          <cell r="B16">
            <v>192</v>
          </cell>
          <cell r="C16">
            <v>71</v>
          </cell>
          <cell r="D16">
            <v>0.73003802281368824</v>
          </cell>
          <cell r="E16">
            <v>263</v>
          </cell>
          <cell r="F16">
            <v>212</v>
          </cell>
          <cell r="G16">
            <v>81</v>
          </cell>
          <cell r="H16">
            <v>0.7235494880546075</v>
          </cell>
          <cell r="I16">
            <v>293</v>
          </cell>
          <cell r="J16">
            <v>201</v>
          </cell>
          <cell r="K16">
            <v>88</v>
          </cell>
          <cell r="L16">
            <v>0.69550173010380623</v>
          </cell>
          <cell r="M16">
            <v>289</v>
          </cell>
          <cell r="N16">
            <v>228</v>
          </cell>
          <cell r="O16">
            <v>116</v>
          </cell>
          <cell r="P16">
            <v>0.66279069767441856</v>
          </cell>
          <cell r="Q16">
            <v>344</v>
          </cell>
          <cell r="R16">
            <v>237</v>
          </cell>
          <cell r="S16">
            <v>105</v>
          </cell>
          <cell r="T16">
            <v>0.69298245614035092</v>
          </cell>
          <cell r="U16">
            <v>342</v>
          </cell>
        </row>
        <row r="17">
          <cell r="A17" t="str">
            <v>15</v>
          </cell>
          <cell r="B17">
            <v>70</v>
          </cell>
          <cell r="C17">
            <v>56</v>
          </cell>
          <cell r="D17">
            <v>0.55555555555555558</v>
          </cell>
          <cell r="E17">
            <v>126</v>
          </cell>
          <cell r="F17">
            <v>68</v>
          </cell>
          <cell r="G17">
            <v>42</v>
          </cell>
          <cell r="H17">
            <v>0.61818181818181817</v>
          </cell>
          <cell r="I17">
            <v>110</v>
          </cell>
          <cell r="J17">
            <v>82</v>
          </cell>
          <cell r="K17">
            <v>44</v>
          </cell>
          <cell r="L17">
            <v>0.65079365079365081</v>
          </cell>
          <cell r="M17">
            <v>126</v>
          </cell>
          <cell r="N17">
            <v>77</v>
          </cell>
          <cell r="O17">
            <v>45</v>
          </cell>
          <cell r="P17">
            <v>0.63114754098360659</v>
          </cell>
          <cell r="Q17">
            <v>122</v>
          </cell>
          <cell r="R17">
            <v>99</v>
          </cell>
          <cell r="S17">
            <v>77</v>
          </cell>
          <cell r="T17">
            <v>0.5625</v>
          </cell>
          <cell r="U17">
            <v>176</v>
          </cell>
        </row>
        <row r="18">
          <cell r="A18" t="str">
            <v>16</v>
          </cell>
          <cell r="B18">
            <v>224</v>
          </cell>
          <cell r="C18">
            <v>149</v>
          </cell>
          <cell r="D18">
            <v>0.60053619302949057</v>
          </cell>
          <cell r="E18">
            <v>373</v>
          </cell>
          <cell r="F18">
            <v>217</v>
          </cell>
          <cell r="G18">
            <v>117</v>
          </cell>
          <cell r="H18">
            <v>0.64970059880239517</v>
          </cell>
          <cell r="I18">
            <v>334</v>
          </cell>
          <cell r="J18">
            <v>191</v>
          </cell>
          <cell r="K18">
            <v>146</v>
          </cell>
          <cell r="L18">
            <v>0.56676557863501487</v>
          </cell>
          <cell r="M18">
            <v>337</v>
          </cell>
          <cell r="N18">
            <v>209</v>
          </cell>
          <cell r="O18">
            <v>117</v>
          </cell>
          <cell r="P18">
            <v>0.64110429447852757</v>
          </cell>
          <cell r="Q18">
            <v>326</v>
          </cell>
          <cell r="R18">
            <v>219</v>
          </cell>
          <cell r="S18">
            <v>158</v>
          </cell>
          <cell r="T18">
            <v>0.58090185676392569</v>
          </cell>
          <cell r="U18">
            <v>377</v>
          </cell>
        </row>
        <row r="19">
          <cell r="A19" t="str">
            <v>17</v>
          </cell>
          <cell r="B19">
            <v>73</v>
          </cell>
          <cell r="C19">
            <v>152</v>
          </cell>
          <cell r="D19">
            <v>0.32444444444444442</v>
          </cell>
          <cell r="E19">
            <v>225</v>
          </cell>
          <cell r="F19">
            <v>115</v>
          </cell>
          <cell r="G19">
            <v>202</v>
          </cell>
          <cell r="H19">
            <v>0.36277602523659308</v>
          </cell>
          <cell r="I19">
            <v>317</v>
          </cell>
          <cell r="J19">
            <v>91</v>
          </cell>
          <cell r="K19">
            <v>171</v>
          </cell>
          <cell r="L19">
            <v>0.34732824427480918</v>
          </cell>
          <cell r="M19">
            <v>262</v>
          </cell>
          <cell r="N19">
            <v>94</v>
          </cell>
          <cell r="O19">
            <v>173</v>
          </cell>
          <cell r="P19">
            <v>0.35205992509363299</v>
          </cell>
          <cell r="Q19">
            <v>267</v>
          </cell>
          <cell r="R19">
            <v>106</v>
          </cell>
          <cell r="S19">
            <v>218</v>
          </cell>
          <cell r="T19">
            <v>0.3271604938271605</v>
          </cell>
          <cell r="U19">
            <v>324</v>
          </cell>
        </row>
        <row r="20">
          <cell r="A20" t="str">
            <v>18</v>
          </cell>
          <cell r="B20">
            <v>249</v>
          </cell>
          <cell r="C20">
            <v>183</v>
          </cell>
          <cell r="D20">
            <v>0.57638888888888884</v>
          </cell>
          <cell r="E20">
            <v>432</v>
          </cell>
          <cell r="F20">
            <v>325</v>
          </cell>
          <cell r="G20">
            <v>243</v>
          </cell>
          <cell r="H20">
            <v>0.57218309859154926</v>
          </cell>
          <cell r="I20">
            <v>568</v>
          </cell>
          <cell r="J20">
            <v>260</v>
          </cell>
          <cell r="K20">
            <v>190</v>
          </cell>
          <cell r="L20">
            <v>0.57777777777777772</v>
          </cell>
          <cell r="M20">
            <v>450</v>
          </cell>
          <cell r="N20">
            <v>280</v>
          </cell>
          <cell r="O20">
            <v>220</v>
          </cell>
          <cell r="P20">
            <v>0.56000000000000005</v>
          </cell>
          <cell r="Q20">
            <v>500</v>
          </cell>
          <cell r="R20">
            <v>267</v>
          </cell>
          <cell r="S20">
            <v>195</v>
          </cell>
          <cell r="T20">
            <v>0.57792207792207795</v>
          </cell>
          <cell r="U20">
            <v>462</v>
          </cell>
        </row>
        <row r="21">
          <cell r="A21" t="str">
            <v>19</v>
          </cell>
          <cell r="B21">
            <v>387</v>
          </cell>
          <cell r="C21">
            <v>383</v>
          </cell>
          <cell r="D21">
            <v>0.5025974025974026</v>
          </cell>
          <cell r="E21">
            <v>770</v>
          </cell>
          <cell r="F21">
            <v>292</v>
          </cell>
          <cell r="G21">
            <v>230</v>
          </cell>
          <cell r="H21">
            <v>0.55938697318007657</v>
          </cell>
          <cell r="I21">
            <v>522</v>
          </cell>
          <cell r="J21">
            <v>361</v>
          </cell>
          <cell r="K21">
            <v>326</v>
          </cell>
          <cell r="L21">
            <v>0.52547307132459975</v>
          </cell>
          <cell r="M21">
            <v>687</v>
          </cell>
          <cell r="N21">
            <v>328</v>
          </cell>
          <cell r="O21">
            <v>259</v>
          </cell>
          <cell r="P21">
            <v>0.55877342419080067</v>
          </cell>
          <cell r="Q21">
            <v>587</v>
          </cell>
          <cell r="R21">
            <v>331</v>
          </cell>
          <cell r="S21">
            <v>284</v>
          </cell>
          <cell r="T21">
            <v>0.53821138211382114</v>
          </cell>
          <cell r="U21">
            <v>615</v>
          </cell>
        </row>
        <row r="22">
          <cell r="A22" t="str">
            <v>20</v>
          </cell>
          <cell r="B22">
            <v>33</v>
          </cell>
          <cell r="C22">
            <v>29</v>
          </cell>
          <cell r="D22">
            <v>0.532258064516129</v>
          </cell>
          <cell r="E22">
            <v>62</v>
          </cell>
          <cell r="F22">
            <v>114</v>
          </cell>
          <cell r="G22">
            <v>76</v>
          </cell>
          <cell r="H22">
            <v>0.6</v>
          </cell>
          <cell r="I22">
            <v>190</v>
          </cell>
          <cell r="J22">
            <v>138</v>
          </cell>
          <cell r="K22">
            <v>73</v>
          </cell>
          <cell r="L22">
            <v>0.65402843601895733</v>
          </cell>
          <cell r="M22">
            <v>211</v>
          </cell>
          <cell r="N22">
            <v>58</v>
          </cell>
          <cell r="O22">
            <v>31</v>
          </cell>
          <cell r="P22">
            <v>0.651685393258427</v>
          </cell>
          <cell r="Q22">
            <v>89</v>
          </cell>
          <cell r="R22">
            <v>104</v>
          </cell>
          <cell r="S22">
            <v>55</v>
          </cell>
          <cell r="T22">
            <v>0.65408805031446537</v>
          </cell>
          <cell r="U22">
            <v>159</v>
          </cell>
        </row>
        <row r="23">
          <cell r="A23" t="str">
            <v>21</v>
          </cell>
          <cell r="B23">
            <v>182</v>
          </cell>
          <cell r="C23">
            <v>144</v>
          </cell>
          <cell r="D23">
            <v>0.55828220858895705</v>
          </cell>
          <cell r="E23">
            <v>326</v>
          </cell>
          <cell r="F23">
            <v>163</v>
          </cell>
          <cell r="G23">
            <v>160</v>
          </cell>
          <cell r="H23">
            <v>0.50464396284829727</v>
          </cell>
          <cell r="I23">
            <v>323</v>
          </cell>
          <cell r="J23">
            <v>165</v>
          </cell>
          <cell r="K23">
            <v>151</v>
          </cell>
          <cell r="L23">
            <v>0.52215189873417722</v>
          </cell>
          <cell r="M23">
            <v>316</v>
          </cell>
          <cell r="N23">
            <v>172</v>
          </cell>
          <cell r="O23">
            <v>146</v>
          </cell>
          <cell r="P23">
            <v>0.54088050314465408</v>
          </cell>
          <cell r="Q23">
            <v>318</v>
          </cell>
          <cell r="R23">
            <v>149</v>
          </cell>
          <cell r="S23">
            <v>138</v>
          </cell>
          <cell r="T23">
            <v>0.51916376306620204</v>
          </cell>
          <cell r="U23">
            <v>287</v>
          </cell>
        </row>
        <row r="24">
          <cell r="A24" t="str">
            <v>22</v>
          </cell>
          <cell r="B24">
            <v>293</v>
          </cell>
          <cell r="C24">
            <v>308</v>
          </cell>
          <cell r="D24">
            <v>0.4875207986688852</v>
          </cell>
          <cell r="E24">
            <v>601</v>
          </cell>
          <cell r="F24">
            <v>355</v>
          </cell>
          <cell r="G24">
            <v>341</v>
          </cell>
          <cell r="H24">
            <v>0.51005747126436785</v>
          </cell>
          <cell r="I24">
            <v>696</v>
          </cell>
          <cell r="J24">
            <v>331</v>
          </cell>
          <cell r="K24">
            <v>349</v>
          </cell>
          <cell r="L24">
            <v>0.48676470588235293</v>
          </cell>
          <cell r="M24">
            <v>680</v>
          </cell>
          <cell r="N24">
            <v>290</v>
          </cell>
          <cell r="O24">
            <v>361</v>
          </cell>
          <cell r="P24">
            <v>0.44546850998463899</v>
          </cell>
          <cell r="Q24">
            <v>651</v>
          </cell>
          <cell r="R24">
            <v>300</v>
          </cell>
          <cell r="S24">
            <v>347</v>
          </cell>
          <cell r="T24">
            <v>0.46367851622874806</v>
          </cell>
          <cell r="U24">
            <v>647</v>
          </cell>
        </row>
        <row r="25">
          <cell r="A25" t="str">
            <v>23</v>
          </cell>
          <cell r="B25">
            <v>126</v>
          </cell>
          <cell r="C25">
            <v>183</v>
          </cell>
          <cell r="D25">
            <v>0.40776699029126212</v>
          </cell>
          <cell r="E25">
            <v>309</v>
          </cell>
          <cell r="F25">
            <v>128</v>
          </cell>
          <cell r="G25">
            <v>146</v>
          </cell>
          <cell r="H25">
            <v>0.46715328467153283</v>
          </cell>
          <cell r="I25">
            <v>274</v>
          </cell>
          <cell r="J25">
            <v>137</v>
          </cell>
          <cell r="K25">
            <v>148</v>
          </cell>
          <cell r="L25">
            <v>0.48070175438596491</v>
          </cell>
          <cell r="M25">
            <v>285</v>
          </cell>
          <cell r="N25">
            <v>129</v>
          </cell>
          <cell r="O25">
            <v>171</v>
          </cell>
          <cell r="P25">
            <v>0.43</v>
          </cell>
          <cell r="Q25">
            <v>300</v>
          </cell>
          <cell r="R25">
            <v>159</v>
          </cell>
          <cell r="S25">
            <v>172</v>
          </cell>
          <cell r="T25">
            <v>0.48036253776435045</v>
          </cell>
          <cell r="U25">
            <v>331</v>
          </cell>
        </row>
        <row r="26">
          <cell r="A26" t="str">
            <v>24</v>
          </cell>
          <cell r="B26">
            <v>79</v>
          </cell>
          <cell r="C26">
            <v>79</v>
          </cell>
          <cell r="D26">
            <v>0.5</v>
          </cell>
          <cell r="E26">
            <v>158</v>
          </cell>
          <cell r="F26">
            <v>74</v>
          </cell>
          <cell r="G26">
            <v>75</v>
          </cell>
          <cell r="H26">
            <v>0.49664429530201343</v>
          </cell>
          <cell r="I26">
            <v>149</v>
          </cell>
          <cell r="J26">
            <v>70</v>
          </cell>
          <cell r="K26">
            <v>63</v>
          </cell>
          <cell r="L26">
            <v>0.52631578947368418</v>
          </cell>
          <cell r="M26">
            <v>133</v>
          </cell>
          <cell r="N26">
            <v>78</v>
          </cell>
          <cell r="O26">
            <v>76</v>
          </cell>
          <cell r="P26">
            <v>0.50649350649350644</v>
          </cell>
          <cell r="Q26">
            <v>154</v>
          </cell>
          <cell r="R26">
            <v>86</v>
          </cell>
          <cell r="S26">
            <v>98</v>
          </cell>
          <cell r="T26">
            <v>0.46739130434782611</v>
          </cell>
          <cell r="U26">
            <v>184</v>
          </cell>
        </row>
        <row r="27">
          <cell r="A27" t="str">
            <v>25</v>
          </cell>
          <cell r="B27">
            <v>102</v>
          </cell>
          <cell r="C27">
            <v>345</v>
          </cell>
          <cell r="D27">
            <v>0.22818791946308725</v>
          </cell>
          <cell r="E27">
            <v>447</v>
          </cell>
          <cell r="F27">
            <v>115</v>
          </cell>
          <cell r="G27">
            <v>391</v>
          </cell>
          <cell r="H27">
            <v>0.22727272727272727</v>
          </cell>
          <cell r="I27">
            <v>506</v>
          </cell>
          <cell r="J27">
            <v>100</v>
          </cell>
          <cell r="K27">
            <v>325</v>
          </cell>
          <cell r="L27">
            <v>0.23529411764705882</v>
          </cell>
          <cell r="M27">
            <v>425</v>
          </cell>
          <cell r="N27">
            <v>97</v>
          </cell>
          <cell r="O27">
            <v>353</v>
          </cell>
          <cell r="P27">
            <v>0.21555555555555556</v>
          </cell>
          <cell r="Q27">
            <v>450</v>
          </cell>
          <cell r="R27">
            <v>95</v>
          </cell>
          <cell r="S27">
            <v>348</v>
          </cell>
          <cell r="T27">
            <v>0.2144469525959368</v>
          </cell>
          <cell r="U27">
            <v>443</v>
          </cell>
        </row>
        <row r="28">
          <cell r="A28" t="str">
            <v>26</v>
          </cell>
          <cell r="B28">
            <v>134</v>
          </cell>
          <cell r="C28">
            <v>359</v>
          </cell>
          <cell r="D28">
            <v>0.27180527383367142</v>
          </cell>
          <cell r="E28">
            <v>493</v>
          </cell>
          <cell r="F28">
            <v>145</v>
          </cell>
          <cell r="G28">
            <v>389</v>
          </cell>
          <cell r="H28">
            <v>0.27153558052434457</v>
          </cell>
          <cell r="I28">
            <v>534</v>
          </cell>
          <cell r="J28">
            <v>116</v>
          </cell>
          <cell r="K28">
            <v>305</v>
          </cell>
          <cell r="L28">
            <v>0.27553444180522563</v>
          </cell>
          <cell r="M28">
            <v>421</v>
          </cell>
          <cell r="N28">
            <v>119</v>
          </cell>
          <cell r="O28">
            <v>320</v>
          </cell>
          <cell r="P28">
            <v>0.27107061503416857</v>
          </cell>
          <cell r="Q28">
            <v>439</v>
          </cell>
          <cell r="R28">
            <v>120</v>
          </cell>
          <cell r="S28">
            <v>366</v>
          </cell>
          <cell r="T28">
            <v>0.24691358024691357</v>
          </cell>
          <cell r="U28">
            <v>486</v>
          </cell>
        </row>
        <row r="29">
          <cell r="A29" t="str">
            <v>27</v>
          </cell>
          <cell r="B29">
            <v>174</v>
          </cell>
          <cell r="C29">
            <v>510</v>
          </cell>
          <cell r="D29">
            <v>0.25438596491228072</v>
          </cell>
          <cell r="E29">
            <v>684</v>
          </cell>
          <cell r="F29">
            <v>132</v>
          </cell>
          <cell r="G29">
            <v>515</v>
          </cell>
          <cell r="H29">
            <v>0.20401854714064915</v>
          </cell>
          <cell r="I29">
            <v>647</v>
          </cell>
          <cell r="J29">
            <v>164</v>
          </cell>
          <cell r="K29">
            <v>513</v>
          </cell>
          <cell r="L29">
            <v>0.24224519940915806</v>
          </cell>
          <cell r="M29">
            <v>677</v>
          </cell>
          <cell r="N29">
            <v>162</v>
          </cell>
          <cell r="O29">
            <v>512</v>
          </cell>
          <cell r="P29">
            <v>0.24035608308605341</v>
          </cell>
          <cell r="Q29">
            <v>674</v>
          </cell>
          <cell r="R29">
            <v>144</v>
          </cell>
          <cell r="S29">
            <v>458</v>
          </cell>
          <cell r="T29">
            <v>0.23920265780730898</v>
          </cell>
          <cell r="U29">
            <v>602</v>
          </cell>
        </row>
        <row r="30">
          <cell r="A30" t="str">
            <v>28</v>
          </cell>
          <cell r="B30">
            <v>101</v>
          </cell>
          <cell r="C30">
            <v>276</v>
          </cell>
          <cell r="D30">
            <v>0.26790450928381965</v>
          </cell>
          <cell r="E30">
            <v>377</v>
          </cell>
          <cell r="F30">
            <v>114</v>
          </cell>
          <cell r="G30">
            <v>326</v>
          </cell>
          <cell r="H30">
            <v>0.25909090909090909</v>
          </cell>
          <cell r="I30">
            <v>440</v>
          </cell>
          <cell r="J30">
            <v>89</v>
          </cell>
          <cell r="K30">
            <v>284</v>
          </cell>
          <cell r="L30">
            <v>0.23860589812332439</v>
          </cell>
          <cell r="M30">
            <v>373</v>
          </cell>
          <cell r="N30">
            <v>111</v>
          </cell>
          <cell r="O30">
            <v>355</v>
          </cell>
          <cell r="P30">
            <v>0.23819742489270387</v>
          </cell>
          <cell r="Q30">
            <v>466</v>
          </cell>
          <cell r="R30">
            <v>83</v>
          </cell>
          <cell r="S30">
            <v>268</v>
          </cell>
          <cell r="T30">
            <v>0.23646723646723647</v>
          </cell>
          <cell r="U30">
            <v>351</v>
          </cell>
        </row>
        <row r="31">
          <cell r="A31" t="str">
            <v>29</v>
          </cell>
          <cell r="B31">
            <v>32</v>
          </cell>
          <cell r="C31">
            <v>96</v>
          </cell>
          <cell r="D31">
            <v>0.25</v>
          </cell>
          <cell r="E31">
            <v>128</v>
          </cell>
          <cell r="F31">
            <v>28</v>
          </cell>
          <cell r="G31">
            <v>125</v>
          </cell>
          <cell r="H31">
            <v>0.18300653594771241</v>
          </cell>
          <cell r="I31">
            <v>153</v>
          </cell>
          <cell r="J31">
            <v>19</v>
          </cell>
          <cell r="K31">
            <v>74</v>
          </cell>
          <cell r="L31">
            <v>0.20430107526881722</v>
          </cell>
          <cell r="M31">
            <v>93</v>
          </cell>
          <cell r="N31">
            <v>18</v>
          </cell>
          <cell r="O31">
            <v>73</v>
          </cell>
          <cell r="P31">
            <v>0.19780219780219779</v>
          </cell>
          <cell r="Q31">
            <v>91</v>
          </cell>
          <cell r="R31">
            <v>21</v>
          </cell>
          <cell r="S31">
            <v>102</v>
          </cell>
          <cell r="T31">
            <v>0.17073170731707318</v>
          </cell>
          <cell r="U31">
            <v>123</v>
          </cell>
        </row>
        <row r="32">
          <cell r="A32" t="str">
            <v>30</v>
          </cell>
          <cell r="B32">
            <v>31</v>
          </cell>
          <cell r="C32">
            <v>120</v>
          </cell>
          <cell r="D32">
            <v>0.20529801324503311</v>
          </cell>
          <cell r="E32">
            <v>151</v>
          </cell>
          <cell r="F32">
            <v>21</v>
          </cell>
          <cell r="G32">
            <v>89</v>
          </cell>
          <cell r="H32">
            <v>0.19090909090909092</v>
          </cell>
          <cell r="I32">
            <v>110</v>
          </cell>
          <cell r="J32">
            <v>32</v>
          </cell>
          <cell r="K32">
            <v>106</v>
          </cell>
          <cell r="L32">
            <v>0.2318840579710145</v>
          </cell>
          <cell r="M32">
            <v>138</v>
          </cell>
          <cell r="N32">
            <v>24</v>
          </cell>
          <cell r="O32">
            <v>103</v>
          </cell>
          <cell r="P32">
            <v>0.1889763779527559</v>
          </cell>
          <cell r="Q32">
            <v>127</v>
          </cell>
          <cell r="R32">
            <v>35</v>
          </cell>
          <cell r="S32">
            <v>106</v>
          </cell>
          <cell r="T32">
            <v>0.24822695035460993</v>
          </cell>
          <cell r="U32">
            <v>141</v>
          </cell>
        </row>
        <row r="33">
          <cell r="A33" t="str">
            <v>31</v>
          </cell>
          <cell r="B33">
            <v>141</v>
          </cell>
          <cell r="C33">
            <v>240</v>
          </cell>
          <cell r="D33">
            <v>0.37007874015748032</v>
          </cell>
          <cell r="E33">
            <v>381</v>
          </cell>
          <cell r="F33">
            <v>148</v>
          </cell>
          <cell r="G33">
            <v>212</v>
          </cell>
          <cell r="H33">
            <v>0.41111111111111109</v>
          </cell>
          <cell r="I33">
            <v>360</v>
          </cell>
          <cell r="J33">
            <v>168</v>
          </cell>
          <cell r="K33">
            <v>229</v>
          </cell>
          <cell r="L33">
            <v>0.42317380352644834</v>
          </cell>
          <cell r="M33">
            <v>397</v>
          </cell>
          <cell r="N33">
            <v>160</v>
          </cell>
          <cell r="O33">
            <v>221</v>
          </cell>
          <cell r="P33">
            <v>0.41994750656167978</v>
          </cell>
          <cell r="Q33">
            <v>381</v>
          </cell>
          <cell r="R33">
            <v>89</v>
          </cell>
          <cell r="S33">
            <v>133</v>
          </cell>
          <cell r="T33">
            <v>0.40090090090090091</v>
          </cell>
          <cell r="U33">
            <v>222</v>
          </cell>
        </row>
        <row r="34">
          <cell r="A34" t="str">
            <v>32</v>
          </cell>
          <cell r="B34">
            <v>168</v>
          </cell>
          <cell r="C34">
            <v>278</v>
          </cell>
          <cell r="D34">
            <v>0.37668161434977576</v>
          </cell>
          <cell r="E34">
            <v>446</v>
          </cell>
          <cell r="F34">
            <v>182</v>
          </cell>
          <cell r="G34">
            <v>263</v>
          </cell>
          <cell r="H34">
            <v>0.40898876404494383</v>
          </cell>
          <cell r="I34">
            <v>445</v>
          </cell>
          <cell r="J34">
            <v>159</v>
          </cell>
          <cell r="K34">
            <v>237</v>
          </cell>
          <cell r="L34">
            <v>0.40151515151515149</v>
          </cell>
          <cell r="M34">
            <v>396</v>
          </cell>
          <cell r="N34">
            <v>166</v>
          </cell>
          <cell r="O34">
            <v>261</v>
          </cell>
          <cell r="P34">
            <v>0.38875878220140514</v>
          </cell>
          <cell r="Q34">
            <v>427</v>
          </cell>
          <cell r="R34">
            <v>101</v>
          </cell>
          <cell r="S34">
            <v>151</v>
          </cell>
          <cell r="T34">
            <v>0.40079365079365081</v>
          </cell>
          <cell r="U34">
            <v>252</v>
          </cell>
        </row>
        <row r="35">
          <cell r="A35" t="str">
            <v>33</v>
          </cell>
          <cell r="B35">
            <v>92</v>
          </cell>
          <cell r="C35">
            <v>201</v>
          </cell>
          <cell r="D35">
            <v>0.31399317406143346</v>
          </cell>
          <cell r="E35">
            <v>293</v>
          </cell>
          <cell r="F35">
            <v>132</v>
          </cell>
          <cell r="G35">
            <v>215</v>
          </cell>
          <cell r="H35">
            <v>0.3804034582132565</v>
          </cell>
          <cell r="I35">
            <v>347</v>
          </cell>
          <cell r="J35">
            <v>104</v>
          </cell>
          <cell r="K35">
            <v>178</v>
          </cell>
          <cell r="L35">
            <v>0.36879432624113473</v>
          </cell>
          <cell r="M35">
            <v>282</v>
          </cell>
          <cell r="N35">
            <v>84</v>
          </cell>
          <cell r="O35">
            <v>165</v>
          </cell>
          <cell r="P35">
            <v>0.33734939759036142</v>
          </cell>
          <cell r="Q35">
            <v>249</v>
          </cell>
          <cell r="R35">
            <v>91</v>
          </cell>
          <cell r="S35">
            <v>160</v>
          </cell>
          <cell r="T35">
            <v>0.36254980079681276</v>
          </cell>
          <cell r="U35">
            <v>251</v>
          </cell>
        </row>
        <row r="36">
          <cell r="A36" t="str">
            <v>34</v>
          </cell>
          <cell r="B36">
            <v>10</v>
          </cell>
          <cell r="C36">
            <v>48</v>
          </cell>
          <cell r="D36">
            <v>0.17241379310344829</v>
          </cell>
          <cell r="E36">
            <v>58</v>
          </cell>
          <cell r="F36">
            <v>8</v>
          </cell>
          <cell r="G36">
            <v>26</v>
          </cell>
          <cell r="H36">
            <v>0.23529411764705882</v>
          </cell>
          <cell r="I36">
            <v>34</v>
          </cell>
          <cell r="J36">
            <v>9</v>
          </cell>
          <cell r="K36">
            <v>42</v>
          </cell>
          <cell r="L36">
            <v>0.17647058823529413</v>
          </cell>
          <cell r="M36">
            <v>51</v>
          </cell>
          <cell r="N36">
            <v>18</v>
          </cell>
          <cell r="O36">
            <v>64</v>
          </cell>
          <cell r="P36">
            <v>0.21951219512195122</v>
          </cell>
          <cell r="Q36">
            <v>82</v>
          </cell>
          <cell r="R36">
            <v>8</v>
          </cell>
          <cell r="S36">
            <v>16</v>
          </cell>
          <cell r="T36">
            <v>0.33333333333333331</v>
          </cell>
          <cell r="U36">
            <v>24</v>
          </cell>
        </row>
        <row r="37">
          <cell r="A37" t="str">
            <v>35</v>
          </cell>
          <cell r="B37">
            <v>74</v>
          </cell>
          <cell r="C37">
            <v>136</v>
          </cell>
          <cell r="D37">
            <v>0.35238095238095241</v>
          </cell>
          <cell r="E37">
            <v>210</v>
          </cell>
          <cell r="F37">
            <v>59</v>
          </cell>
          <cell r="G37">
            <v>115</v>
          </cell>
          <cell r="H37">
            <v>0.33908045977011492</v>
          </cell>
          <cell r="I37">
            <v>174</v>
          </cell>
          <cell r="J37">
            <v>64</v>
          </cell>
          <cell r="K37">
            <v>126</v>
          </cell>
          <cell r="L37">
            <v>0.33684210526315789</v>
          </cell>
          <cell r="M37">
            <v>190</v>
          </cell>
          <cell r="N37">
            <v>69</v>
          </cell>
          <cell r="O37">
            <v>107</v>
          </cell>
          <cell r="P37">
            <v>0.39204545454545453</v>
          </cell>
          <cell r="Q37">
            <v>176</v>
          </cell>
          <cell r="R37">
            <v>78</v>
          </cell>
          <cell r="S37">
            <v>103</v>
          </cell>
          <cell r="T37">
            <v>0.43093922651933703</v>
          </cell>
          <cell r="U37">
            <v>181</v>
          </cell>
        </row>
        <row r="38">
          <cell r="A38" t="str">
            <v>36</v>
          </cell>
          <cell r="B38">
            <v>22</v>
          </cell>
          <cell r="C38">
            <v>40</v>
          </cell>
          <cell r="D38">
            <v>0.35483870967741937</v>
          </cell>
          <cell r="E38">
            <v>62</v>
          </cell>
          <cell r="F38">
            <v>41</v>
          </cell>
          <cell r="G38">
            <v>56</v>
          </cell>
          <cell r="H38">
            <v>0.42268041237113402</v>
          </cell>
          <cell r="I38">
            <v>97</v>
          </cell>
          <cell r="J38">
            <v>29</v>
          </cell>
          <cell r="K38">
            <v>54</v>
          </cell>
          <cell r="L38">
            <v>0.3493975903614458</v>
          </cell>
          <cell r="M38">
            <v>83</v>
          </cell>
          <cell r="N38">
            <v>21</v>
          </cell>
          <cell r="O38">
            <v>26</v>
          </cell>
          <cell r="P38">
            <v>0.44680851063829785</v>
          </cell>
          <cell r="Q38">
            <v>47</v>
          </cell>
          <cell r="R38">
            <v>33</v>
          </cell>
          <cell r="S38">
            <v>44</v>
          </cell>
          <cell r="T38">
            <v>0.42857142857142855</v>
          </cell>
          <cell r="U38">
            <v>77</v>
          </cell>
        </row>
        <row r="39">
          <cell r="A39" t="str">
            <v>37</v>
          </cell>
          <cell r="B39">
            <v>25</v>
          </cell>
          <cell r="C39">
            <v>31</v>
          </cell>
          <cell r="D39">
            <v>0.44642857142857145</v>
          </cell>
          <cell r="E39">
            <v>56</v>
          </cell>
          <cell r="F39">
            <v>8</v>
          </cell>
          <cell r="G39">
            <v>24</v>
          </cell>
          <cell r="H39">
            <v>0.25</v>
          </cell>
          <cell r="I39">
            <v>32</v>
          </cell>
          <cell r="J39">
            <v>6</v>
          </cell>
          <cell r="K39">
            <v>10</v>
          </cell>
          <cell r="L39">
            <v>0.375</v>
          </cell>
          <cell r="M39">
            <v>16</v>
          </cell>
          <cell r="N39">
            <v>9</v>
          </cell>
          <cell r="O39">
            <v>21</v>
          </cell>
          <cell r="P39">
            <v>0.3</v>
          </cell>
          <cell r="Q39">
            <v>30</v>
          </cell>
          <cell r="R39">
            <v>4</v>
          </cell>
          <cell r="S39">
            <v>7</v>
          </cell>
          <cell r="T39">
            <v>0.36363636363636365</v>
          </cell>
          <cell r="U39">
            <v>11</v>
          </cell>
        </row>
        <row r="40">
          <cell r="A40" t="str">
            <v>60</v>
          </cell>
          <cell r="B40">
            <v>74</v>
          </cell>
          <cell r="C40">
            <v>304</v>
          </cell>
          <cell r="D40">
            <v>0.19576719576719576</v>
          </cell>
          <cell r="E40">
            <v>378</v>
          </cell>
          <cell r="F40">
            <v>73</v>
          </cell>
          <cell r="G40">
            <v>342</v>
          </cell>
          <cell r="H40">
            <v>0.17590361445783131</v>
          </cell>
          <cell r="I40">
            <v>415</v>
          </cell>
          <cell r="J40">
            <v>75</v>
          </cell>
          <cell r="K40">
            <v>335</v>
          </cell>
          <cell r="L40">
            <v>0.18292682926829268</v>
          </cell>
          <cell r="M40">
            <v>410</v>
          </cell>
          <cell r="N40">
            <v>95</v>
          </cell>
          <cell r="O40">
            <v>378</v>
          </cell>
          <cell r="P40">
            <v>0.20084566596194503</v>
          </cell>
          <cell r="Q40">
            <v>473</v>
          </cell>
          <cell r="R40">
            <v>80</v>
          </cell>
          <cell r="S40">
            <v>369</v>
          </cell>
          <cell r="T40">
            <v>0.17817371937639198</v>
          </cell>
          <cell r="U40">
            <v>449</v>
          </cell>
        </row>
        <row r="41">
          <cell r="A41" t="str">
            <v>61</v>
          </cell>
          <cell r="B41">
            <v>78</v>
          </cell>
          <cell r="C41">
            <v>274</v>
          </cell>
          <cell r="D41">
            <v>0.22159090909090909</v>
          </cell>
          <cell r="E41">
            <v>352</v>
          </cell>
          <cell r="F41">
            <v>98</v>
          </cell>
          <cell r="G41">
            <v>294</v>
          </cell>
          <cell r="H41">
            <v>0.25</v>
          </cell>
          <cell r="I41">
            <v>392</v>
          </cell>
          <cell r="J41">
            <v>74</v>
          </cell>
          <cell r="K41">
            <v>250</v>
          </cell>
          <cell r="L41">
            <v>0.22839506172839505</v>
          </cell>
          <cell r="M41">
            <v>324</v>
          </cell>
          <cell r="N41">
            <v>76</v>
          </cell>
          <cell r="O41">
            <v>271</v>
          </cell>
          <cell r="P41">
            <v>0.21902017291066284</v>
          </cell>
          <cell r="Q41">
            <v>347</v>
          </cell>
          <cell r="R41">
            <v>72</v>
          </cell>
          <cell r="S41">
            <v>259</v>
          </cell>
          <cell r="T41">
            <v>0.2175226586102719</v>
          </cell>
          <cell r="U41">
            <v>331</v>
          </cell>
        </row>
        <row r="42">
          <cell r="A42" t="str">
            <v>62</v>
          </cell>
          <cell r="B42">
            <v>63</v>
          </cell>
          <cell r="C42">
            <v>140</v>
          </cell>
          <cell r="D42">
            <v>0.31034482758620691</v>
          </cell>
          <cell r="E42">
            <v>203</v>
          </cell>
          <cell r="F42">
            <v>85</v>
          </cell>
          <cell r="G42">
            <v>162</v>
          </cell>
          <cell r="H42">
            <v>0.34412955465587042</v>
          </cell>
          <cell r="I42">
            <v>247</v>
          </cell>
          <cell r="J42">
            <v>84</v>
          </cell>
          <cell r="K42">
            <v>185</v>
          </cell>
          <cell r="L42">
            <v>0.31226765799256506</v>
          </cell>
          <cell r="M42">
            <v>269</v>
          </cell>
          <cell r="N42">
            <v>62</v>
          </cell>
          <cell r="O42">
            <v>148</v>
          </cell>
          <cell r="P42">
            <v>0.29523809523809524</v>
          </cell>
          <cell r="Q42">
            <v>210</v>
          </cell>
          <cell r="R42">
            <v>75</v>
          </cell>
          <cell r="S42">
            <v>151</v>
          </cell>
          <cell r="T42">
            <v>0.33185840707964603</v>
          </cell>
          <cell r="U42">
            <v>226</v>
          </cell>
        </row>
        <row r="43">
          <cell r="A43" t="str">
            <v>63</v>
          </cell>
          <cell r="B43">
            <v>49</v>
          </cell>
          <cell r="C43">
            <v>216</v>
          </cell>
          <cell r="D43">
            <v>0.18490566037735848</v>
          </cell>
          <cell r="E43">
            <v>265</v>
          </cell>
          <cell r="F43">
            <v>64</v>
          </cell>
          <cell r="G43">
            <v>229</v>
          </cell>
          <cell r="H43">
            <v>0.21843003412969283</v>
          </cell>
          <cell r="I43">
            <v>293</v>
          </cell>
          <cell r="J43">
            <v>43</v>
          </cell>
          <cell r="K43">
            <v>153</v>
          </cell>
          <cell r="L43">
            <v>0.21938775510204081</v>
          </cell>
          <cell r="M43">
            <v>196</v>
          </cell>
          <cell r="N43">
            <v>47</v>
          </cell>
          <cell r="O43">
            <v>199</v>
          </cell>
          <cell r="P43">
            <v>0.1910569105691057</v>
          </cell>
          <cell r="Q43">
            <v>246</v>
          </cell>
          <cell r="R43">
            <v>39</v>
          </cell>
          <cell r="S43">
            <v>168</v>
          </cell>
          <cell r="T43">
            <v>0.18840579710144928</v>
          </cell>
          <cell r="U43">
            <v>207</v>
          </cell>
        </row>
        <row r="44">
          <cell r="A44" t="str">
            <v>64</v>
          </cell>
          <cell r="B44">
            <v>264</v>
          </cell>
          <cell r="C44">
            <v>174</v>
          </cell>
          <cell r="D44">
            <v>0.60273972602739723</v>
          </cell>
          <cell r="E44">
            <v>438</v>
          </cell>
          <cell r="F44">
            <v>299</v>
          </cell>
          <cell r="G44">
            <v>219</v>
          </cell>
          <cell r="H44">
            <v>0.57722007722007718</v>
          </cell>
          <cell r="I44">
            <v>518</v>
          </cell>
          <cell r="J44">
            <v>271</v>
          </cell>
          <cell r="K44">
            <v>185</v>
          </cell>
          <cell r="L44">
            <v>0.5942982456140351</v>
          </cell>
          <cell r="M44">
            <v>456</v>
          </cell>
          <cell r="N44">
            <v>232</v>
          </cell>
          <cell r="O44">
            <v>205</v>
          </cell>
          <cell r="P44">
            <v>0.53089244851258577</v>
          </cell>
          <cell r="Q44">
            <v>437</v>
          </cell>
          <cell r="R44">
            <v>216</v>
          </cell>
          <cell r="S44">
            <v>186</v>
          </cell>
          <cell r="T44">
            <v>0.53731343283582089</v>
          </cell>
          <cell r="U44">
            <v>402</v>
          </cell>
        </row>
        <row r="45">
          <cell r="A45" t="str">
            <v>65</v>
          </cell>
          <cell r="B45">
            <v>273</v>
          </cell>
          <cell r="C45">
            <v>163</v>
          </cell>
          <cell r="D45">
            <v>0.62614678899082565</v>
          </cell>
          <cell r="E45">
            <v>436</v>
          </cell>
          <cell r="F45">
            <v>228</v>
          </cell>
          <cell r="G45">
            <v>155</v>
          </cell>
          <cell r="H45">
            <v>0.59530026109660572</v>
          </cell>
          <cell r="I45">
            <v>383</v>
          </cell>
          <cell r="J45">
            <v>281</v>
          </cell>
          <cell r="K45">
            <v>182</v>
          </cell>
          <cell r="L45">
            <v>0.60691144708423328</v>
          </cell>
          <cell r="M45">
            <v>463</v>
          </cell>
          <cell r="N45">
            <v>217</v>
          </cell>
          <cell r="O45">
            <v>139</v>
          </cell>
          <cell r="P45">
            <v>0.6095505617977528</v>
          </cell>
          <cell r="Q45">
            <v>356</v>
          </cell>
          <cell r="R45">
            <v>186</v>
          </cell>
          <cell r="S45">
            <v>149</v>
          </cell>
          <cell r="T45">
            <v>0.55522388059701488</v>
          </cell>
          <cell r="U45">
            <v>335</v>
          </cell>
        </row>
        <row r="46">
          <cell r="A46" t="str">
            <v>66</v>
          </cell>
          <cell r="B46">
            <v>147</v>
          </cell>
          <cell r="C46">
            <v>142</v>
          </cell>
          <cell r="D46">
            <v>0.50865051903114189</v>
          </cell>
          <cell r="E46">
            <v>289</v>
          </cell>
          <cell r="F46">
            <v>138</v>
          </cell>
          <cell r="G46">
            <v>113</v>
          </cell>
          <cell r="H46">
            <v>0.54980079681274896</v>
          </cell>
          <cell r="I46">
            <v>251</v>
          </cell>
          <cell r="J46">
            <v>93</v>
          </cell>
          <cell r="K46">
            <v>97</v>
          </cell>
          <cell r="L46">
            <v>0.48947368421052634</v>
          </cell>
          <cell r="M46">
            <v>190</v>
          </cell>
          <cell r="N46">
            <v>52</v>
          </cell>
          <cell r="O46">
            <v>55</v>
          </cell>
          <cell r="P46">
            <v>0.48598130841121495</v>
          </cell>
          <cell r="Q46">
            <v>107</v>
          </cell>
          <cell r="R46">
            <v>159</v>
          </cell>
          <cell r="S46">
            <v>122</v>
          </cell>
          <cell r="T46">
            <v>0.5658362989323843</v>
          </cell>
          <cell r="U46">
            <v>281</v>
          </cell>
        </row>
        <row r="47">
          <cell r="A47" t="str">
            <v>67</v>
          </cell>
          <cell r="B47">
            <v>122</v>
          </cell>
          <cell r="C47">
            <v>131</v>
          </cell>
          <cell r="D47">
            <v>0.48221343873517786</v>
          </cell>
          <cell r="E47">
            <v>253</v>
          </cell>
          <cell r="F47">
            <v>109</v>
          </cell>
          <cell r="G47">
            <v>136</v>
          </cell>
          <cell r="H47">
            <v>0.44489795918367347</v>
          </cell>
          <cell r="I47">
            <v>245</v>
          </cell>
          <cell r="J47">
            <v>118</v>
          </cell>
          <cell r="K47">
            <v>98</v>
          </cell>
          <cell r="L47">
            <v>0.54629629629629628</v>
          </cell>
          <cell r="M47">
            <v>216</v>
          </cell>
          <cell r="N47">
            <v>100</v>
          </cell>
          <cell r="O47">
            <v>102</v>
          </cell>
          <cell r="P47">
            <v>0.49504950495049505</v>
          </cell>
          <cell r="Q47">
            <v>202</v>
          </cell>
          <cell r="R47">
            <v>133</v>
          </cell>
          <cell r="S47">
            <v>130</v>
          </cell>
          <cell r="T47">
            <v>0.50570342205323193</v>
          </cell>
          <cell r="U47">
            <v>263</v>
          </cell>
        </row>
        <row r="48">
          <cell r="A48" t="str">
            <v>68</v>
          </cell>
          <cell r="B48">
            <v>52</v>
          </cell>
          <cell r="C48">
            <v>62</v>
          </cell>
          <cell r="D48">
            <v>0.45614035087719296</v>
          </cell>
          <cell r="E48">
            <v>114</v>
          </cell>
          <cell r="F48">
            <v>66</v>
          </cell>
          <cell r="G48">
            <v>68</v>
          </cell>
          <cell r="H48">
            <v>0.4925373134328358</v>
          </cell>
          <cell r="I48">
            <v>134</v>
          </cell>
          <cell r="J48">
            <v>91</v>
          </cell>
          <cell r="K48">
            <v>90</v>
          </cell>
          <cell r="L48">
            <v>0.50276243093922657</v>
          </cell>
          <cell r="M48">
            <v>181</v>
          </cell>
          <cell r="N48">
            <v>60</v>
          </cell>
          <cell r="O48">
            <v>56</v>
          </cell>
          <cell r="P48">
            <v>0.51724137931034486</v>
          </cell>
          <cell r="Q48">
            <v>116</v>
          </cell>
          <cell r="R48">
            <v>70</v>
          </cell>
          <cell r="S48">
            <v>69</v>
          </cell>
          <cell r="T48">
            <v>0.50359712230215825</v>
          </cell>
          <cell r="U48">
            <v>139</v>
          </cell>
        </row>
        <row r="49">
          <cell r="A49" t="str">
            <v>69</v>
          </cell>
          <cell r="B49">
            <v>61</v>
          </cell>
          <cell r="C49">
            <v>55</v>
          </cell>
          <cell r="D49">
            <v>0.52586206896551724</v>
          </cell>
          <cell r="E49">
            <v>116</v>
          </cell>
          <cell r="F49">
            <v>82</v>
          </cell>
          <cell r="G49">
            <v>71</v>
          </cell>
          <cell r="H49">
            <v>0.53594771241830064</v>
          </cell>
          <cell r="I49">
            <v>153</v>
          </cell>
          <cell r="J49">
            <v>42</v>
          </cell>
          <cell r="K49">
            <v>56</v>
          </cell>
          <cell r="L49">
            <v>0.42857142857142855</v>
          </cell>
          <cell r="M49">
            <v>98</v>
          </cell>
          <cell r="N49">
            <v>46</v>
          </cell>
          <cell r="O49">
            <v>41</v>
          </cell>
          <cell r="P49">
            <v>0.52873563218390807</v>
          </cell>
          <cell r="Q49">
            <v>87</v>
          </cell>
          <cell r="R49">
            <v>37</v>
          </cell>
          <cell r="S49">
            <v>27</v>
          </cell>
          <cell r="T49">
            <v>0.578125</v>
          </cell>
          <cell r="U49">
            <v>64</v>
          </cell>
        </row>
        <row r="50">
          <cell r="A50" t="str">
            <v>70</v>
          </cell>
          <cell r="B50">
            <v>204</v>
          </cell>
          <cell r="C50">
            <v>176</v>
          </cell>
          <cell r="D50">
            <v>0.5368421052631579</v>
          </cell>
          <cell r="E50">
            <v>380</v>
          </cell>
          <cell r="F50">
            <v>205</v>
          </cell>
          <cell r="G50">
            <v>144</v>
          </cell>
          <cell r="H50">
            <v>0.58739255014326652</v>
          </cell>
          <cell r="I50">
            <v>349</v>
          </cell>
          <cell r="J50">
            <v>223</v>
          </cell>
          <cell r="K50">
            <v>172</v>
          </cell>
          <cell r="L50">
            <v>0.56455696202531647</v>
          </cell>
          <cell r="M50">
            <v>395</v>
          </cell>
          <cell r="N50">
            <v>234</v>
          </cell>
          <cell r="O50">
            <v>184</v>
          </cell>
          <cell r="P50">
            <v>0.55980861244019142</v>
          </cell>
          <cell r="Q50">
            <v>418</v>
          </cell>
          <cell r="R50">
            <v>273</v>
          </cell>
          <cell r="S50">
            <v>212</v>
          </cell>
          <cell r="T50">
            <v>0.56288659793814433</v>
          </cell>
          <cell r="U50">
            <v>485</v>
          </cell>
        </row>
        <row r="51">
          <cell r="A51" t="str">
            <v>71</v>
          </cell>
          <cell r="B51">
            <v>159</v>
          </cell>
          <cell r="C51">
            <v>110</v>
          </cell>
          <cell r="D51">
            <v>0.59107806691449816</v>
          </cell>
          <cell r="E51">
            <v>269</v>
          </cell>
          <cell r="F51">
            <v>171</v>
          </cell>
          <cell r="G51">
            <v>134</v>
          </cell>
          <cell r="H51">
            <v>0.56065573770491806</v>
          </cell>
          <cell r="I51">
            <v>305</v>
          </cell>
          <cell r="J51">
            <v>175</v>
          </cell>
          <cell r="K51">
            <v>125</v>
          </cell>
          <cell r="L51">
            <v>0.58333333333333337</v>
          </cell>
          <cell r="M51">
            <v>300</v>
          </cell>
          <cell r="N51">
            <v>192</v>
          </cell>
          <cell r="O51">
            <v>152</v>
          </cell>
          <cell r="P51">
            <v>0.55813953488372092</v>
          </cell>
          <cell r="Q51">
            <v>344</v>
          </cell>
          <cell r="R51">
            <v>164</v>
          </cell>
          <cell r="S51">
            <v>130</v>
          </cell>
          <cell r="T51">
            <v>0.55782312925170063</v>
          </cell>
          <cell r="U51">
            <v>294</v>
          </cell>
        </row>
        <row r="52">
          <cell r="A52" t="str">
            <v>72</v>
          </cell>
          <cell r="B52">
            <v>19</v>
          </cell>
          <cell r="C52">
            <v>36</v>
          </cell>
          <cell r="D52">
            <v>0.34545454545454546</v>
          </cell>
          <cell r="E52">
            <v>55</v>
          </cell>
          <cell r="F52">
            <v>29</v>
          </cell>
          <cell r="G52">
            <v>64</v>
          </cell>
          <cell r="H52">
            <v>0.31182795698924731</v>
          </cell>
          <cell r="I52">
            <v>93</v>
          </cell>
          <cell r="J52">
            <v>16</v>
          </cell>
          <cell r="K52">
            <v>41</v>
          </cell>
          <cell r="L52">
            <v>0.2807017543859649</v>
          </cell>
          <cell r="M52">
            <v>57</v>
          </cell>
          <cell r="N52">
            <v>22</v>
          </cell>
          <cell r="O52">
            <v>48</v>
          </cell>
          <cell r="P52">
            <v>0.31428571428571428</v>
          </cell>
          <cell r="Q52">
            <v>70</v>
          </cell>
          <cell r="R52">
            <v>17</v>
          </cell>
          <cell r="S52">
            <v>37</v>
          </cell>
          <cell r="T52">
            <v>0.31481481481481483</v>
          </cell>
          <cell r="U52">
            <v>54</v>
          </cell>
        </row>
        <row r="53">
          <cell r="A53" t="str">
            <v>73</v>
          </cell>
          <cell r="B53">
            <v>10</v>
          </cell>
          <cell r="C53">
            <v>8</v>
          </cell>
          <cell r="D53">
            <v>0.55555555555555558</v>
          </cell>
          <cell r="E53">
            <v>18</v>
          </cell>
          <cell r="F53">
            <v>1</v>
          </cell>
          <cell r="G53">
            <v>5</v>
          </cell>
          <cell r="H53">
            <v>0.16666666666666666</v>
          </cell>
          <cell r="I53">
            <v>6</v>
          </cell>
          <cell r="J53">
            <v>4</v>
          </cell>
          <cell r="K53">
            <v>5</v>
          </cell>
          <cell r="L53">
            <v>0.44444444444444442</v>
          </cell>
          <cell r="M53">
            <v>9</v>
          </cell>
          <cell r="N53">
            <v>4</v>
          </cell>
          <cell r="O53">
            <v>4</v>
          </cell>
          <cell r="P53">
            <v>0.5</v>
          </cell>
          <cell r="Q53">
            <v>8</v>
          </cell>
          <cell r="R53">
            <v>1</v>
          </cell>
          <cell r="S53">
            <v>10</v>
          </cell>
          <cell r="T53">
            <v>9.0909090909090912E-2</v>
          </cell>
          <cell r="U53">
            <v>11</v>
          </cell>
        </row>
        <row r="54">
          <cell r="A54" t="str">
            <v>74</v>
          </cell>
          <cell r="B54">
            <v>76</v>
          </cell>
          <cell r="C54">
            <v>157</v>
          </cell>
          <cell r="D54">
            <v>0.3261802575107296</v>
          </cell>
          <cell r="E54">
            <v>233</v>
          </cell>
          <cell r="F54">
            <v>96</v>
          </cell>
          <cell r="G54">
            <v>149</v>
          </cell>
          <cell r="H54">
            <v>0.39183673469387753</v>
          </cell>
          <cell r="I54">
            <v>245</v>
          </cell>
          <cell r="J54">
            <v>83</v>
          </cell>
          <cell r="K54">
            <v>156</v>
          </cell>
          <cell r="L54">
            <v>0.34728033472803349</v>
          </cell>
          <cell r="M54">
            <v>239</v>
          </cell>
          <cell r="N54">
            <v>80</v>
          </cell>
          <cell r="O54">
            <v>163</v>
          </cell>
          <cell r="P54">
            <v>0.32921810699588477</v>
          </cell>
          <cell r="Q54">
            <v>243</v>
          </cell>
          <cell r="R54">
            <v>98</v>
          </cell>
          <cell r="S54">
            <v>182</v>
          </cell>
          <cell r="T54">
            <v>0.35</v>
          </cell>
          <cell r="U54">
            <v>280</v>
          </cell>
        </row>
        <row r="55">
          <cell r="A55" t="str">
            <v>76</v>
          </cell>
          <cell r="J55">
            <v>2</v>
          </cell>
          <cell r="K55">
            <v>8</v>
          </cell>
          <cell r="L55">
            <v>0.2</v>
          </cell>
          <cell r="M55">
            <v>10</v>
          </cell>
          <cell r="N55">
            <v>1</v>
          </cell>
          <cell r="O55">
            <v>8</v>
          </cell>
          <cell r="P55">
            <v>0.1111111111111111</v>
          </cell>
          <cell r="Q55">
            <v>9</v>
          </cell>
          <cell r="R55">
            <v>1</v>
          </cell>
          <cell r="S55">
            <v>12</v>
          </cell>
          <cell r="T55">
            <v>7.6923076923076927E-2</v>
          </cell>
          <cell r="U55">
            <v>13</v>
          </cell>
        </row>
        <row r="56">
          <cell r="A56" t="str">
            <v>77</v>
          </cell>
          <cell r="C56">
            <v>1</v>
          </cell>
          <cell r="D56">
            <v>0</v>
          </cell>
          <cell r="E56">
            <v>1</v>
          </cell>
          <cell r="F56">
            <v>2</v>
          </cell>
          <cell r="G56">
            <v>4</v>
          </cell>
          <cell r="H56">
            <v>0.33333333333333331</v>
          </cell>
          <cell r="I56">
            <v>6</v>
          </cell>
          <cell r="U56">
            <v>0</v>
          </cell>
        </row>
        <row r="57">
          <cell r="A57" t="str">
            <v>85</v>
          </cell>
          <cell r="B57">
            <v>50</v>
          </cell>
          <cell r="C57">
            <v>55</v>
          </cell>
          <cell r="D57">
            <v>0.47619047619047616</v>
          </cell>
          <cell r="E57">
            <v>105</v>
          </cell>
          <cell r="F57">
            <v>45</v>
          </cell>
          <cell r="G57">
            <v>34</v>
          </cell>
          <cell r="H57">
            <v>0.569620253164557</v>
          </cell>
          <cell r="I57">
            <v>79</v>
          </cell>
          <cell r="J57">
            <v>30</v>
          </cell>
          <cell r="K57">
            <v>59</v>
          </cell>
          <cell r="L57">
            <v>0.33707865168539325</v>
          </cell>
          <cell r="M57">
            <v>89</v>
          </cell>
          <cell r="N57">
            <v>45</v>
          </cell>
          <cell r="O57">
            <v>38</v>
          </cell>
          <cell r="P57">
            <v>0.54216867469879515</v>
          </cell>
          <cell r="Q57">
            <v>83</v>
          </cell>
          <cell r="R57">
            <v>41</v>
          </cell>
          <cell r="S57">
            <v>50</v>
          </cell>
          <cell r="T57">
            <v>0.45054945054945056</v>
          </cell>
          <cell r="U57">
            <v>91</v>
          </cell>
        </row>
        <row r="58">
          <cell r="A58" t="str">
            <v>86</v>
          </cell>
          <cell r="B58">
            <v>58</v>
          </cell>
          <cell r="C58">
            <v>59</v>
          </cell>
          <cell r="D58">
            <v>0.49572649572649574</v>
          </cell>
          <cell r="E58">
            <v>117</v>
          </cell>
          <cell r="F58">
            <v>89</v>
          </cell>
          <cell r="G58">
            <v>75</v>
          </cell>
          <cell r="H58">
            <v>0.54268292682926833</v>
          </cell>
          <cell r="I58">
            <v>164</v>
          </cell>
          <cell r="J58">
            <v>115</v>
          </cell>
          <cell r="K58">
            <v>106</v>
          </cell>
          <cell r="L58">
            <v>0.52036199095022628</v>
          </cell>
          <cell r="M58">
            <v>221</v>
          </cell>
          <cell r="N58">
            <v>61</v>
          </cell>
          <cell r="O58">
            <v>84</v>
          </cell>
          <cell r="P58">
            <v>0.4206896551724138</v>
          </cell>
          <cell r="Q58">
            <v>145</v>
          </cell>
          <cell r="R58">
            <v>115</v>
          </cell>
          <cell r="S58">
            <v>119</v>
          </cell>
          <cell r="T58">
            <v>0.49145299145299143</v>
          </cell>
          <cell r="U58">
            <v>234</v>
          </cell>
        </row>
        <row r="59">
          <cell r="A59" t="str">
            <v>87</v>
          </cell>
          <cell r="B59">
            <v>104</v>
          </cell>
          <cell r="C59">
            <v>59</v>
          </cell>
          <cell r="D59">
            <v>0.6380368098159509</v>
          </cell>
          <cell r="E59">
            <v>163</v>
          </cell>
          <cell r="F59">
            <v>100</v>
          </cell>
          <cell r="G59">
            <v>77</v>
          </cell>
          <cell r="H59">
            <v>0.56497175141242939</v>
          </cell>
          <cell r="I59">
            <v>177</v>
          </cell>
          <cell r="J59">
            <v>62</v>
          </cell>
          <cell r="K59">
            <v>43</v>
          </cell>
          <cell r="L59">
            <v>0.59047619047619049</v>
          </cell>
          <cell r="M59">
            <v>105</v>
          </cell>
          <cell r="N59">
            <v>65</v>
          </cell>
          <cell r="O59">
            <v>37</v>
          </cell>
          <cell r="P59">
            <v>0.63725490196078427</v>
          </cell>
          <cell r="Q59">
            <v>102</v>
          </cell>
          <cell r="R59">
            <v>68</v>
          </cell>
          <cell r="S59">
            <v>54</v>
          </cell>
          <cell r="T59">
            <v>0.55737704918032782</v>
          </cell>
          <cell r="U59">
            <v>122</v>
          </cell>
        </row>
        <row r="65">
          <cell r="A65" t="str">
            <v>Étiquettes de lignes</v>
          </cell>
          <cell r="B65" t="str">
            <v>FEMME</v>
          </cell>
          <cell r="C65" t="str">
            <v>HOMME</v>
          </cell>
          <cell r="F65" t="str">
            <v>FEMME</v>
          </cell>
          <cell r="G65" t="str">
            <v>HOMME</v>
          </cell>
          <cell r="J65" t="str">
            <v>FEMME</v>
          </cell>
          <cell r="K65" t="str">
            <v>HOMME</v>
          </cell>
          <cell r="N65" t="str">
            <v>FEMME</v>
          </cell>
          <cell r="O65" t="str">
            <v>HOMME</v>
          </cell>
          <cell r="R65" t="str">
            <v>FEMME</v>
          </cell>
          <cell r="S65" t="str">
            <v>HOMME</v>
          </cell>
        </row>
        <row r="66">
          <cell r="A66" t="str">
            <v>01</v>
          </cell>
          <cell r="B66">
            <v>282</v>
          </cell>
          <cell r="C66">
            <v>306</v>
          </cell>
          <cell r="D66">
            <v>0.47959183673469385</v>
          </cell>
          <cell r="E66">
            <v>588</v>
          </cell>
          <cell r="F66">
            <v>332</v>
          </cell>
          <cell r="G66">
            <v>289</v>
          </cell>
          <cell r="H66">
            <v>0.53462157809983901</v>
          </cell>
          <cell r="I66">
            <v>621</v>
          </cell>
          <cell r="J66">
            <v>325</v>
          </cell>
          <cell r="K66">
            <v>347</v>
          </cell>
          <cell r="L66">
            <v>0.48363095238095238</v>
          </cell>
          <cell r="M66">
            <v>672</v>
          </cell>
          <cell r="N66">
            <v>318</v>
          </cell>
          <cell r="O66">
            <v>321</v>
          </cell>
          <cell r="P66">
            <v>0.49765258215962443</v>
          </cell>
          <cell r="Q66">
            <v>639</v>
          </cell>
          <cell r="R66">
            <v>305</v>
          </cell>
          <cell r="S66">
            <v>350</v>
          </cell>
          <cell r="T66">
            <v>0.46564885496183206</v>
          </cell>
          <cell r="U66">
            <v>655</v>
          </cell>
        </row>
        <row r="67">
          <cell r="A67" t="str">
            <v>02</v>
          </cell>
          <cell r="B67">
            <v>248</v>
          </cell>
          <cell r="C67">
            <v>249</v>
          </cell>
          <cell r="D67">
            <v>0.49899396378269617</v>
          </cell>
          <cell r="E67">
            <v>497</v>
          </cell>
          <cell r="F67">
            <v>316</v>
          </cell>
          <cell r="G67">
            <v>337</v>
          </cell>
          <cell r="H67">
            <v>0.48392036753445633</v>
          </cell>
          <cell r="I67">
            <v>653</v>
          </cell>
          <cell r="J67">
            <v>265</v>
          </cell>
          <cell r="K67">
            <v>311</v>
          </cell>
          <cell r="L67">
            <v>0.46006944444444442</v>
          </cell>
          <cell r="M67">
            <v>576</v>
          </cell>
          <cell r="N67">
            <v>319</v>
          </cell>
          <cell r="O67">
            <v>374</v>
          </cell>
          <cell r="P67">
            <v>0.46031746031746029</v>
          </cell>
          <cell r="Q67">
            <v>693</v>
          </cell>
          <cell r="R67">
            <v>280</v>
          </cell>
          <cell r="S67">
            <v>331</v>
          </cell>
          <cell r="T67">
            <v>0.45826513911620292</v>
          </cell>
          <cell r="U67">
            <v>611</v>
          </cell>
        </row>
        <row r="68">
          <cell r="A68" t="str">
            <v>03</v>
          </cell>
          <cell r="B68">
            <v>1119</v>
          </cell>
          <cell r="C68">
            <v>549</v>
          </cell>
          <cell r="D68">
            <v>0.67086330935251803</v>
          </cell>
          <cell r="E68">
            <v>1668</v>
          </cell>
          <cell r="F68">
            <v>1150</v>
          </cell>
          <cell r="G68">
            <v>516</v>
          </cell>
          <cell r="H68">
            <v>0.69027611044417769</v>
          </cell>
          <cell r="I68">
            <v>1666</v>
          </cell>
          <cell r="J68">
            <v>1117</v>
          </cell>
          <cell r="K68">
            <v>500</v>
          </cell>
          <cell r="L68">
            <v>0.69078540507111941</v>
          </cell>
          <cell r="M68">
            <v>1617</v>
          </cell>
          <cell r="N68">
            <v>1236</v>
          </cell>
          <cell r="O68">
            <v>555</v>
          </cell>
          <cell r="P68">
            <v>0.69011725293132331</v>
          </cell>
          <cell r="Q68">
            <v>1791</v>
          </cell>
          <cell r="R68">
            <v>1259</v>
          </cell>
          <cell r="S68">
            <v>623</v>
          </cell>
          <cell r="T68">
            <v>0.66896918172157283</v>
          </cell>
          <cell r="U68">
            <v>1882</v>
          </cell>
        </row>
        <row r="69">
          <cell r="A69" t="str">
            <v>04</v>
          </cell>
          <cell r="B69">
            <v>1359</v>
          </cell>
          <cell r="C69">
            <v>1339</v>
          </cell>
          <cell r="D69">
            <v>0.50370644922164565</v>
          </cell>
          <cell r="E69">
            <v>2698</v>
          </cell>
          <cell r="F69">
            <v>1445</v>
          </cell>
          <cell r="G69">
            <v>1323</v>
          </cell>
          <cell r="H69">
            <v>0.52203757225433522</v>
          </cell>
          <cell r="I69">
            <v>2768</v>
          </cell>
          <cell r="J69">
            <v>1434</v>
          </cell>
          <cell r="K69">
            <v>1325</v>
          </cell>
          <cell r="L69">
            <v>0.51975353388909029</v>
          </cell>
          <cell r="M69">
            <v>2759</v>
          </cell>
          <cell r="N69">
            <v>1414</v>
          </cell>
          <cell r="O69">
            <v>1351</v>
          </cell>
          <cell r="P69">
            <v>0.51139240506329109</v>
          </cell>
          <cell r="Q69">
            <v>2765</v>
          </cell>
          <cell r="R69">
            <v>1455</v>
          </cell>
          <cell r="S69">
            <v>1402</v>
          </cell>
          <cell r="T69">
            <v>0.50927546377318866</v>
          </cell>
          <cell r="U69">
            <v>2857</v>
          </cell>
        </row>
        <row r="70">
          <cell r="A70" t="str">
            <v>05</v>
          </cell>
          <cell r="B70">
            <v>302</v>
          </cell>
          <cell r="C70">
            <v>900</v>
          </cell>
          <cell r="D70">
            <v>0.25124792013311148</v>
          </cell>
          <cell r="E70">
            <v>1202</v>
          </cell>
          <cell r="F70">
            <v>286</v>
          </cell>
          <cell r="G70">
            <v>955</v>
          </cell>
          <cell r="H70">
            <v>0.23045930701047543</v>
          </cell>
          <cell r="I70">
            <v>1241</v>
          </cell>
          <cell r="J70">
            <v>298</v>
          </cell>
          <cell r="K70">
            <v>905</v>
          </cell>
          <cell r="L70">
            <v>0.24771404821280132</v>
          </cell>
          <cell r="M70">
            <v>1203</v>
          </cell>
          <cell r="N70">
            <v>294</v>
          </cell>
          <cell r="O70">
            <v>933</v>
          </cell>
          <cell r="P70">
            <v>0.23960880195599021</v>
          </cell>
          <cell r="Q70">
            <v>1227</v>
          </cell>
          <cell r="R70">
            <v>276</v>
          </cell>
          <cell r="S70">
            <v>898</v>
          </cell>
          <cell r="T70">
            <v>0.23509369676320271</v>
          </cell>
          <cell r="U70">
            <v>1174</v>
          </cell>
        </row>
        <row r="71">
          <cell r="A71" t="str">
            <v>06</v>
          </cell>
          <cell r="B71">
            <v>139</v>
          </cell>
          <cell r="C71">
            <v>420</v>
          </cell>
          <cell r="D71">
            <v>0.24865831842576028</v>
          </cell>
          <cell r="E71">
            <v>559</v>
          </cell>
          <cell r="F71">
            <v>152</v>
          </cell>
          <cell r="G71">
            <v>495</v>
          </cell>
          <cell r="H71">
            <v>0.23493044822256567</v>
          </cell>
          <cell r="I71">
            <v>647</v>
          </cell>
          <cell r="J71">
            <v>124</v>
          </cell>
          <cell r="K71">
            <v>408</v>
          </cell>
          <cell r="L71">
            <v>0.23308270676691728</v>
          </cell>
          <cell r="M71">
            <v>532</v>
          </cell>
          <cell r="N71">
            <v>136</v>
          </cell>
          <cell r="O71">
            <v>442</v>
          </cell>
          <cell r="P71">
            <v>0.23529411764705882</v>
          </cell>
          <cell r="Q71">
            <v>578</v>
          </cell>
          <cell r="R71">
            <v>128</v>
          </cell>
          <cell r="S71">
            <v>417</v>
          </cell>
          <cell r="T71">
            <v>0.23486238532110093</v>
          </cell>
          <cell r="U71">
            <v>545</v>
          </cell>
        </row>
        <row r="72">
          <cell r="A72" t="str">
            <v>07</v>
          </cell>
          <cell r="B72">
            <v>311</v>
          </cell>
          <cell r="C72">
            <v>561</v>
          </cell>
          <cell r="D72">
            <v>0.35665137614678899</v>
          </cell>
          <cell r="E72">
            <v>872</v>
          </cell>
          <cell r="F72">
            <v>345</v>
          </cell>
          <cell r="G72">
            <v>529</v>
          </cell>
          <cell r="H72">
            <v>0.39473684210526316</v>
          </cell>
          <cell r="I72">
            <v>874</v>
          </cell>
          <cell r="J72">
            <v>327</v>
          </cell>
          <cell r="K72">
            <v>488</v>
          </cell>
          <cell r="L72">
            <v>0.40122699386503069</v>
          </cell>
          <cell r="M72">
            <v>815</v>
          </cell>
          <cell r="N72">
            <v>300</v>
          </cell>
          <cell r="O72">
            <v>457</v>
          </cell>
          <cell r="P72">
            <v>0.39630118890356669</v>
          </cell>
          <cell r="Q72">
            <v>757</v>
          </cell>
          <cell r="R72">
            <v>233</v>
          </cell>
          <cell r="S72">
            <v>379</v>
          </cell>
          <cell r="T72">
            <v>0.38071895424836599</v>
          </cell>
          <cell r="U72">
            <v>612</v>
          </cell>
        </row>
        <row r="73">
          <cell r="A73" t="str">
            <v>08</v>
          </cell>
          <cell r="B73">
            <v>122</v>
          </cell>
          <cell r="C73">
            <v>221</v>
          </cell>
          <cell r="D73">
            <v>0.35568513119533529</v>
          </cell>
          <cell r="E73">
            <v>343</v>
          </cell>
          <cell r="F73">
            <v>102</v>
          </cell>
          <cell r="G73">
            <v>188</v>
          </cell>
          <cell r="H73">
            <v>0.35172413793103446</v>
          </cell>
          <cell r="I73">
            <v>290</v>
          </cell>
          <cell r="J73">
            <v>92</v>
          </cell>
          <cell r="K73">
            <v>204</v>
          </cell>
          <cell r="L73">
            <v>0.3108108108108108</v>
          </cell>
          <cell r="M73">
            <v>296</v>
          </cell>
          <cell r="N73">
            <v>108</v>
          </cell>
          <cell r="O73">
            <v>207</v>
          </cell>
          <cell r="P73">
            <v>0.34285714285714286</v>
          </cell>
          <cell r="Q73">
            <v>315</v>
          </cell>
          <cell r="R73">
            <v>101</v>
          </cell>
          <cell r="S73">
            <v>142</v>
          </cell>
          <cell r="T73">
            <v>0.41563786008230452</v>
          </cell>
          <cell r="U73">
            <v>243</v>
          </cell>
        </row>
        <row r="74">
          <cell r="A74" t="str">
            <v>09</v>
          </cell>
          <cell r="B74">
            <v>231</v>
          </cell>
          <cell r="C74">
            <v>782</v>
          </cell>
          <cell r="D74">
            <v>0.22803553800592299</v>
          </cell>
          <cell r="E74">
            <v>1013</v>
          </cell>
          <cell r="F74">
            <v>273</v>
          </cell>
          <cell r="G74">
            <v>870</v>
          </cell>
          <cell r="H74">
            <v>0.23884514435695539</v>
          </cell>
          <cell r="I74">
            <v>1143</v>
          </cell>
          <cell r="J74">
            <v>252</v>
          </cell>
          <cell r="K74">
            <v>804</v>
          </cell>
          <cell r="L74">
            <v>0.23863636363636365</v>
          </cell>
          <cell r="M74">
            <v>1056</v>
          </cell>
          <cell r="N74">
            <v>244</v>
          </cell>
          <cell r="O74">
            <v>849</v>
          </cell>
          <cell r="P74">
            <v>0.22323879231473009</v>
          </cell>
          <cell r="Q74">
            <v>1093</v>
          </cell>
          <cell r="R74">
            <v>233</v>
          </cell>
          <cell r="S74">
            <v>788</v>
          </cell>
          <cell r="T74">
            <v>0.22820763956904996</v>
          </cell>
          <cell r="U74">
            <v>1021</v>
          </cell>
        </row>
        <row r="75">
          <cell r="A75" t="str">
            <v>10</v>
          </cell>
          <cell r="B75">
            <v>627</v>
          </cell>
          <cell r="C75">
            <v>505</v>
          </cell>
          <cell r="D75">
            <v>0.55388692579505305</v>
          </cell>
          <cell r="E75">
            <v>1132</v>
          </cell>
          <cell r="F75">
            <v>627</v>
          </cell>
          <cell r="G75">
            <v>547</v>
          </cell>
          <cell r="H75">
            <v>0.53407155025553665</v>
          </cell>
          <cell r="I75">
            <v>1174</v>
          </cell>
          <cell r="J75">
            <v>619</v>
          </cell>
          <cell r="K75">
            <v>476</v>
          </cell>
          <cell r="L75">
            <v>0.56529680365296808</v>
          </cell>
          <cell r="M75">
            <v>1095</v>
          </cell>
          <cell r="N75">
            <v>505</v>
          </cell>
          <cell r="O75">
            <v>421</v>
          </cell>
          <cell r="P75">
            <v>0.54535637149028082</v>
          </cell>
          <cell r="Q75">
            <v>926</v>
          </cell>
          <cell r="R75">
            <v>586</v>
          </cell>
          <cell r="S75">
            <v>466</v>
          </cell>
          <cell r="T75">
            <v>0.55703422053231944</v>
          </cell>
          <cell r="U75">
            <v>1052</v>
          </cell>
        </row>
        <row r="76">
          <cell r="A76" t="str">
            <v>11</v>
          </cell>
          <cell r="B76">
            <v>182</v>
          </cell>
          <cell r="C76">
            <v>146</v>
          </cell>
          <cell r="D76">
            <v>0.55487804878048785</v>
          </cell>
          <cell r="E76">
            <v>328</v>
          </cell>
          <cell r="F76">
            <v>211</v>
          </cell>
          <cell r="G76">
            <v>168</v>
          </cell>
          <cell r="H76">
            <v>0.55672823218997358</v>
          </cell>
          <cell r="I76">
            <v>379</v>
          </cell>
          <cell r="J76">
            <v>187</v>
          </cell>
          <cell r="K76">
            <v>188</v>
          </cell>
          <cell r="L76">
            <v>0.49866666666666665</v>
          </cell>
          <cell r="M76">
            <v>375</v>
          </cell>
          <cell r="N76">
            <v>154</v>
          </cell>
          <cell r="O76">
            <v>145</v>
          </cell>
          <cell r="P76">
            <v>0.51505016722408026</v>
          </cell>
          <cell r="Q76">
            <v>299</v>
          </cell>
          <cell r="R76">
            <v>202</v>
          </cell>
          <cell r="S76">
            <v>206</v>
          </cell>
          <cell r="T76">
            <v>0.49509803921568629</v>
          </cell>
          <cell r="U76">
            <v>408</v>
          </cell>
        </row>
        <row r="77">
          <cell r="A77" t="str">
            <v>12</v>
          </cell>
          <cell r="B77">
            <v>417</v>
          </cell>
          <cell r="C77">
            <v>441</v>
          </cell>
          <cell r="D77">
            <v>0.48601398601398599</v>
          </cell>
          <cell r="E77">
            <v>858</v>
          </cell>
          <cell r="F77">
            <v>456</v>
          </cell>
          <cell r="G77">
            <v>454</v>
          </cell>
          <cell r="H77">
            <v>0.50109890109890109</v>
          </cell>
          <cell r="I77">
            <v>910</v>
          </cell>
          <cell r="J77">
            <v>461</v>
          </cell>
          <cell r="K77">
            <v>449</v>
          </cell>
          <cell r="L77">
            <v>0.50659340659340657</v>
          </cell>
          <cell r="M77">
            <v>910</v>
          </cell>
          <cell r="N77">
            <v>475</v>
          </cell>
          <cell r="O77">
            <v>481</v>
          </cell>
          <cell r="P77">
            <v>0.49686192468619245</v>
          </cell>
          <cell r="Q77">
            <v>956</v>
          </cell>
          <cell r="R77">
            <v>507</v>
          </cell>
          <cell r="S77">
            <v>513</v>
          </cell>
          <cell r="T77">
            <v>0.49705882352941178</v>
          </cell>
          <cell r="U77">
            <v>1020</v>
          </cell>
        </row>
        <row r="78">
          <cell r="A78" t="str">
            <v>Théologie</v>
          </cell>
          <cell r="C78">
            <v>1</v>
          </cell>
          <cell r="D78">
            <v>0</v>
          </cell>
          <cell r="E78">
            <v>1</v>
          </cell>
          <cell r="F78">
            <v>2</v>
          </cell>
          <cell r="G78">
            <v>4</v>
          </cell>
          <cell r="H78">
            <v>0.33333333333333331</v>
          </cell>
          <cell r="I78">
            <v>6</v>
          </cell>
          <cell r="J78">
            <v>2</v>
          </cell>
          <cell r="K78">
            <v>8</v>
          </cell>
          <cell r="L78">
            <v>0.2</v>
          </cell>
          <cell r="M78">
            <v>10</v>
          </cell>
          <cell r="N78">
            <v>1</v>
          </cell>
          <cell r="O78">
            <v>8</v>
          </cell>
          <cell r="P78">
            <v>0.1111111111111111</v>
          </cell>
          <cell r="Q78">
            <v>9</v>
          </cell>
          <cell r="R78">
            <v>1</v>
          </cell>
          <cell r="S78">
            <v>12</v>
          </cell>
          <cell r="T78">
            <v>7.6923076923076927E-2</v>
          </cell>
          <cell r="U78">
            <v>13</v>
          </cell>
        </row>
        <row r="84">
          <cell r="A84" t="str">
            <v>Étiquettes de lignes</v>
          </cell>
          <cell r="B84" t="str">
            <v>FEMME</v>
          </cell>
          <cell r="C84" t="str">
            <v>HOMME</v>
          </cell>
          <cell r="F84" t="str">
            <v>FEMME</v>
          </cell>
          <cell r="G84" t="str">
            <v>HOMME</v>
          </cell>
          <cell r="J84" t="str">
            <v>FEMME</v>
          </cell>
          <cell r="K84" t="str">
            <v>HOMME</v>
          </cell>
          <cell r="N84" t="str">
            <v>FEMME</v>
          </cell>
          <cell r="O84" t="str">
            <v>HOMME</v>
          </cell>
          <cell r="R84" t="str">
            <v>FEMME</v>
          </cell>
          <cell r="S84" t="str">
            <v>HOMME</v>
          </cell>
        </row>
        <row r="85">
          <cell r="A85" t="str">
            <v>Droit</v>
          </cell>
          <cell r="B85">
            <v>527</v>
          </cell>
          <cell r="C85">
            <v>550</v>
          </cell>
          <cell r="D85">
            <v>0.48932219127205201</v>
          </cell>
          <cell r="E85">
            <v>1077</v>
          </cell>
          <cell r="F85">
            <v>597</v>
          </cell>
          <cell r="G85">
            <v>591</v>
          </cell>
          <cell r="H85">
            <v>0.50252525252525249</v>
          </cell>
          <cell r="I85">
            <v>1188</v>
          </cell>
          <cell r="J85">
            <v>573</v>
          </cell>
          <cell r="K85">
            <v>647</v>
          </cell>
          <cell r="L85">
            <v>0.46967213114754097</v>
          </cell>
          <cell r="M85">
            <v>1220</v>
          </cell>
          <cell r="N85">
            <v>620</v>
          </cell>
          <cell r="O85">
            <v>677</v>
          </cell>
          <cell r="P85">
            <v>0.4780262143407864</v>
          </cell>
          <cell r="Q85">
            <v>1297</v>
          </cell>
          <cell r="R85">
            <v>578</v>
          </cell>
          <cell r="S85">
            <v>674</v>
          </cell>
          <cell r="T85">
            <v>0.46166134185303515</v>
          </cell>
          <cell r="U85">
            <v>1252</v>
          </cell>
        </row>
        <row r="86">
          <cell r="A86" t="str">
            <v>Lettres</v>
          </cell>
          <cell r="B86">
            <v>2319</v>
          </cell>
          <cell r="C86">
            <v>1752</v>
          </cell>
          <cell r="D86">
            <v>0.56963890935887984</v>
          </cell>
          <cell r="E86">
            <v>4071</v>
          </cell>
          <cell r="F86">
            <v>2409</v>
          </cell>
          <cell r="G86">
            <v>1718</v>
          </cell>
          <cell r="H86">
            <v>0.58371698570390118</v>
          </cell>
          <cell r="I86">
            <v>4127</v>
          </cell>
          <cell r="J86">
            <v>2586</v>
          </cell>
          <cell r="K86">
            <v>1971</v>
          </cell>
          <cell r="L86">
            <v>0.56747860434496378</v>
          </cell>
          <cell r="M86">
            <v>4557</v>
          </cell>
          <cell r="N86">
            <v>2471</v>
          </cell>
          <cell r="O86">
            <v>1801</v>
          </cell>
          <cell r="P86">
            <v>0.57841760299625467</v>
          </cell>
          <cell r="Q86">
            <v>4272</v>
          </cell>
          <cell r="R86">
            <v>2707</v>
          </cell>
          <cell r="S86">
            <v>2154</v>
          </cell>
          <cell r="T86">
            <v>0.55688130014400328</v>
          </cell>
          <cell r="U86">
            <v>4861</v>
          </cell>
        </row>
        <row r="87">
          <cell r="A87" t="str">
            <v>Pharmacie</v>
          </cell>
          <cell r="B87">
            <v>182</v>
          </cell>
          <cell r="C87">
            <v>146</v>
          </cell>
          <cell r="D87">
            <v>0.55487804878048785</v>
          </cell>
          <cell r="E87">
            <v>328</v>
          </cell>
          <cell r="F87">
            <v>211</v>
          </cell>
          <cell r="G87">
            <v>168</v>
          </cell>
          <cell r="H87">
            <v>0.55672823218997358</v>
          </cell>
          <cell r="I87">
            <v>379</v>
          </cell>
          <cell r="J87">
            <v>187</v>
          </cell>
          <cell r="K87">
            <v>188</v>
          </cell>
          <cell r="L87">
            <v>0.49866666666666665</v>
          </cell>
          <cell r="M87">
            <v>375</v>
          </cell>
          <cell r="N87">
            <v>154</v>
          </cell>
          <cell r="O87">
            <v>145</v>
          </cell>
          <cell r="P87">
            <v>0.51505016722408026</v>
          </cell>
          <cell r="Q87">
            <v>299</v>
          </cell>
          <cell r="R87">
            <v>202</v>
          </cell>
          <cell r="S87">
            <v>206</v>
          </cell>
          <cell r="T87">
            <v>0.49509803921568629</v>
          </cell>
          <cell r="U87">
            <v>408</v>
          </cell>
        </row>
        <row r="88">
          <cell r="A88" t="str">
            <v>Sciences</v>
          </cell>
          <cell r="B88">
            <v>1933</v>
          </cell>
          <cell r="C88">
            <v>3337</v>
          </cell>
          <cell r="D88">
            <v>0.36679316888045543</v>
          </cell>
          <cell r="E88">
            <v>5270</v>
          </cell>
          <cell r="F88">
            <v>1989</v>
          </cell>
          <cell r="G88">
            <v>3404</v>
          </cell>
          <cell r="H88">
            <v>0.36881142221398111</v>
          </cell>
          <cell r="I88">
            <v>5393</v>
          </cell>
          <cell r="J88">
            <v>1516</v>
          </cell>
          <cell r="K88">
            <v>2839</v>
          </cell>
          <cell r="L88">
            <v>0.34810562571756604</v>
          </cell>
          <cell r="M88">
            <v>4355</v>
          </cell>
          <cell r="N88">
            <v>1870</v>
          </cell>
          <cell r="O88">
            <v>3268</v>
          </cell>
          <cell r="P88">
            <v>0.36395484624367458</v>
          </cell>
          <cell r="Q88">
            <v>5138</v>
          </cell>
          <cell r="R88">
            <v>1390</v>
          </cell>
          <cell r="S88">
            <v>2638</v>
          </cell>
          <cell r="T88">
            <v>0.34508440913604765</v>
          </cell>
          <cell r="U88">
            <v>4028</v>
          </cell>
        </row>
      </sheetData>
      <sheetData sheetId="24">
        <row r="1">
          <cell r="A1" t="str">
            <v>CNU</v>
          </cell>
          <cell r="B1" t="str">
            <v>PR</v>
          </cell>
          <cell r="C1" t="str">
            <v>MCF</v>
          </cell>
          <cell r="F1" t="str">
            <v>GROUPE</v>
          </cell>
          <cell r="G1" t="str">
            <v>PR</v>
          </cell>
          <cell r="H1" t="str">
            <v>MCF</v>
          </cell>
        </row>
        <row r="2">
          <cell r="A2" t="str">
            <v>01</v>
          </cell>
          <cell r="B2">
            <v>94</v>
          </cell>
          <cell r="C2">
            <v>122</v>
          </cell>
          <cell r="F2" t="str">
            <v>01</v>
          </cell>
          <cell r="G2">
            <v>264</v>
          </cell>
          <cell r="H2">
            <v>256</v>
          </cell>
        </row>
        <row r="3">
          <cell r="A3" t="str">
            <v>02</v>
          </cell>
          <cell r="B3">
            <v>111</v>
          </cell>
          <cell r="C3">
            <v>86</v>
          </cell>
          <cell r="F3" t="str">
            <v>02</v>
          </cell>
          <cell r="G3">
            <v>220</v>
          </cell>
          <cell r="H3">
            <v>332</v>
          </cell>
        </row>
        <row r="4">
          <cell r="A4" t="str">
            <v>03</v>
          </cell>
          <cell r="B4">
            <v>28</v>
          </cell>
          <cell r="C4">
            <v>21</v>
          </cell>
          <cell r="F4" t="str">
            <v>03</v>
          </cell>
          <cell r="G4">
            <v>558</v>
          </cell>
          <cell r="H4">
            <v>555</v>
          </cell>
        </row>
        <row r="5">
          <cell r="A5" t="str">
            <v>04</v>
          </cell>
          <cell r="B5">
            <v>31</v>
          </cell>
          <cell r="C5">
            <v>27</v>
          </cell>
          <cell r="F5" t="str">
            <v>04</v>
          </cell>
          <cell r="G5">
            <v>576</v>
          </cell>
          <cell r="H5">
            <v>405</v>
          </cell>
        </row>
        <row r="6">
          <cell r="A6" t="str">
            <v>05</v>
          </cell>
          <cell r="B6">
            <v>132</v>
          </cell>
          <cell r="C6">
            <v>184</v>
          </cell>
          <cell r="F6" t="str">
            <v>05</v>
          </cell>
          <cell r="G6">
            <v>374</v>
          </cell>
          <cell r="H6">
            <v>450</v>
          </cell>
        </row>
        <row r="7">
          <cell r="A7" t="str">
            <v>06</v>
          </cell>
          <cell r="B7">
            <v>88</v>
          </cell>
          <cell r="C7">
            <v>148</v>
          </cell>
          <cell r="F7" t="str">
            <v>06</v>
          </cell>
          <cell r="G7">
            <v>188</v>
          </cell>
          <cell r="H7">
            <v>96</v>
          </cell>
        </row>
        <row r="8">
          <cell r="A8" t="str">
            <v>07</v>
          </cell>
          <cell r="B8">
            <v>87</v>
          </cell>
          <cell r="C8">
            <v>66</v>
          </cell>
          <cell r="F8" t="str">
            <v>07</v>
          </cell>
          <cell r="G8">
            <v>244</v>
          </cell>
          <cell r="H8">
            <v>156</v>
          </cell>
        </row>
        <row r="9">
          <cell r="A9" t="str">
            <v>08</v>
          </cell>
          <cell r="B9">
            <v>37</v>
          </cell>
          <cell r="C9">
            <v>26</v>
          </cell>
          <cell r="F9" t="str">
            <v>08</v>
          </cell>
          <cell r="G9">
            <v>91</v>
          </cell>
          <cell r="H9">
            <v>72</v>
          </cell>
        </row>
        <row r="10">
          <cell r="A10" t="str">
            <v>09</v>
          </cell>
          <cell r="B10">
            <v>109</v>
          </cell>
          <cell r="C10">
            <v>81</v>
          </cell>
          <cell r="F10" t="str">
            <v>09</v>
          </cell>
          <cell r="G10">
            <v>374</v>
          </cell>
          <cell r="H10">
            <v>256</v>
          </cell>
        </row>
        <row r="11">
          <cell r="A11" t="str">
            <v>10</v>
          </cell>
          <cell r="B11">
            <v>21</v>
          </cell>
          <cell r="C11">
            <v>14</v>
          </cell>
          <cell r="F11" t="str">
            <v>10</v>
          </cell>
          <cell r="G11">
            <v>243</v>
          </cell>
          <cell r="H11">
            <v>269</v>
          </cell>
        </row>
        <row r="12">
          <cell r="A12" t="str">
            <v>11</v>
          </cell>
          <cell r="B12">
            <v>121</v>
          </cell>
          <cell r="C12">
            <v>174</v>
          </cell>
          <cell r="F12" t="str">
            <v>11</v>
          </cell>
          <cell r="G12">
            <v>144</v>
          </cell>
          <cell r="H12">
            <v>171</v>
          </cell>
        </row>
        <row r="13">
          <cell r="A13" t="str">
            <v>12</v>
          </cell>
          <cell r="B13">
            <v>48</v>
          </cell>
          <cell r="C13">
            <v>58</v>
          </cell>
          <cell r="F13" t="str">
            <v>12</v>
          </cell>
          <cell r="G13">
            <v>130</v>
          </cell>
          <cell r="H13">
            <v>203</v>
          </cell>
        </row>
        <row r="14">
          <cell r="A14" t="str">
            <v>13</v>
          </cell>
          <cell r="B14">
            <v>13</v>
          </cell>
          <cell r="C14">
            <v>12</v>
          </cell>
          <cell r="F14" t="str">
            <v>Théologie</v>
          </cell>
          <cell r="G14">
            <v>7</v>
          </cell>
          <cell r="H14">
            <v>1</v>
          </cell>
        </row>
        <row r="15">
          <cell r="A15" t="str">
            <v>14</v>
          </cell>
          <cell r="B15">
            <v>81</v>
          </cell>
          <cell r="C15">
            <v>78</v>
          </cell>
        </row>
        <row r="16">
          <cell r="A16" t="str">
            <v>15</v>
          </cell>
          <cell r="B16">
            <v>41</v>
          </cell>
          <cell r="C16">
            <v>46</v>
          </cell>
        </row>
        <row r="17">
          <cell r="A17" t="str">
            <v>16</v>
          </cell>
          <cell r="B17">
            <v>93</v>
          </cell>
          <cell r="C17">
            <v>114</v>
          </cell>
        </row>
        <row r="18">
          <cell r="A18" t="str">
            <v>17</v>
          </cell>
          <cell r="B18">
            <v>50</v>
          </cell>
          <cell r="C18">
            <v>19</v>
          </cell>
          <cell r="G18" t="str">
            <v>PR</v>
          </cell>
          <cell r="H18" t="str">
            <v>MCF</v>
          </cell>
        </row>
        <row r="19">
          <cell r="A19" t="str">
            <v>18</v>
          </cell>
          <cell r="B19">
            <v>47</v>
          </cell>
          <cell r="C19">
            <v>52</v>
          </cell>
          <cell r="F19" t="str">
            <v>Droit</v>
          </cell>
          <cell r="G19">
            <v>484</v>
          </cell>
          <cell r="H19">
            <v>588</v>
          </cell>
        </row>
        <row r="20">
          <cell r="A20" t="str">
            <v>19</v>
          </cell>
          <cell r="B20">
            <v>67</v>
          </cell>
          <cell r="C20">
            <v>61</v>
          </cell>
          <cell r="F20" t="str">
            <v>Lettres</v>
          </cell>
          <cell r="G20">
            <v>1271</v>
          </cell>
          <cell r="H20">
            <v>1164</v>
          </cell>
        </row>
        <row r="21">
          <cell r="A21" t="str">
            <v>20</v>
          </cell>
          <cell r="B21">
            <v>27</v>
          </cell>
          <cell r="C21">
            <v>15</v>
          </cell>
          <cell r="F21" t="str">
            <v>Sciences</v>
          </cell>
          <cell r="G21">
            <v>1514</v>
          </cell>
          <cell r="H21">
            <v>1299</v>
          </cell>
        </row>
        <row r="22">
          <cell r="A22" t="str">
            <v>21</v>
          </cell>
          <cell r="B22">
            <v>72</v>
          </cell>
          <cell r="C22">
            <v>31</v>
          </cell>
          <cell r="F22" t="str">
            <v>Pharmacie</v>
          </cell>
          <cell r="G22">
            <v>144</v>
          </cell>
          <cell r="H22">
            <v>171</v>
          </cell>
        </row>
        <row r="23">
          <cell r="A23" t="str">
            <v>22</v>
          </cell>
          <cell r="B23">
            <v>112</v>
          </cell>
          <cell r="C23">
            <v>63</v>
          </cell>
        </row>
        <row r="24">
          <cell r="A24" t="str">
            <v>23</v>
          </cell>
          <cell r="B24">
            <v>81</v>
          </cell>
          <cell r="C24">
            <v>36</v>
          </cell>
        </row>
        <row r="25">
          <cell r="A25" t="str">
            <v>24</v>
          </cell>
          <cell r="B25">
            <v>27</v>
          </cell>
          <cell r="C25">
            <v>14</v>
          </cell>
        </row>
        <row r="26">
          <cell r="A26" t="str">
            <v>25</v>
          </cell>
          <cell r="B26">
            <v>119</v>
          </cell>
          <cell r="C26">
            <v>128</v>
          </cell>
        </row>
        <row r="27">
          <cell r="A27" t="str">
            <v>26</v>
          </cell>
          <cell r="B27">
            <v>98</v>
          </cell>
          <cell r="C27">
            <v>128</v>
          </cell>
        </row>
        <row r="28">
          <cell r="A28" t="str">
            <v>27</v>
          </cell>
          <cell r="B28">
            <v>157</v>
          </cell>
          <cell r="C28">
            <v>194</v>
          </cell>
        </row>
        <row r="29">
          <cell r="A29" t="str">
            <v>28</v>
          </cell>
          <cell r="B29">
            <v>117</v>
          </cell>
          <cell r="C29">
            <v>51</v>
          </cell>
        </row>
        <row r="30">
          <cell r="A30" t="str">
            <v>29</v>
          </cell>
          <cell r="B30">
            <v>27</v>
          </cell>
          <cell r="C30">
            <v>14</v>
          </cell>
        </row>
        <row r="31">
          <cell r="A31" t="str">
            <v>30</v>
          </cell>
          <cell r="B31">
            <v>44</v>
          </cell>
          <cell r="C31">
            <v>31</v>
          </cell>
        </row>
        <row r="32">
          <cell r="A32" t="str">
            <v>31</v>
          </cell>
          <cell r="B32">
            <v>83</v>
          </cell>
          <cell r="C32">
            <v>47</v>
          </cell>
        </row>
        <row r="33">
          <cell r="A33" t="str">
            <v>32</v>
          </cell>
          <cell r="B33">
            <v>93</v>
          </cell>
          <cell r="C33">
            <v>73</v>
          </cell>
        </row>
        <row r="34">
          <cell r="A34" t="str">
            <v>33</v>
          </cell>
          <cell r="B34">
            <v>68</v>
          </cell>
          <cell r="C34">
            <v>36</v>
          </cell>
        </row>
        <row r="35">
          <cell r="A35" t="str">
            <v>34</v>
          </cell>
          <cell r="B35">
            <v>12</v>
          </cell>
          <cell r="C35">
            <v>4</v>
          </cell>
        </row>
        <row r="36">
          <cell r="A36" t="str">
            <v>35</v>
          </cell>
          <cell r="B36">
            <v>31</v>
          </cell>
          <cell r="C36">
            <v>34</v>
          </cell>
        </row>
        <row r="37">
          <cell r="A37" t="str">
            <v>36</v>
          </cell>
          <cell r="B37">
            <v>34</v>
          </cell>
          <cell r="C37">
            <v>28</v>
          </cell>
        </row>
        <row r="38">
          <cell r="A38" t="str">
            <v>37</v>
          </cell>
          <cell r="B38">
            <v>14</v>
          </cell>
          <cell r="C38">
            <v>6</v>
          </cell>
        </row>
        <row r="39">
          <cell r="A39" t="str">
            <v>60</v>
          </cell>
          <cell r="B39">
            <v>124</v>
          </cell>
          <cell r="C39">
            <v>94</v>
          </cell>
        </row>
        <row r="40">
          <cell r="A40" t="str">
            <v>61</v>
          </cell>
          <cell r="B40">
            <v>77</v>
          </cell>
          <cell r="C40">
            <v>59</v>
          </cell>
        </row>
        <row r="41">
          <cell r="A41" t="str">
            <v>62</v>
          </cell>
          <cell r="B41">
            <v>63</v>
          </cell>
          <cell r="C41">
            <v>40</v>
          </cell>
        </row>
        <row r="42">
          <cell r="A42" t="str">
            <v>63</v>
          </cell>
          <cell r="B42">
            <v>110</v>
          </cell>
          <cell r="C42">
            <v>63</v>
          </cell>
        </row>
        <row r="43">
          <cell r="A43" t="str">
            <v>64</v>
          </cell>
          <cell r="B43">
            <v>58</v>
          </cell>
          <cell r="C43">
            <v>73</v>
          </cell>
        </row>
        <row r="44">
          <cell r="A44" t="str">
            <v>65</v>
          </cell>
          <cell r="B44">
            <v>56</v>
          </cell>
          <cell r="C44">
            <v>54</v>
          </cell>
        </row>
        <row r="45">
          <cell r="A45" t="str">
            <v>66</v>
          </cell>
          <cell r="B45">
            <v>42</v>
          </cell>
          <cell r="C45">
            <v>61</v>
          </cell>
        </row>
        <row r="46">
          <cell r="A46" t="str">
            <v>67</v>
          </cell>
          <cell r="B46">
            <v>30</v>
          </cell>
          <cell r="C46">
            <v>29</v>
          </cell>
        </row>
        <row r="47">
          <cell r="A47" t="str">
            <v>68</v>
          </cell>
          <cell r="B47">
            <v>31</v>
          </cell>
          <cell r="C47">
            <v>29</v>
          </cell>
        </row>
        <row r="48">
          <cell r="A48" t="str">
            <v>69</v>
          </cell>
          <cell r="B48">
            <v>26</v>
          </cell>
          <cell r="C48">
            <v>23</v>
          </cell>
        </row>
        <row r="49">
          <cell r="A49" t="str">
            <v>70</v>
          </cell>
          <cell r="B49">
            <v>51</v>
          </cell>
          <cell r="C49">
            <v>81</v>
          </cell>
        </row>
        <row r="50">
          <cell r="A50" t="str">
            <v>71</v>
          </cell>
          <cell r="B50">
            <v>36</v>
          </cell>
          <cell r="C50">
            <v>71</v>
          </cell>
        </row>
        <row r="51">
          <cell r="A51" t="str">
            <v>72</v>
          </cell>
          <cell r="B51">
            <v>9</v>
          </cell>
          <cell r="C51">
            <v>7</v>
          </cell>
        </row>
        <row r="52">
          <cell r="A52" t="str">
            <v>73</v>
          </cell>
          <cell r="B52">
            <v>5</v>
          </cell>
          <cell r="C52">
            <v>6</v>
          </cell>
        </row>
        <row r="53">
          <cell r="A53" t="str">
            <v>74</v>
          </cell>
          <cell r="B53">
            <v>29</v>
          </cell>
          <cell r="C53">
            <v>38</v>
          </cell>
        </row>
        <row r="54">
          <cell r="A54" t="str">
            <v>76</v>
          </cell>
          <cell r="B54">
            <v>5</v>
          </cell>
          <cell r="C54">
            <v>1</v>
          </cell>
        </row>
        <row r="55">
          <cell r="A55" t="str">
            <v>77</v>
          </cell>
          <cell r="B55">
            <v>2</v>
          </cell>
          <cell r="C55">
            <v>0</v>
          </cell>
        </row>
        <row r="56">
          <cell r="A56" t="str">
            <v>80</v>
          </cell>
          <cell r="B56">
            <v>2</v>
          </cell>
          <cell r="C56">
            <v>2</v>
          </cell>
        </row>
        <row r="57">
          <cell r="A57" t="str">
            <v>81</v>
          </cell>
          <cell r="B57">
            <v>6</v>
          </cell>
          <cell r="C57">
            <v>2</v>
          </cell>
        </row>
        <row r="58">
          <cell r="A58" t="str">
            <v>82</v>
          </cell>
          <cell r="B58">
            <v>5</v>
          </cell>
          <cell r="C58">
            <v>2</v>
          </cell>
        </row>
        <row r="59">
          <cell r="A59" t="str">
            <v>85</v>
          </cell>
          <cell r="B59">
            <v>41</v>
          </cell>
          <cell r="C59">
            <v>59</v>
          </cell>
        </row>
        <row r="60">
          <cell r="A60" t="str">
            <v>86</v>
          </cell>
          <cell r="B60">
            <v>60</v>
          </cell>
          <cell r="C60">
            <v>52</v>
          </cell>
        </row>
        <row r="61">
          <cell r="A61" t="str">
            <v>87</v>
          </cell>
          <cell r="B61">
            <v>30</v>
          </cell>
          <cell r="C61">
            <v>54</v>
          </cell>
        </row>
      </sheetData>
      <sheetData sheetId="25">
        <row r="1">
          <cell r="I1" t="str">
            <v>01</v>
          </cell>
          <cell r="J1">
            <v>346</v>
          </cell>
          <cell r="L1" t="str">
            <v>Théologie</v>
          </cell>
          <cell r="M1">
            <v>1</v>
          </cell>
          <cell r="O1" t="str">
            <v>01</v>
          </cell>
          <cell r="R1" t="str">
            <v>01</v>
          </cell>
          <cell r="U1" t="str">
            <v>01</v>
          </cell>
          <cell r="V1">
            <v>187</v>
          </cell>
          <cell r="X1" t="str">
            <v>01</v>
          </cell>
          <cell r="Y1">
            <v>401</v>
          </cell>
          <cell r="AA1" t="str">
            <v>01</v>
          </cell>
          <cell r="AB1">
            <v>191</v>
          </cell>
          <cell r="AD1" t="str">
            <v>01</v>
          </cell>
          <cell r="AE1">
            <v>367</v>
          </cell>
        </row>
        <row r="2">
          <cell r="I2" t="str">
            <v>02</v>
          </cell>
          <cell r="J2">
            <v>287</v>
          </cell>
          <cell r="L2" t="str">
            <v>01</v>
          </cell>
          <cell r="M2">
            <v>801</v>
          </cell>
          <cell r="O2" t="str">
            <v>02</v>
          </cell>
          <cell r="R2" t="str">
            <v>02</v>
          </cell>
          <cell r="U2" t="str">
            <v>02</v>
          </cell>
          <cell r="V2">
            <v>126</v>
          </cell>
          <cell r="X2" t="str">
            <v>02</v>
          </cell>
          <cell r="Y2">
            <v>370</v>
          </cell>
          <cell r="AA2" t="str">
            <v>02</v>
          </cell>
          <cell r="AB2">
            <v>144</v>
          </cell>
          <cell r="AD2" t="str">
            <v>02</v>
          </cell>
          <cell r="AE2">
            <v>783</v>
          </cell>
        </row>
        <row r="3">
          <cell r="B3" t="str">
            <v>ENS</v>
          </cell>
          <cell r="C3" t="str">
            <v>SANS ENS</v>
          </cell>
          <cell r="E3" t="str">
            <v>Nombre de NOM</v>
          </cell>
          <cell r="F3" t="str">
            <v>DC</v>
          </cell>
          <cell r="I3" t="str">
            <v>03</v>
          </cell>
          <cell r="J3">
            <v>47</v>
          </cell>
          <cell r="L3" t="str">
            <v>02</v>
          </cell>
          <cell r="M3">
            <v>546</v>
          </cell>
          <cell r="O3" t="str">
            <v>03</v>
          </cell>
          <cell r="R3" t="str">
            <v>03</v>
          </cell>
          <cell r="S3">
            <v>1003</v>
          </cell>
          <cell r="U3" t="str">
            <v>03</v>
          </cell>
          <cell r="V3">
            <v>20</v>
          </cell>
          <cell r="X3" t="str">
            <v>03</v>
          </cell>
          <cell r="Y3">
            <v>151</v>
          </cell>
          <cell r="AA3" t="str">
            <v>03</v>
          </cell>
          <cell r="AB3">
            <v>3</v>
          </cell>
          <cell r="AD3" t="str">
            <v>03</v>
          </cell>
          <cell r="AE3">
            <v>86</v>
          </cell>
        </row>
        <row r="4">
          <cell r="A4" t="str">
            <v>01</v>
          </cell>
          <cell r="B4">
            <v>226</v>
          </cell>
          <cell r="C4">
            <v>90</v>
          </cell>
          <cell r="E4" t="str">
            <v>GRP</v>
          </cell>
          <cell r="F4" t="str">
            <v>ENS</v>
          </cell>
          <cell r="G4" t="str">
            <v>SANS ENS</v>
          </cell>
          <cell r="I4" t="str">
            <v>04</v>
          </cell>
          <cell r="J4">
            <v>121</v>
          </cell>
          <cell r="L4" t="str">
            <v>03</v>
          </cell>
          <cell r="M4">
            <v>621</v>
          </cell>
          <cell r="O4" t="str">
            <v>04</v>
          </cell>
          <cell r="R4" t="str">
            <v>04</v>
          </cell>
          <cell r="U4" t="str">
            <v>04</v>
          </cell>
          <cell r="V4">
            <v>68</v>
          </cell>
          <cell r="X4" t="str">
            <v>04</v>
          </cell>
          <cell r="Y4">
            <v>450</v>
          </cell>
          <cell r="AA4" t="str">
            <v>04</v>
          </cell>
          <cell r="AB4">
            <v>29</v>
          </cell>
          <cell r="AD4" t="str">
            <v>04</v>
          </cell>
          <cell r="AE4">
            <v>476</v>
          </cell>
        </row>
        <row r="5">
          <cell r="A5" t="str">
            <v>02</v>
          </cell>
          <cell r="B5">
            <v>229</v>
          </cell>
          <cell r="C5">
            <v>82</v>
          </cell>
          <cell r="E5" t="str">
            <v>01</v>
          </cell>
          <cell r="F5">
            <v>595</v>
          </cell>
          <cell r="G5">
            <v>271</v>
          </cell>
          <cell r="I5" t="str">
            <v>05</v>
          </cell>
          <cell r="J5">
            <v>277</v>
          </cell>
          <cell r="L5" t="str">
            <v>04</v>
          </cell>
          <cell r="M5">
            <v>804</v>
          </cell>
          <cell r="O5" t="str">
            <v>05</v>
          </cell>
          <cell r="R5" t="str">
            <v>05</v>
          </cell>
          <cell r="U5" t="str">
            <v>05</v>
          </cell>
          <cell r="V5">
            <v>175</v>
          </cell>
          <cell r="X5" t="str">
            <v>05</v>
          </cell>
          <cell r="Y5">
            <v>323</v>
          </cell>
          <cell r="AA5" t="str">
            <v>05</v>
          </cell>
          <cell r="AB5">
            <v>186</v>
          </cell>
          <cell r="AD5" t="str">
            <v>05</v>
          </cell>
          <cell r="AE5">
            <v>172</v>
          </cell>
        </row>
        <row r="6">
          <cell r="A6" t="str">
            <v>03</v>
          </cell>
          <cell r="B6">
            <v>41</v>
          </cell>
          <cell r="C6">
            <v>23</v>
          </cell>
          <cell r="E6" t="str">
            <v>02</v>
          </cell>
          <cell r="F6">
            <v>502</v>
          </cell>
          <cell r="G6">
            <v>204</v>
          </cell>
          <cell r="I6" t="str">
            <v>06</v>
          </cell>
          <cell r="J6">
            <v>269</v>
          </cell>
          <cell r="L6" t="str">
            <v>05</v>
          </cell>
          <cell r="M6">
            <v>636</v>
          </cell>
          <cell r="O6" t="str">
            <v>06</v>
          </cell>
          <cell r="R6" t="str">
            <v>06</v>
          </cell>
          <cell r="U6" t="str">
            <v>06</v>
          </cell>
          <cell r="V6">
            <v>195</v>
          </cell>
          <cell r="X6" t="str">
            <v>06</v>
          </cell>
          <cell r="Y6">
            <v>101</v>
          </cell>
          <cell r="AA6" t="str">
            <v>06</v>
          </cell>
          <cell r="AB6">
            <v>597</v>
          </cell>
          <cell r="AD6" t="str">
            <v>06</v>
          </cell>
          <cell r="AE6">
            <v>22</v>
          </cell>
        </row>
        <row r="7">
          <cell r="A7" t="str">
            <v>04</v>
          </cell>
          <cell r="B7">
            <v>99</v>
          </cell>
          <cell r="C7">
            <v>76</v>
          </cell>
          <cell r="E7" t="str">
            <v>06</v>
          </cell>
          <cell r="F7">
            <v>642</v>
          </cell>
          <cell r="G7">
            <v>429</v>
          </cell>
          <cell r="I7" t="str">
            <v>07</v>
          </cell>
          <cell r="J7">
            <v>82</v>
          </cell>
          <cell r="L7" t="str">
            <v>06</v>
          </cell>
          <cell r="M7">
            <v>78</v>
          </cell>
          <cell r="O7" t="str">
            <v>07</v>
          </cell>
          <cell r="R7" t="str">
            <v>07</v>
          </cell>
          <cell r="U7" t="str">
            <v>07</v>
          </cell>
          <cell r="V7">
            <v>22</v>
          </cell>
          <cell r="X7" t="str">
            <v>07</v>
          </cell>
          <cell r="Y7">
            <v>104</v>
          </cell>
          <cell r="AA7" t="str">
            <v>07</v>
          </cell>
          <cell r="AB7">
            <v>17</v>
          </cell>
          <cell r="AD7" t="str">
            <v>07</v>
          </cell>
          <cell r="AE7">
            <v>43</v>
          </cell>
        </row>
        <row r="8">
          <cell r="A8" t="str">
            <v>05</v>
          </cell>
          <cell r="B8">
            <v>323</v>
          </cell>
          <cell r="C8">
            <v>136</v>
          </cell>
          <cell r="E8" t="str">
            <v>07</v>
          </cell>
          <cell r="F8">
            <v>747</v>
          </cell>
          <cell r="G8">
            <v>689</v>
          </cell>
          <cell r="I8" t="str">
            <v>08</v>
          </cell>
          <cell r="J8">
            <v>24</v>
          </cell>
          <cell r="L8" t="str">
            <v>07</v>
          </cell>
          <cell r="M8">
            <v>156</v>
          </cell>
          <cell r="O8" t="str">
            <v>08</v>
          </cell>
          <cell r="R8" t="str">
            <v>08</v>
          </cell>
          <cell r="U8" t="str">
            <v>08</v>
          </cell>
          <cell r="V8">
            <v>7</v>
          </cell>
          <cell r="X8" t="str">
            <v>08</v>
          </cell>
          <cell r="Y8">
            <v>110</v>
          </cell>
          <cell r="AA8" t="str">
            <v>08</v>
          </cell>
          <cell r="AB8">
            <v>2</v>
          </cell>
          <cell r="AD8" t="str">
            <v>08</v>
          </cell>
          <cell r="AE8">
            <v>22</v>
          </cell>
        </row>
        <row r="9">
          <cell r="A9" t="str">
            <v>06</v>
          </cell>
          <cell r="B9">
            <v>179</v>
          </cell>
          <cell r="C9">
            <v>68</v>
          </cell>
          <cell r="E9" t="str">
            <v>08</v>
          </cell>
          <cell r="F9">
            <v>460</v>
          </cell>
          <cell r="G9">
            <v>334</v>
          </cell>
          <cell r="I9" t="str">
            <v>09</v>
          </cell>
          <cell r="J9">
            <v>80</v>
          </cell>
          <cell r="L9" t="str">
            <v>08</v>
          </cell>
          <cell r="M9">
            <v>115</v>
          </cell>
          <cell r="O9" t="str">
            <v>09</v>
          </cell>
          <cell r="R9" t="str">
            <v>09</v>
          </cell>
          <cell r="U9" t="str">
            <v>09</v>
          </cell>
          <cell r="V9">
            <v>19</v>
          </cell>
          <cell r="X9" t="str">
            <v>09</v>
          </cell>
          <cell r="Y9">
            <v>194</v>
          </cell>
          <cell r="AA9" t="str">
            <v>09</v>
          </cell>
          <cell r="AB9">
            <v>13</v>
          </cell>
          <cell r="AD9" t="str">
            <v>09</v>
          </cell>
          <cell r="AE9">
            <v>275</v>
          </cell>
        </row>
        <row r="10">
          <cell r="A10" t="str">
            <v>07</v>
          </cell>
          <cell r="B10">
            <v>71</v>
          </cell>
          <cell r="C10">
            <v>46</v>
          </cell>
          <cell r="E10" t="str">
            <v>09</v>
          </cell>
          <cell r="F10">
            <v>1091</v>
          </cell>
          <cell r="G10">
            <v>971</v>
          </cell>
          <cell r="I10" t="str">
            <v>10</v>
          </cell>
          <cell r="J10">
            <v>26</v>
          </cell>
          <cell r="L10" t="str">
            <v>09</v>
          </cell>
          <cell r="M10">
            <v>470</v>
          </cell>
          <cell r="O10" t="str">
            <v>10</v>
          </cell>
          <cell r="R10" t="str">
            <v>10</v>
          </cell>
          <cell r="U10" t="str">
            <v>10</v>
          </cell>
          <cell r="V10">
            <v>5</v>
          </cell>
          <cell r="X10" t="str">
            <v>10</v>
          </cell>
          <cell r="Y10">
            <v>68</v>
          </cell>
          <cell r="AA10" t="str">
            <v>10</v>
          </cell>
          <cell r="AB10">
            <v>2</v>
          </cell>
          <cell r="AD10" t="str">
            <v>10</v>
          </cell>
          <cell r="AE10">
            <v>77</v>
          </cell>
        </row>
        <row r="11">
          <cell r="A11" t="str">
            <v>08</v>
          </cell>
          <cell r="B11">
            <v>47</v>
          </cell>
          <cell r="C11">
            <v>12</v>
          </cell>
          <cell r="E11" t="str">
            <v>10</v>
          </cell>
          <cell r="F11">
            <v>1347</v>
          </cell>
          <cell r="G11">
            <v>1141</v>
          </cell>
          <cell r="I11" t="str">
            <v>11</v>
          </cell>
          <cell r="J11">
            <v>184</v>
          </cell>
          <cell r="L11" t="str">
            <v>10</v>
          </cell>
          <cell r="M11">
            <v>294</v>
          </cell>
          <cell r="O11" t="str">
            <v>11</v>
          </cell>
          <cell r="P11">
            <v>411</v>
          </cell>
          <cell r="R11" t="str">
            <v>11</v>
          </cell>
          <cell r="U11" t="str">
            <v>11</v>
          </cell>
          <cell r="V11">
            <v>34</v>
          </cell>
          <cell r="X11" t="str">
            <v>11</v>
          </cell>
          <cell r="Y11">
            <v>12</v>
          </cell>
          <cell r="AA11" t="str">
            <v>11</v>
          </cell>
          <cell r="AB11">
            <v>33</v>
          </cell>
          <cell r="AD11" t="str">
            <v>11</v>
          </cell>
          <cell r="AE11">
            <v>60</v>
          </cell>
        </row>
        <row r="12">
          <cell r="A12" t="str">
            <v>09</v>
          </cell>
          <cell r="B12">
            <v>163</v>
          </cell>
          <cell r="C12">
            <v>52</v>
          </cell>
          <cell r="E12" t="str">
            <v>11</v>
          </cell>
          <cell r="F12">
            <v>101</v>
          </cell>
          <cell r="G12">
            <v>163</v>
          </cell>
          <cell r="I12" t="str">
            <v>12</v>
          </cell>
          <cell r="J12">
            <v>39</v>
          </cell>
          <cell r="L12" t="str">
            <v>11</v>
          </cell>
          <cell r="M12">
            <v>80</v>
          </cell>
          <cell r="O12" t="str">
            <v>12</v>
          </cell>
          <cell r="P12">
            <v>120</v>
          </cell>
          <cell r="R12" t="str">
            <v>12</v>
          </cell>
          <cell r="S12">
            <v>3</v>
          </cell>
          <cell r="U12" t="str">
            <v>12</v>
          </cell>
          <cell r="V12">
            <v>5</v>
          </cell>
          <cell r="X12" t="str">
            <v>12</v>
          </cell>
          <cell r="Y12">
            <v>47</v>
          </cell>
          <cell r="AA12" t="str">
            <v>12</v>
          </cell>
          <cell r="AB12">
            <v>3</v>
          </cell>
          <cell r="AD12" t="str">
            <v>12</v>
          </cell>
          <cell r="AE12">
            <v>342</v>
          </cell>
        </row>
        <row r="13">
          <cell r="A13" t="str">
            <v>10</v>
          </cell>
          <cell r="B13">
            <v>38</v>
          </cell>
          <cell r="C13">
            <v>18</v>
          </cell>
          <cell r="E13" t="str">
            <v>03</v>
          </cell>
          <cell r="F13">
            <v>523</v>
          </cell>
          <cell r="G13">
            <v>203</v>
          </cell>
          <cell r="I13" t="str">
            <v>13</v>
          </cell>
          <cell r="J13">
            <v>14</v>
          </cell>
          <cell r="L13" t="str">
            <v>12</v>
          </cell>
          <cell r="M13">
            <v>270</v>
          </cell>
          <cell r="O13" t="str">
            <v>13</v>
          </cell>
          <cell r="P13">
            <v>89</v>
          </cell>
          <cell r="R13" t="str">
            <v>Théologie</v>
          </cell>
          <cell r="U13" t="str">
            <v>13</v>
          </cell>
          <cell r="V13">
            <v>7</v>
          </cell>
          <cell r="X13" t="str">
            <v>Théologie</v>
          </cell>
          <cell r="Y13">
            <v>1</v>
          </cell>
          <cell r="AA13" t="str">
            <v>13</v>
          </cell>
          <cell r="AB13">
            <v>2</v>
          </cell>
        </row>
        <row r="14">
          <cell r="A14" t="str">
            <v>11</v>
          </cell>
          <cell r="B14">
            <v>107</v>
          </cell>
          <cell r="C14">
            <v>19</v>
          </cell>
          <cell r="E14" t="str">
            <v>04</v>
          </cell>
          <cell r="F14">
            <v>1008</v>
          </cell>
          <cell r="G14">
            <v>674</v>
          </cell>
          <cell r="I14" t="str">
            <v>14</v>
          </cell>
          <cell r="J14">
            <v>128</v>
          </cell>
          <cell r="O14" t="str">
            <v>14</v>
          </cell>
          <cell r="P14">
            <v>239</v>
          </cell>
          <cell r="U14" t="str">
            <v>14</v>
          </cell>
          <cell r="V14">
            <v>30</v>
          </cell>
          <cell r="AA14" t="str">
            <v>14</v>
          </cell>
          <cell r="AB14">
            <v>11</v>
          </cell>
        </row>
        <row r="15">
          <cell r="A15" t="str">
            <v>12</v>
          </cell>
          <cell r="B15">
            <v>26</v>
          </cell>
          <cell r="C15">
            <v>10</v>
          </cell>
          <cell r="E15" t="str">
            <v>05</v>
          </cell>
          <cell r="F15">
            <v>1253</v>
          </cell>
          <cell r="G15">
            <v>556</v>
          </cell>
          <cell r="I15" t="str">
            <v>15</v>
          </cell>
          <cell r="J15">
            <v>44</v>
          </cell>
          <cell r="L15" t="str">
            <v>Droit</v>
          </cell>
          <cell r="M15">
            <v>1347</v>
          </cell>
          <cell r="O15" t="str">
            <v>15</v>
          </cell>
          <cell r="P15">
            <v>144</v>
          </cell>
          <cell r="U15" t="str">
            <v>15</v>
          </cell>
          <cell r="V15">
            <v>22</v>
          </cell>
          <cell r="X15" t="str">
            <v>Droit</v>
          </cell>
          <cell r="Y15">
            <v>771</v>
          </cell>
          <cell r="AA15" t="str">
            <v>15</v>
          </cell>
          <cell r="AB15">
            <v>3</v>
          </cell>
          <cell r="AD15" t="str">
            <v>Droit</v>
          </cell>
          <cell r="AE15">
            <v>1150</v>
          </cell>
        </row>
        <row r="16">
          <cell r="A16" t="str">
            <v>13</v>
          </cell>
          <cell r="B16">
            <v>7</v>
          </cell>
          <cell r="C16">
            <v>5</v>
          </cell>
          <cell r="E16" t="str">
            <v>12</v>
          </cell>
          <cell r="F16">
            <v>164</v>
          </cell>
          <cell r="G16">
            <v>98</v>
          </cell>
          <cell r="I16" t="str">
            <v>16</v>
          </cell>
          <cell r="J16">
            <v>178</v>
          </cell>
          <cell r="L16" t="str">
            <v>Lettres</v>
          </cell>
          <cell r="M16">
            <v>1696</v>
          </cell>
          <cell r="O16" t="str">
            <v>16</v>
          </cell>
          <cell r="U16" t="str">
            <v>16</v>
          </cell>
          <cell r="V16">
            <v>28</v>
          </cell>
          <cell r="X16" t="str">
            <v>Lettres</v>
          </cell>
          <cell r="Y16">
            <v>649</v>
          </cell>
          <cell r="AA16" t="str">
            <v>16</v>
          </cell>
          <cell r="AB16">
            <v>90</v>
          </cell>
          <cell r="AD16" t="str">
            <v>Lettres</v>
          </cell>
          <cell r="AE16">
            <v>904</v>
          </cell>
        </row>
        <row r="17">
          <cell r="A17" t="str">
            <v>14</v>
          </cell>
          <cell r="B17">
            <v>49</v>
          </cell>
          <cell r="C17">
            <v>22</v>
          </cell>
          <cell r="E17" t="str">
            <v>Théologie</v>
          </cell>
          <cell r="G17">
            <v>13</v>
          </cell>
          <cell r="I17" t="str">
            <v>17</v>
          </cell>
          <cell r="J17">
            <v>56</v>
          </cell>
          <cell r="L17" t="str">
            <v>Pharmacie</v>
          </cell>
          <cell r="M17">
            <v>80</v>
          </cell>
          <cell r="O17" t="str">
            <v>17</v>
          </cell>
          <cell r="R17" t="str">
            <v>Droit</v>
          </cell>
          <cell r="U17" t="str">
            <v>17</v>
          </cell>
          <cell r="V17">
            <v>27</v>
          </cell>
          <cell r="X17" t="str">
            <v>Pharmacie</v>
          </cell>
          <cell r="Y17">
            <v>12</v>
          </cell>
          <cell r="AA17" t="str">
            <v>17</v>
          </cell>
          <cell r="AB17">
            <v>5</v>
          </cell>
          <cell r="AD17" t="str">
            <v>Sciences</v>
          </cell>
          <cell r="AE17">
            <v>611</v>
          </cell>
        </row>
        <row r="18">
          <cell r="A18" t="str">
            <v>15</v>
          </cell>
          <cell r="B18">
            <v>15</v>
          </cell>
          <cell r="C18">
            <v>19</v>
          </cell>
          <cell r="I18" t="str">
            <v>18</v>
          </cell>
          <cell r="J18">
            <v>98</v>
          </cell>
          <cell r="L18" t="str">
            <v>Sciences</v>
          </cell>
          <cell r="M18">
            <v>1749</v>
          </cell>
          <cell r="O18" t="str">
            <v>18</v>
          </cell>
          <cell r="R18" t="str">
            <v>Lettres</v>
          </cell>
          <cell r="S18">
            <v>1006</v>
          </cell>
          <cell r="U18" t="str">
            <v>18</v>
          </cell>
          <cell r="V18">
            <v>32</v>
          </cell>
          <cell r="X18" t="str">
            <v>Sciences</v>
          </cell>
          <cell r="Y18">
            <v>900</v>
          </cell>
          <cell r="AA18" t="str">
            <v>18</v>
          </cell>
          <cell r="AB18">
            <v>155</v>
          </cell>
          <cell r="AD18" t="str">
            <v>Pharmacie</v>
          </cell>
          <cell r="AE18">
            <v>60</v>
          </cell>
        </row>
        <row r="19">
          <cell r="A19" t="str">
            <v>16</v>
          </cell>
          <cell r="B19">
            <v>133</v>
          </cell>
          <cell r="C19">
            <v>73</v>
          </cell>
          <cell r="F19" t="str">
            <v>DC</v>
          </cell>
          <cell r="I19" t="str">
            <v>19</v>
          </cell>
          <cell r="J19">
            <v>136</v>
          </cell>
          <cell r="O19" t="str">
            <v>19</v>
          </cell>
          <cell r="R19" t="str">
            <v>Sciences</v>
          </cell>
          <cell r="U19" t="str">
            <v>19</v>
          </cell>
          <cell r="V19">
            <v>228</v>
          </cell>
          <cell r="AA19" t="str">
            <v>19</v>
          </cell>
          <cell r="AB19">
            <v>67</v>
          </cell>
        </row>
        <row r="20">
          <cell r="A20" t="str">
            <v>17</v>
          </cell>
          <cell r="B20">
            <v>80</v>
          </cell>
          <cell r="C20">
            <v>44</v>
          </cell>
          <cell r="F20" t="str">
            <v>ENS</v>
          </cell>
          <cell r="G20" t="str">
            <v>SANS ENS</v>
          </cell>
          <cell r="I20" t="str">
            <v>20</v>
          </cell>
          <cell r="J20">
            <v>20</v>
          </cell>
          <cell r="O20" t="str">
            <v>20</v>
          </cell>
          <cell r="R20" t="str">
            <v>Pharmacie</v>
          </cell>
          <cell r="U20" t="str">
            <v>20</v>
          </cell>
          <cell r="V20">
            <v>16</v>
          </cell>
          <cell r="AA20" t="str">
            <v>20</v>
          </cell>
          <cell r="AB20">
            <v>2</v>
          </cell>
        </row>
        <row r="21">
          <cell r="A21" t="str">
            <v>18</v>
          </cell>
          <cell r="B21">
            <v>113</v>
          </cell>
          <cell r="C21">
            <v>45</v>
          </cell>
          <cell r="E21" t="str">
            <v>Droit</v>
          </cell>
          <cell r="F21">
            <v>1097</v>
          </cell>
          <cell r="G21">
            <v>475</v>
          </cell>
          <cell r="I21" t="str">
            <v>21</v>
          </cell>
          <cell r="J21">
            <v>75</v>
          </cell>
          <cell r="O21" t="str">
            <v>21</v>
          </cell>
          <cell r="U21" t="str">
            <v>21</v>
          </cell>
          <cell r="V21">
            <v>35</v>
          </cell>
          <cell r="AA21" t="str">
            <v>21</v>
          </cell>
          <cell r="AB21">
            <v>10</v>
          </cell>
        </row>
        <row r="22">
          <cell r="A22" t="str">
            <v>19</v>
          </cell>
          <cell r="B22">
            <v>130</v>
          </cell>
          <cell r="C22">
            <v>114</v>
          </cell>
          <cell r="E22" t="str">
            <v>Lettres</v>
          </cell>
          <cell r="F22">
            <v>1695</v>
          </cell>
          <cell r="G22">
            <v>988</v>
          </cell>
          <cell r="I22" t="str">
            <v>22</v>
          </cell>
          <cell r="J22">
            <v>122</v>
          </cell>
          <cell r="O22" t="str">
            <v>22</v>
          </cell>
          <cell r="U22" t="str">
            <v>22</v>
          </cell>
          <cell r="V22">
            <v>35</v>
          </cell>
          <cell r="AA22" t="str">
            <v>22</v>
          </cell>
          <cell r="AB22">
            <v>27</v>
          </cell>
        </row>
        <row r="23">
          <cell r="A23" t="str">
            <v>20</v>
          </cell>
          <cell r="B23">
            <v>23</v>
          </cell>
          <cell r="C23">
            <v>47</v>
          </cell>
          <cell r="E23" t="str">
            <v>Pharmacie</v>
          </cell>
          <cell r="F23">
            <v>101</v>
          </cell>
          <cell r="G23">
            <v>163</v>
          </cell>
          <cell r="I23" t="str">
            <v>23</v>
          </cell>
          <cell r="J23">
            <v>94</v>
          </cell>
          <cell r="O23" t="str">
            <v>23</v>
          </cell>
          <cell r="U23" t="str">
            <v>23</v>
          </cell>
          <cell r="V23">
            <v>36</v>
          </cell>
          <cell r="AA23" t="str">
            <v>23</v>
          </cell>
          <cell r="AB23">
            <v>53</v>
          </cell>
        </row>
        <row r="24">
          <cell r="A24" t="str">
            <v>21</v>
          </cell>
          <cell r="B24">
            <v>151</v>
          </cell>
          <cell r="C24">
            <v>99</v>
          </cell>
          <cell r="E24" t="str">
            <v>Sciences</v>
          </cell>
          <cell r="F24">
            <v>5540</v>
          </cell>
          <cell r="G24">
            <v>4120</v>
          </cell>
          <cell r="I24" t="str">
            <v>24</v>
          </cell>
          <cell r="J24">
            <v>25</v>
          </cell>
          <cell r="O24" t="str">
            <v>24</v>
          </cell>
          <cell r="U24" t="str">
            <v>24</v>
          </cell>
          <cell r="V24">
            <v>13</v>
          </cell>
          <cell r="AA24" t="str">
            <v>24</v>
          </cell>
          <cell r="AB24">
            <v>67</v>
          </cell>
        </row>
        <row r="25">
          <cell r="A25" t="str">
            <v>22</v>
          </cell>
          <cell r="B25">
            <v>227</v>
          </cell>
          <cell r="C25">
            <v>138</v>
          </cell>
          <cell r="I25" t="str">
            <v>25</v>
          </cell>
          <cell r="J25">
            <v>157</v>
          </cell>
          <cell r="O25" t="str">
            <v>25</v>
          </cell>
          <cell r="U25" t="str">
            <v>25</v>
          </cell>
          <cell r="V25">
            <v>126</v>
          </cell>
          <cell r="AA25" t="str">
            <v>25</v>
          </cell>
          <cell r="AB25">
            <v>10</v>
          </cell>
        </row>
        <row r="26">
          <cell r="A26" t="str">
            <v>23</v>
          </cell>
          <cell r="B26">
            <v>127</v>
          </cell>
          <cell r="C26">
            <v>83</v>
          </cell>
          <cell r="I26" t="str">
            <v>26</v>
          </cell>
          <cell r="J26">
            <v>102</v>
          </cell>
          <cell r="O26" t="str">
            <v>26</v>
          </cell>
          <cell r="U26" t="str">
            <v>26</v>
          </cell>
          <cell r="V26">
            <v>87</v>
          </cell>
          <cell r="AA26" t="str">
            <v>26</v>
          </cell>
          <cell r="AB26">
            <v>23</v>
          </cell>
        </row>
        <row r="27">
          <cell r="A27" t="str">
            <v>24</v>
          </cell>
          <cell r="B27">
            <v>24</v>
          </cell>
          <cell r="C27">
            <v>31</v>
          </cell>
          <cell r="I27" t="str">
            <v>27</v>
          </cell>
          <cell r="J27">
            <v>377</v>
          </cell>
          <cell r="O27" t="str">
            <v>27</v>
          </cell>
          <cell r="U27" t="str">
            <v>27</v>
          </cell>
          <cell r="V27">
            <v>110</v>
          </cell>
          <cell r="AA27" t="str">
            <v>27</v>
          </cell>
          <cell r="AB27">
            <v>139</v>
          </cell>
        </row>
        <row r="28">
          <cell r="A28" t="str">
            <v>25</v>
          </cell>
          <cell r="B28">
            <v>409</v>
          </cell>
          <cell r="C28">
            <v>124</v>
          </cell>
          <cell r="I28" t="str">
            <v>28</v>
          </cell>
          <cell r="J28">
            <v>45</v>
          </cell>
          <cell r="O28" t="str">
            <v>28</v>
          </cell>
          <cell r="U28" t="str">
            <v>28</v>
          </cell>
          <cell r="V28">
            <v>65</v>
          </cell>
          <cell r="AA28" t="str">
            <v>28</v>
          </cell>
          <cell r="AB28">
            <v>10</v>
          </cell>
        </row>
        <row r="29">
          <cell r="A29" t="str">
            <v>26</v>
          </cell>
          <cell r="B29">
            <v>207</v>
          </cell>
          <cell r="C29">
            <v>83</v>
          </cell>
          <cell r="I29" t="str">
            <v>29</v>
          </cell>
          <cell r="J29">
            <v>9</v>
          </cell>
          <cell r="O29" t="str">
            <v>29</v>
          </cell>
          <cell r="U29" t="str">
            <v>29</v>
          </cell>
          <cell r="V29">
            <v>17</v>
          </cell>
          <cell r="AA29" t="str">
            <v>29</v>
          </cell>
          <cell r="AB29">
            <v>4</v>
          </cell>
        </row>
        <row r="30">
          <cell r="A30" t="str">
            <v>27</v>
          </cell>
          <cell r="B30">
            <v>637</v>
          </cell>
          <cell r="C30">
            <v>349</v>
          </cell>
          <cell r="I30" t="str">
            <v>30</v>
          </cell>
          <cell r="J30">
            <v>24</v>
          </cell>
          <cell r="O30" t="str">
            <v>30</v>
          </cell>
          <cell r="U30" t="str">
            <v>30</v>
          </cell>
          <cell r="V30">
            <v>19</v>
          </cell>
          <cell r="AA30" t="str">
            <v>30</v>
          </cell>
          <cell r="AB30">
            <v>8</v>
          </cell>
        </row>
        <row r="31">
          <cell r="A31" t="str">
            <v>28</v>
          </cell>
          <cell r="B31">
            <v>383</v>
          </cell>
          <cell r="C31">
            <v>287</v>
          </cell>
          <cell r="I31" t="str">
            <v>31</v>
          </cell>
          <cell r="J31">
            <v>64</v>
          </cell>
          <cell r="O31" t="str">
            <v>31</v>
          </cell>
          <cell r="U31" t="str">
            <v>31</v>
          </cell>
          <cell r="V31">
            <v>50</v>
          </cell>
          <cell r="AA31" t="str">
            <v>31</v>
          </cell>
          <cell r="AB31">
            <v>15</v>
          </cell>
        </row>
        <row r="32">
          <cell r="A32" t="str">
            <v>29</v>
          </cell>
          <cell r="B32">
            <v>115</v>
          </cell>
          <cell r="C32">
            <v>66</v>
          </cell>
          <cell r="I32" t="str">
            <v>32</v>
          </cell>
          <cell r="J32">
            <v>45</v>
          </cell>
          <cell r="O32" t="str">
            <v>32</v>
          </cell>
          <cell r="U32" t="str">
            <v>32</v>
          </cell>
          <cell r="V32">
            <v>25</v>
          </cell>
          <cell r="AA32" t="str">
            <v>32</v>
          </cell>
          <cell r="AB32">
            <v>18</v>
          </cell>
        </row>
        <row r="33">
          <cell r="A33" t="str">
            <v>30</v>
          </cell>
          <cell r="B33">
            <v>144</v>
          </cell>
          <cell r="C33">
            <v>76</v>
          </cell>
          <cell r="I33" t="str">
            <v>33</v>
          </cell>
          <cell r="J33">
            <v>47</v>
          </cell>
          <cell r="O33" t="str">
            <v>33</v>
          </cell>
          <cell r="U33" t="str">
            <v>33</v>
          </cell>
          <cell r="V33">
            <v>29</v>
          </cell>
          <cell r="AA33" t="str">
            <v>33</v>
          </cell>
          <cell r="AB33">
            <v>10</v>
          </cell>
        </row>
        <row r="34">
          <cell r="A34" t="str">
            <v>31</v>
          </cell>
          <cell r="B34">
            <v>263</v>
          </cell>
          <cell r="C34">
            <v>244</v>
          </cell>
          <cell r="I34" t="str">
            <v>34</v>
          </cell>
          <cell r="J34">
            <v>10</v>
          </cell>
          <cell r="O34" t="str">
            <v>34</v>
          </cell>
          <cell r="U34" t="str">
            <v>34</v>
          </cell>
          <cell r="V34">
            <v>30</v>
          </cell>
          <cell r="AA34" t="str">
            <v>34</v>
          </cell>
          <cell r="AB34">
            <v>1</v>
          </cell>
        </row>
        <row r="35">
          <cell r="A35" t="str">
            <v>32</v>
          </cell>
          <cell r="B35">
            <v>283</v>
          </cell>
          <cell r="C35">
            <v>246</v>
          </cell>
          <cell r="I35" t="str">
            <v>35</v>
          </cell>
          <cell r="J35">
            <v>70</v>
          </cell>
          <cell r="O35" t="str">
            <v>35</v>
          </cell>
          <cell r="U35" t="str">
            <v>35</v>
          </cell>
          <cell r="V35">
            <v>61</v>
          </cell>
          <cell r="AA35" t="str">
            <v>35</v>
          </cell>
          <cell r="AB35">
            <v>13</v>
          </cell>
        </row>
        <row r="36">
          <cell r="A36" t="str">
            <v>33</v>
          </cell>
          <cell r="B36">
            <v>201</v>
          </cell>
          <cell r="C36">
            <v>199</v>
          </cell>
          <cell r="I36" t="str">
            <v>36</v>
          </cell>
          <cell r="J36">
            <v>25</v>
          </cell>
          <cell r="O36" t="str">
            <v>36</v>
          </cell>
          <cell r="U36" t="str">
            <v>36</v>
          </cell>
          <cell r="V36">
            <v>9</v>
          </cell>
          <cell r="AA36" t="str">
            <v>36</v>
          </cell>
          <cell r="AB36">
            <v>5</v>
          </cell>
        </row>
        <row r="37">
          <cell r="A37" t="str">
            <v>34</v>
          </cell>
          <cell r="B37">
            <v>111</v>
          </cell>
          <cell r="C37">
            <v>44</v>
          </cell>
          <cell r="I37" t="str">
            <v>37</v>
          </cell>
          <cell r="J37">
            <v>10</v>
          </cell>
          <cell r="O37" t="str">
            <v>37</v>
          </cell>
          <cell r="U37" t="str">
            <v>37</v>
          </cell>
          <cell r="V37">
            <v>10</v>
          </cell>
          <cell r="AA37" t="str">
            <v>37</v>
          </cell>
          <cell r="AB37">
            <v>3</v>
          </cell>
        </row>
        <row r="38">
          <cell r="A38" t="str">
            <v>35</v>
          </cell>
          <cell r="B38">
            <v>150</v>
          </cell>
          <cell r="C38">
            <v>146</v>
          </cell>
          <cell r="I38" t="str">
            <v>60</v>
          </cell>
          <cell r="J38">
            <v>204</v>
          </cell>
          <cell r="O38" t="str">
            <v>60</v>
          </cell>
          <cell r="U38" t="str">
            <v>60</v>
          </cell>
          <cell r="V38">
            <v>72</v>
          </cell>
          <cell r="AA38" t="str">
            <v>60</v>
          </cell>
          <cell r="AB38">
            <v>124</v>
          </cell>
        </row>
        <row r="39">
          <cell r="A39" t="str">
            <v>36</v>
          </cell>
          <cell r="B39">
            <v>81</v>
          </cell>
          <cell r="C39">
            <v>76</v>
          </cell>
          <cell r="I39" t="str">
            <v>61</v>
          </cell>
          <cell r="J39">
            <v>124</v>
          </cell>
          <cell r="O39" t="str">
            <v>61</v>
          </cell>
          <cell r="U39" t="str">
            <v>61</v>
          </cell>
          <cell r="V39">
            <v>58</v>
          </cell>
          <cell r="AA39" t="str">
            <v>61</v>
          </cell>
          <cell r="AB39">
            <v>62</v>
          </cell>
        </row>
        <row r="40">
          <cell r="A40" t="str">
            <v>37</v>
          </cell>
          <cell r="B40">
            <v>118</v>
          </cell>
          <cell r="C40">
            <v>68</v>
          </cell>
          <cell r="I40" t="str">
            <v>62</v>
          </cell>
          <cell r="J40">
            <v>64</v>
          </cell>
          <cell r="O40" t="str">
            <v>62</v>
          </cell>
          <cell r="U40" t="str">
            <v>62</v>
          </cell>
          <cell r="V40">
            <v>19</v>
          </cell>
          <cell r="AA40" t="str">
            <v>62</v>
          </cell>
          <cell r="AB40">
            <v>44</v>
          </cell>
        </row>
        <row r="41">
          <cell r="A41" t="str">
            <v>60</v>
          </cell>
          <cell r="B41">
            <v>397</v>
          </cell>
          <cell r="C41">
            <v>320</v>
          </cell>
          <cell r="I41" t="str">
            <v>63</v>
          </cell>
          <cell r="J41">
            <v>78</v>
          </cell>
          <cell r="O41" t="str">
            <v>63</v>
          </cell>
          <cell r="U41" t="str">
            <v>63</v>
          </cell>
          <cell r="V41">
            <v>45</v>
          </cell>
          <cell r="AA41" t="str">
            <v>63</v>
          </cell>
          <cell r="AB41">
            <v>44</v>
          </cell>
        </row>
        <row r="42">
          <cell r="A42" t="str">
            <v>61</v>
          </cell>
          <cell r="B42">
            <v>272</v>
          </cell>
          <cell r="C42">
            <v>222</v>
          </cell>
          <cell r="I42" t="str">
            <v>64</v>
          </cell>
          <cell r="J42">
            <v>97</v>
          </cell>
          <cell r="O42" t="str">
            <v>64</v>
          </cell>
          <cell r="U42" t="str">
            <v>64</v>
          </cell>
          <cell r="V42">
            <v>13</v>
          </cell>
          <cell r="AA42" t="str">
            <v>64</v>
          </cell>
          <cell r="AB42">
            <v>28</v>
          </cell>
        </row>
        <row r="43">
          <cell r="A43" t="str">
            <v>62</v>
          </cell>
          <cell r="B43">
            <v>180</v>
          </cell>
          <cell r="C43">
            <v>140</v>
          </cell>
          <cell r="I43" t="str">
            <v>65</v>
          </cell>
          <cell r="J43">
            <v>52</v>
          </cell>
          <cell r="O43" t="str">
            <v>65</v>
          </cell>
          <cell r="U43" t="str">
            <v>65</v>
          </cell>
          <cell r="V43">
            <v>20</v>
          </cell>
          <cell r="AA43" t="str">
            <v>65</v>
          </cell>
          <cell r="AB43">
            <v>9</v>
          </cell>
        </row>
        <row r="44">
          <cell r="A44" t="str">
            <v>63</v>
          </cell>
          <cell r="B44">
            <v>242</v>
          </cell>
          <cell r="C44">
            <v>289</v>
          </cell>
          <cell r="I44" t="str">
            <v>66</v>
          </cell>
          <cell r="J44">
            <v>40</v>
          </cell>
          <cell r="O44" t="str">
            <v>66</v>
          </cell>
          <cell r="U44" t="str">
            <v>66</v>
          </cell>
          <cell r="V44">
            <v>9</v>
          </cell>
          <cell r="AA44" t="str">
            <v>66</v>
          </cell>
          <cell r="AB44">
            <v>11</v>
          </cell>
        </row>
        <row r="45">
          <cell r="A45" t="str">
            <v>64</v>
          </cell>
          <cell r="B45">
            <v>204</v>
          </cell>
          <cell r="C45">
            <v>275</v>
          </cell>
          <cell r="I45" t="str">
            <v>67</v>
          </cell>
          <cell r="J45">
            <v>51</v>
          </cell>
          <cell r="O45" t="str">
            <v>67</v>
          </cell>
          <cell r="U45" t="str">
            <v>67</v>
          </cell>
          <cell r="V45">
            <v>10</v>
          </cell>
          <cell r="AA45" t="str">
            <v>67</v>
          </cell>
          <cell r="AB45">
            <v>14</v>
          </cell>
        </row>
        <row r="46">
          <cell r="A46" t="str">
            <v>65</v>
          </cell>
          <cell r="B46">
            <v>368</v>
          </cell>
          <cell r="C46">
            <v>297</v>
          </cell>
          <cell r="I46" t="str">
            <v>68</v>
          </cell>
          <cell r="J46">
            <v>31</v>
          </cell>
          <cell r="O46" t="str">
            <v>68</v>
          </cell>
          <cell r="U46" t="str">
            <v>68</v>
          </cell>
          <cell r="V46">
            <v>5</v>
          </cell>
          <cell r="AA46" t="str">
            <v>68</v>
          </cell>
          <cell r="AB46">
            <v>10</v>
          </cell>
        </row>
        <row r="47">
          <cell r="A47" t="str">
            <v>66</v>
          </cell>
          <cell r="B47">
            <v>145</v>
          </cell>
          <cell r="C47">
            <v>114</v>
          </cell>
          <cell r="I47" t="str">
            <v>69</v>
          </cell>
          <cell r="J47">
            <v>23</v>
          </cell>
          <cell r="O47" t="str">
            <v>69</v>
          </cell>
          <cell r="U47" t="str">
            <v>69</v>
          </cell>
          <cell r="V47">
            <v>11</v>
          </cell>
          <cell r="AA47" t="str">
            <v>69</v>
          </cell>
          <cell r="AB47">
            <v>6</v>
          </cell>
        </row>
        <row r="48">
          <cell r="A48" t="str">
            <v>67</v>
          </cell>
          <cell r="B48">
            <v>202</v>
          </cell>
          <cell r="C48">
            <v>201</v>
          </cell>
          <cell r="I48" t="str">
            <v>70</v>
          </cell>
          <cell r="J48">
            <v>60</v>
          </cell>
          <cell r="O48" t="str">
            <v>70</v>
          </cell>
          <cell r="U48" t="str">
            <v>70</v>
          </cell>
          <cell r="V48">
            <v>22</v>
          </cell>
          <cell r="AA48" t="str">
            <v>70</v>
          </cell>
          <cell r="AB48">
            <v>43</v>
          </cell>
        </row>
        <row r="49">
          <cell r="A49" t="str">
            <v>68</v>
          </cell>
          <cell r="B49">
            <v>239</v>
          </cell>
          <cell r="C49">
            <v>119</v>
          </cell>
          <cell r="I49" t="str">
            <v>71</v>
          </cell>
          <cell r="J49">
            <v>94</v>
          </cell>
          <cell r="O49" t="str">
            <v>71</v>
          </cell>
          <cell r="U49" t="str">
            <v>71</v>
          </cell>
          <cell r="V49">
            <v>19</v>
          </cell>
          <cell r="AA49" t="str">
            <v>71</v>
          </cell>
          <cell r="AB49">
            <v>261</v>
          </cell>
        </row>
        <row r="50">
          <cell r="A50" t="str">
            <v>69</v>
          </cell>
          <cell r="B50">
            <v>189</v>
          </cell>
          <cell r="C50">
            <v>135</v>
          </cell>
          <cell r="I50" t="str">
            <v>72</v>
          </cell>
          <cell r="J50">
            <v>15</v>
          </cell>
          <cell r="O50" t="str">
            <v>72</v>
          </cell>
          <cell r="U50" t="str">
            <v>72</v>
          </cell>
          <cell r="V50">
            <v>1</v>
          </cell>
          <cell r="AA50" t="str">
            <v>73</v>
          </cell>
          <cell r="AB50">
            <v>2</v>
          </cell>
        </row>
        <row r="51">
          <cell r="A51" t="str">
            <v>70</v>
          </cell>
          <cell r="B51">
            <v>30</v>
          </cell>
          <cell r="C51">
            <v>25</v>
          </cell>
          <cell r="I51" t="str">
            <v>73</v>
          </cell>
          <cell r="J51">
            <v>2</v>
          </cell>
          <cell r="O51" t="str">
            <v>73</v>
          </cell>
          <cell r="P51">
            <v>3</v>
          </cell>
          <cell r="U51" t="str">
            <v>74</v>
          </cell>
          <cell r="V51">
            <v>5</v>
          </cell>
          <cell r="AA51" t="str">
            <v>74</v>
          </cell>
          <cell r="AB51">
            <v>36</v>
          </cell>
        </row>
        <row r="52">
          <cell r="A52" t="str">
            <v>71</v>
          </cell>
          <cell r="B52">
            <v>46</v>
          </cell>
          <cell r="C52">
            <v>20</v>
          </cell>
          <cell r="I52" t="str">
            <v>74</v>
          </cell>
          <cell r="J52">
            <v>99</v>
          </cell>
          <cell r="O52" t="str">
            <v>74</v>
          </cell>
          <cell r="U52" t="str">
            <v>77</v>
          </cell>
          <cell r="AA52" t="str">
            <v>85</v>
          </cell>
          <cell r="AB52">
            <v>21</v>
          </cell>
        </row>
        <row r="53">
          <cell r="A53" t="str">
            <v>72</v>
          </cell>
          <cell r="B53">
            <v>3</v>
          </cell>
          <cell r="C53">
            <v>11</v>
          </cell>
          <cell r="I53" t="str">
            <v>76</v>
          </cell>
          <cell r="J53">
            <v>1</v>
          </cell>
          <cell r="O53" t="str">
            <v>76</v>
          </cell>
          <cell r="U53" t="str">
            <v>76</v>
          </cell>
          <cell r="V53">
            <v>1</v>
          </cell>
          <cell r="AA53" t="str">
            <v>86</v>
          </cell>
          <cell r="AB53">
            <v>30</v>
          </cell>
        </row>
        <row r="54">
          <cell r="A54" t="str">
            <v>73</v>
          </cell>
          <cell r="B54">
            <v>5</v>
          </cell>
          <cell r="C54">
            <v>1</v>
          </cell>
          <cell r="I54" t="str">
            <v>85</v>
          </cell>
          <cell r="J54">
            <v>30</v>
          </cell>
          <cell r="O54" t="str">
            <v>85</v>
          </cell>
          <cell r="U54" t="str">
            <v>85</v>
          </cell>
          <cell r="V54">
            <v>3</v>
          </cell>
          <cell r="AA54" t="str">
            <v>87</v>
          </cell>
          <cell r="AB54">
            <v>9</v>
          </cell>
        </row>
        <row r="55">
          <cell r="A55" t="str">
            <v>74</v>
          </cell>
          <cell r="B55">
            <v>80</v>
          </cell>
          <cell r="C55">
            <v>41</v>
          </cell>
          <cell r="I55" t="str">
            <v>86</v>
          </cell>
          <cell r="J55">
            <v>25</v>
          </cell>
          <cell r="O55" t="str">
            <v>86</v>
          </cell>
          <cell r="U55" t="str">
            <v>86</v>
          </cell>
          <cell r="V55">
            <v>9</v>
          </cell>
        </row>
        <row r="56">
          <cell r="A56" t="str">
            <v>76</v>
          </cell>
          <cell r="B56">
            <v>0</v>
          </cell>
          <cell r="C56">
            <v>8</v>
          </cell>
          <cell r="I56" t="str">
            <v>87</v>
          </cell>
          <cell r="J56">
            <v>25</v>
          </cell>
          <cell r="O56" t="str">
            <v>87</v>
          </cell>
          <cell r="U56" t="str">
            <v>87</v>
          </cell>
        </row>
        <row r="57">
          <cell r="A57" t="str">
            <v>77</v>
          </cell>
          <cell r="B57">
            <v>0</v>
          </cell>
          <cell r="C57">
            <v>5</v>
          </cell>
        </row>
        <row r="58">
          <cell r="A58" t="str">
            <v>85</v>
          </cell>
          <cell r="B58">
            <v>26</v>
          </cell>
          <cell r="C58">
            <v>37</v>
          </cell>
        </row>
        <row r="59">
          <cell r="A59" t="str">
            <v>86</v>
          </cell>
          <cell r="B59">
            <v>35</v>
          </cell>
          <cell r="C59">
            <v>64</v>
          </cell>
        </row>
        <row r="60">
          <cell r="A60" t="str">
            <v>87</v>
          </cell>
          <cell r="B60">
            <v>40</v>
          </cell>
          <cell r="C60">
            <v>62</v>
          </cell>
        </row>
      </sheetData>
      <sheetData sheetId="26">
        <row r="3">
          <cell r="A3" t="str">
            <v>Étiquettes de lignes</v>
          </cell>
          <cell r="B3" t="str">
            <v>AIX IEP</v>
          </cell>
          <cell r="C3" t="str">
            <v>AIX-MARSEILLE</v>
          </cell>
          <cell r="D3" t="str">
            <v>AIX-MARSEILLE EC</v>
          </cell>
          <cell r="E3" t="str">
            <v>ALBI CUFR</v>
          </cell>
          <cell r="F3" t="str">
            <v>AMIENS</v>
          </cell>
          <cell r="G3" t="str">
            <v>ANGERS</v>
          </cell>
          <cell r="H3" t="str">
            <v>ANTILLES-GUYANE</v>
          </cell>
          <cell r="I3" t="str">
            <v>ARTOIS</v>
          </cell>
          <cell r="J3" t="str">
            <v>AVIGNON</v>
          </cell>
          <cell r="K3" t="str">
            <v>BELFORT UTBM</v>
          </cell>
          <cell r="L3" t="str">
            <v>BESANCON</v>
          </cell>
          <cell r="M3" t="str">
            <v>BESANCON ENSM</v>
          </cell>
          <cell r="N3" t="str">
            <v>BLOIS ENSP</v>
          </cell>
          <cell r="O3" t="str">
            <v>BORDEAUX</v>
          </cell>
          <cell r="P3" t="str">
            <v>BORDEAUX 3</v>
          </cell>
          <cell r="Q3" t="str">
            <v>BORDEAUX IEP</v>
          </cell>
          <cell r="R3" t="str">
            <v>BORDEAUX IP</v>
          </cell>
          <cell r="S3" t="str">
            <v>BOURGES INSA</v>
          </cell>
          <cell r="T3" t="str">
            <v>BREST</v>
          </cell>
          <cell r="U3" t="str">
            <v>BREST ENI</v>
          </cell>
          <cell r="V3" t="str">
            <v>BRETAGNE SUD</v>
          </cell>
          <cell r="W3" t="str">
            <v>CACHAN ENS</v>
          </cell>
          <cell r="X3" t="str">
            <v>CAEN</v>
          </cell>
          <cell r="Y3" t="str">
            <v>CERGY ENSEA</v>
          </cell>
          <cell r="Z3" t="str">
            <v>CERGY-PONTOISE</v>
          </cell>
          <cell r="AA3" t="str">
            <v>CHAMBERY</v>
          </cell>
          <cell r="AB3" t="str">
            <v>CLERMONT 1</v>
          </cell>
          <cell r="AC3" t="str">
            <v>CLERMONT 2</v>
          </cell>
          <cell r="AD3" t="str">
            <v>CLERMONT ENSC</v>
          </cell>
          <cell r="AE3" t="str">
            <v>CLERMONT IFMA</v>
          </cell>
          <cell r="AF3" t="str">
            <v>COMPIEGNE UTC</v>
          </cell>
          <cell r="AG3" t="str">
            <v>CORTE</v>
          </cell>
          <cell r="AH3" t="str">
            <v>DIJON</v>
          </cell>
          <cell r="AI3" t="str">
            <v>DIJON AGROSUP</v>
          </cell>
          <cell r="AJ3" t="str">
            <v>ENSI CAEN</v>
          </cell>
          <cell r="AK3" t="str">
            <v>EVRY</v>
          </cell>
          <cell r="AL3" t="str">
            <v>EVRY ENSIIE</v>
          </cell>
          <cell r="AM3" t="str">
            <v>GRENOBLE 1</v>
          </cell>
          <cell r="AN3" t="str">
            <v>GRENOBLE 2</v>
          </cell>
          <cell r="AO3" t="str">
            <v>GRENOBLE 3</v>
          </cell>
          <cell r="AP3" t="str">
            <v>GRENOBLE IEP</v>
          </cell>
          <cell r="AQ3" t="str">
            <v>GRENOBLE IP</v>
          </cell>
          <cell r="AR3" t="str">
            <v>LA REUNION</v>
          </cell>
          <cell r="AS3" t="str">
            <v>LA ROCHELLE</v>
          </cell>
          <cell r="AT3" t="str">
            <v>LE HAVRE</v>
          </cell>
          <cell r="AU3" t="str">
            <v>LE MANS</v>
          </cell>
          <cell r="AV3" t="str">
            <v>LILLE 1</v>
          </cell>
          <cell r="AW3" t="str">
            <v>LILLE 2</v>
          </cell>
          <cell r="AX3" t="str">
            <v>LILLE 3</v>
          </cell>
          <cell r="AY3" t="str">
            <v>LILLE EC</v>
          </cell>
          <cell r="AZ3" t="str">
            <v>LILLE ENSC</v>
          </cell>
          <cell r="BA3" t="str">
            <v>LILLE IEP</v>
          </cell>
          <cell r="BB3" t="str">
            <v>LIMOGES</v>
          </cell>
          <cell r="BC3" t="str">
            <v>LIMOGES ENSCI</v>
          </cell>
          <cell r="BD3" t="str">
            <v>LITTORAL</v>
          </cell>
          <cell r="BE3" t="str">
            <v>LORRAINE</v>
          </cell>
          <cell r="BF3" t="str">
            <v>LYON 1</v>
          </cell>
          <cell r="BG3" t="str">
            <v>LYON 2</v>
          </cell>
          <cell r="BH3" t="str">
            <v>LYON 3</v>
          </cell>
          <cell r="BI3" t="str">
            <v>LYON EC</v>
          </cell>
          <cell r="BJ3" t="str">
            <v>LYON ENS</v>
          </cell>
          <cell r="BK3" t="str">
            <v>LYON ENSATT</v>
          </cell>
          <cell r="BL3" t="str">
            <v>LYON ENSSIB</v>
          </cell>
          <cell r="BM3" t="str">
            <v>LYON IEP</v>
          </cell>
          <cell r="BN3" t="str">
            <v>LYON INSA</v>
          </cell>
          <cell r="BO3" t="str">
            <v>MARNE-LA-VALLEE</v>
          </cell>
          <cell r="BP3" t="str">
            <v>MAYOTTE CUFR</v>
          </cell>
          <cell r="BQ3" t="str">
            <v>METZ ENI</v>
          </cell>
          <cell r="BR3" t="str">
            <v>MONTPELLIER 1</v>
          </cell>
          <cell r="BS3" t="str">
            <v>MONTPELLIER 2</v>
          </cell>
          <cell r="BT3" t="str">
            <v>MONTPELLIER 3</v>
          </cell>
          <cell r="BU3" t="str">
            <v>MONTPELLIER ENSC</v>
          </cell>
          <cell r="BV3" t="str">
            <v>MULHOUSE</v>
          </cell>
          <cell r="BW3" t="str">
            <v>NANTES</v>
          </cell>
          <cell r="BX3" t="str">
            <v>NANTES EC</v>
          </cell>
          <cell r="BY3" t="str">
            <v>NICE</v>
          </cell>
          <cell r="BZ3" t="str">
            <v>NICE OBSERVATOIRE</v>
          </cell>
          <cell r="CA3" t="str">
            <v>NIMES</v>
          </cell>
          <cell r="CB3" t="str">
            <v>NOISYLEGD ENSLL</v>
          </cell>
          <cell r="CC3" t="str">
            <v>NOUVELLE CALEDONIE</v>
          </cell>
          <cell r="CD3" t="str">
            <v>ORLEANS</v>
          </cell>
          <cell r="CE3" t="str">
            <v>PARIS 1</v>
          </cell>
          <cell r="CF3" t="str">
            <v>PARIS 2</v>
          </cell>
          <cell r="CG3" t="str">
            <v>PARIS 3</v>
          </cell>
          <cell r="CH3" t="str">
            <v>PARIS 4</v>
          </cell>
          <cell r="CI3" t="str">
            <v>PARIS 5</v>
          </cell>
          <cell r="CJ3" t="str">
            <v>PARIS 6</v>
          </cell>
          <cell r="CK3" t="str">
            <v>PARIS 7</v>
          </cell>
          <cell r="CL3" t="str">
            <v>PARIS 8</v>
          </cell>
          <cell r="CM3" t="str">
            <v>PARIS 10</v>
          </cell>
          <cell r="CN3" t="str">
            <v>PARIS 11</v>
          </cell>
          <cell r="CO3" t="str">
            <v>PARIS 12</v>
          </cell>
          <cell r="CP3" t="str">
            <v>PARIS 13</v>
          </cell>
          <cell r="CQ3" t="str">
            <v>PARIS CNAM</v>
          </cell>
          <cell r="CR3" t="str">
            <v>PARIS COL.DE FRANCE</v>
          </cell>
          <cell r="CS3" t="str">
            <v>PARIS DAUPHINE</v>
          </cell>
          <cell r="CT3" t="str">
            <v>PARIS EC</v>
          </cell>
          <cell r="CU3" t="str">
            <v>PARIS EC. NAT. CHARTES</v>
          </cell>
          <cell r="CV3" t="str">
            <v>PARIS EFEO</v>
          </cell>
          <cell r="CW3" t="str">
            <v>PARIS EHESS</v>
          </cell>
          <cell r="CX3" t="str">
            <v>PARIS ENS</v>
          </cell>
          <cell r="CY3" t="str">
            <v>PARIS ENSAM</v>
          </cell>
          <cell r="CZ3" t="str">
            <v>PARIS ENSC</v>
          </cell>
          <cell r="DA3" t="str">
            <v>PARIS EPHE</v>
          </cell>
          <cell r="DB3" t="str">
            <v>PARIS IAE</v>
          </cell>
          <cell r="DC3" t="str">
            <v>PARIS IEP</v>
          </cell>
          <cell r="DD3" t="str">
            <v>PARIS INALCO</v>
          </cell>
          <cell r="DE3" t="str">
            <v>PARIS IPG</v>
          </cell>
          <cell r="DF3" t="str">
            <v>PARIS ISM</v>
          </cell>
          <cell r="DG3" t="str">
            <v>PARIS MUSEUM</v>
          </cell>
          <cell r="DH3" t="str">
            <v>PARIS OBSERVATOIRE</v>
          </cell>
          <cell r="DI3" t="str">
            <v>PARIS UNIVERSCIENCE</v>
          </cell>
          <cell r="DJ3" t="str">
            <v>PAU</v>
          </cell>
          <cell r="DK3" t="str">
            <v>PERPIGNAN</v>
          </cell>
          <cell r="DL3" t="str">
            <v>POITIERS</v>
          </cell>
          <cell r="DM3" t="str">
            <v>POITIERS ENSMA</v>
          </cell>
          <cell r="DN3" t="str">
            <v>POLYNESIE</v>
          </cell>
          <cell r="DO3" t="str">
            <v>REIMS</v>
          </cell>
          <cell r="DP3" t="str">
            <v>RENNES 1</v>
          </cell>
          <cell r="DQ3" t="str">
            <v>RENNES 2</v>
          </cell>
          <cell r="DR3" t="str">
            <v>RENNES EHESP</v>
          </cell>
          <cell r="DS3" t="str">
            <v>RENNES ENS</v>
          </cell>
          <cell r="DT3" t="str">
            <v>RENNES ENSC</v>
          </cell>
          <cell r="DU3" t="str">
            <v>RENNES IEP</v>
          </cell>
          <cell r="DV3" t="str">
            <v>RENNES INSA</v>
          </cell>
          <cell r="DW3" t="str">
            <v>ROUBAIX ENSAIT</v>
          </cell>
          <cell r="DX3" t="str">
            <v>ROUEN</v>
          </cell>
          <cell r="DY3" t="str">
            <v>ROUEN INSA</v>
          </cell>
          <cell r="DZ3" t="str">
            <v>ST ETIENNE</v>
          </cell>
          <cell r="EA3" t="str">
            <v>ST ETIENNE ENI</v>
          </cell>
          <cell r="EB3" t="str">
            <v>STRASBOURG</v>
          </cell>
          <cell r="EC3" t="str">
            <v>STRASBOURG INSA</v>
          </cell>
          <cell r="ED3" t="str">
            <v>SURESNES INSHEA</v>
          </cell>
          <cell r="EE3" t="str">
            <v>TARBES ENI</v>
          </cell>
          <cell r="EF3" t="str">
            <v>TOULON</v>
          </cell>
          <cell r="EG3" t="str">
            <v>TOULOUSE 1</v>
          </cell>
          <cell r="EH3" t="str">
            <v>TOULOUSE 2</v>
          </cell>
          <cell r="EI3" t="str">
            <v>TOULOUSE 3</v>
          </cell>
          <cell r="EJ3" t="str">
            <v>TOULOUSE IEP</v>
          </cell>
          <cell r="EK3" t="str">
            <v>TOULOUSE INP</v>
          </cell>
          <cell r="EL3" t="str">
            <v>TOULOUSE INSA</v>
          </cell>
          <cell r="EM3" t="str">
            <v>TOURS</v>
          </cell>
          <cell r="EN3" t="str">
            <v>TROYES UTT</v>
          </cell>
          <cell r="EO3" t="str">
            <v>VALENCIENNES</v>
          </cell>
          <cell r="EP3" t="str">
            <v>VERSAILLES ST QUENT.</v>
          </cell>
          <cell r="EQ3" t="str">
            <v>Total général</v>
          </cell>
        </row>
        <row r="4">
          <cell r="A4" t="str">
            <v>01</v>
          </cell>
          <cell r="C4">
            <v>29</v>
          </cell>
          <cell r="F4">
            <v>6</v>
          </cell>
          <cell r="G4">
            <v>4</v>
          </cell>
          <cell r="H4">
            <v>2</v>
          </cell>
          <cell r="I4">
            <v>2</v>
          </cell>
          <cell r="J4">
            <v>3</v>
          </cell>
          <cell r="L4">
            <v>5</v>
          </cell>
          <cell r="O4">
            <v>22</v>
          </cell>
          <cell r="T4">
            <v>4</v>
          </cell>
          <cell r="V4">
            <v>2</v>
          </cell>
          <cell r="X4">
            <v>7</v>
          </cell>
          <cell r="Z4">
            <v>11</v>
          </cell>
          <cell r="AA4">
            <v>4</v>
          </cell>
          <cell r="AB4">
            <v>5</v>
          </cell>
          <cell r="AH4">
            <v>11</v>
          </cell>
          <cell r="AK4">
            <v>5</v>
          </cell>
          <cell r="AN4">
            <v>9</v>
          </cell>
          <cell r="AR4">
            <v>6</v>
          </cell>
          <cell r="AS4">
            <v>3</v>
          </cell>
          <cell r="AT4">
            <v>3</v>
          </cell>
          <cell r="AU4">
            <v>5</v>
          </cell>
          <cell r="AW4">
            <v>13</v>
          </cell>
          <cell r="BB4">
            <v>6</v>
          </cell>
          <cell r="BD4">
            <v>3</v>
          </cell>
          <cell r="BE4">
            <v>15</v>
          </cell>
          <cell r="BG4">
            <v>7</v>
          </cell>
          <cell r="BH4">
            <v>21</v>
          </cell>
          <cell r="BR4">
            <v>20</v>
          </cell>
          <cell r="BV4">
            <v>3</v>
          </cell>
          <cell r="BW4">
            <v>16</v>
          </cell>
          <cell r="BY4">
            <v>15</v>
          </cell>
          <cell r="CD4">
            <v>7</v>
          </cell>
          <cell r="CE4">
            <v>41</v>
          </cell>
          <cell r="CF4">
            <v>46</v>
          </cell>
          <cell r="CI4">
            <v>16</v>
          </cell>
          <cell r="CL4">
            <v>6</v>
          </cell>
          <cell r="CM4">
            <v>22</v>
          </cell>
          <cell r="CN4">
            <v>13</v>
          </cell>
          <cell r="CO4">
            <v>16</v>
          </cell>
          <cell r="CP4">
            <v>9</v>
          </cell>
          <cell r="CQ4">
            <v>1</v>
          </cell>
          <cell r="CS4">
            <v>10</v>
          </cell>
          <cell r="DC4">
            <v>6</v>
          </cell>
          <cell r="DJ4">
            <v>8</v>
          </cell>
          <cell r="DK4">
            <v>6</v>
          </cell>
          <cell r="DL4">
            <v>17</v>
          </cell>
          <cell r="DN4">
            <v>1</v>
          </cell>
          <cell r="DO4">
            <v>7</v>
          </cell>
          <cell r="DP4">
            <v>17</v>
          </cell>
          <cell r="DQ4">
            <v>1</v>
          </cell>
          <cell r="DR4">
            <v>1</v>
          </cell>
          <cell r="DX4">
            <v>8</v>
          </cell>
          <cell r="DZ4">
            <v>3</v>
          </cell>
          <cell r="EB4">
            <v>18</v>
          </cell>
          <cell r="EF4">
            <v>5</v>
          </cell>
          <cell r="EG4">
            <v>29</v>
          </cell>
          <cell r="EM4">
            <v>8</v>
          </cell>
          <cell r="EO4">
            <v>3</v>
          </cell>
          <cell r="EP4">
            <v>11</v>
          </cell>
          <cell r="EQ4">
            <v>603</v>
          </cell>
        </row>
        <row r="5">
          <cell r="A5" t="str">
            <v>02</v>
          </cell>
          <cell r="B5">
            <v>4</v>
          </cell>
          <cell r="C5">
            <v>27</v>
          </cell>
          <cell r="F5">
            <v>5</v>
          </cell>
          <cell r="G5">
            <v>6</v>
          </cell>
          <cell r="H5">
            <v>4</v>
          </cell>
          <cell r="I5">
            <v>2</v>
          </cell>
          <cell r="J5">
            <v>3</v>
          </cell>
          <cell r="L5">
            <v>3</v>
          </cell>
          <cell r="O5">
            <v>18</v>
          </cell>
          <cell r="Q5">
            <v>4</v>
          </cell>
          <cell r="T5">
            <v>4</v>
          </cell>
          <cell r="V5">
            <v>1</v>
          </cell>
          <cell r="X5">
            <v>7</v>
          </cell>
          <cell r="Z5">
            <v>7</v>
          </cell>
          <cell r="AA5">
            <v>3</v>
          </cell>
          <cell r="AB5">
            <v>4</v>
          </cell>
          <cell r="AG5">
            <v>1</v>
          </cell>
          <cell r="AH5">
            <v>8</v>
          </cell>
          <cell r="AK5">
            <v>2</v>
          </cell>
          <cell r="AN5">
            <v>12</v>
          </cell>
          <cell r="AP5">
            <v>3</v>
          </cell>
          <cell r="AR5">
            <v>3</v>
          </cell>
          <cell r="AS5">
            <v>1</v>
          </cell>
          <cell r="AT5">
            <v>3</v>
          </cell>
          <cell r="AU5">
            <v>3</v>
          </cell>
          <cell r="AW5">
            <v>14</v>
          </cell>
          <cell r="BA5">
            <v>1</v>
          </cell>
          <cell r="BB5">
            <v>3</v>
          </cell>
          <cell r="BD5">
            <v>2</v>
          </cell>
          <cell r="BE5">
            <v>11</v>
          </cell>
          <cell r="BG5">
            <v>4</v>
          </cell>
          <cell r="BH5">
            <v>14</v>
          </cell>
          <cell r="BM5">
            <v>3</v>
          </cell>
          <cell r="BR5">
            <v>19</v>
          </cell>
          <cell r="BV5">
            <v>1</v>
          </cell>
          <cell r="BW5">
            <v>12</v>
          </cell>
          <cell r="BY5">
            <v>14</v>
          </cell>
          <cell r="CC5">
            <v>2</v>
          </cell>
          <cell r="CD5">
            <v>6</v>
          </cell>
          <cell r="CE5">
            <v>36</v>
          </cell>
          <cell r="CF5">
            <v>33</v>
          </cell>
          <cell r="CG5">
            <v>1</v>
          </cell>
          <cell r="CH5">
            <v>1</v>
          </cell>
          <cell r="CI5">
            <v>13</v>
          </cell>
          <cell r="CL5">
            <v>9</v>
          </cell>
          <cell r="CM5">
            <v>16</v>
          </cell>
          <cell r="CN5">
            <v>9</v>
          </cell>
          <cell r="CO5">
            <v>10</v>
          </cell>
          <cell r="CP5">
            <v>4</v>
          </cell>
          <cell r="CS5">
            <v>4</v>
          </cell>
          <cell r="DC5">
            <v>4</v>
          </cell>
          <cell r="DJ5">
            <v>8</v>
          </cell>
          <cell r="DK5">
            <v>4</v>
          </cell>
          <cell r="DL5">
            <v>9</v>
          </cell>
          <cell r="DN5">
            <v>2</v>
          </cell>
          <cell r="DO5">
            <v>5</v>
          </cell>
          <cell r="DP5">
            <v>9</v>
          </cell>
          <cell r="DQ5">
            <v>2</v>
          </cell>
          <cell r="DU5">
            <v>1</v>
          </cell>
          <cell r="DX5">
            <v>6</v>
          </cell>
          <cell r="DZ5">
            <v>3</v>
          </cell>
          <cell r="EB5">
            <v>19</v>
          </cell>
          <cell r="EF5">
            <v>5</v>
          </cell>
          <cell r="EG5">
            <v>24</v>
          </cell>
          <cell r="EJ5">
            <v>3</v>
          </cell>
          <cell r="EM5">
            <v>10</v>
          </cell>
          <cell r="EO5">
            <v>3</v>
          </cell>
          <cell r="EP5">
            <v>8</v>
          </cell>
          <cell r="EQ5">
            <v>505</v>
          </cell>
        </row>
        <row r="6">
          <cell r="A6" t="str">
            <v>03</v>
          </cell>
          <cell r="C6">
            <v>6</v>
          </cell>
          <cell r="G6">
            <v>2</v>
          </cell>
          <cell r="H6">
            <v>1</v>
          </cell>
          <cell r="O6">
            <v>3</v>
          </cell>
          <cell r="X6">
            <v>1</v>
          </cell>
          <cell r="Z6">
            <v>1</v>
          </cell>
          <cell r="AB6">
            <v>1</v>
          </cell>
          <cell r="AG6">
            <v>1</v>
          </cell>
          <cell r="AH6">
            <v>2</v>
          </cell>
          <cell r="AN6">
            <v>2</v>
          </cell>
          <cell r="AS6">
            <v>1</v>
          </cell>
          <cell r="AT6">
            <v>1</v>
          </cell>
          <cell r="AW6">
            <v>3</v>
          </cell>
          <cell r="BB6">
            <v>3</v>
          </cell>
          <cell r="BE6">
            <v>2</v>
          </cell>
          <cell r="BH6">
            <v>4</v>
          </cell>
          <cell r="BR6">
            <v>5</v>
          </cell>
          <cell r="BW6">
            <v>4</v>
          </cell>
          <cell r="BY6">
            <v>4</v>
          </cell>
          <cell r="CA6">
            <v>1</v>
          </cell>
          <cell r="CD6">
            <v>2</v>
          </cell>
          <cell r="CE6">
            <v>4</v>
          </cell>
          <cell r="CF6">
            <v>11</v>
          </cell>
          <cell r="CH6">
            <v>1</v>
          </cell>
          <cell r="CI6">
            <v>3</v>
          </cell>
          <cell r="CL6">
            <v>1</v>
          </cell>
          <cell r="CM6">
            <v>3</v>
          </cell>
          <cell r="CN6">
            <v>4</v>
          </cell>
          <cell r="CO6">
            <v>2</v>
          </cell>
          <cell r="CP6">
            <v>2</v>
          </cell>
          <cell r="CX6">
            <v>1</v>
          </cell>
          <cell r="DC6">
            <v>1</v>
          </cell>
          <cell r="DJ6">
            <v>1</v>
          </cell>
          <cell r="DK6">
            <v>2</v>
          </cell>
          <cell r="DL6">
            <v>3</v>
          </cell>
          <cell r="DO6">
            <v>1</v>
          </cell>
          <cell r="DP6">
            <v>4</v>
          </cell>
          <cell r="DX6">
            <v>2</v>
          </cell>
          <cell r="EB6">
            <v>2</v>
          </cell>
          <cell r="EF6">
            <v>1</v>
          </cell>
          <cell r="EG6">
            <v>8</v>
          </cell>
          <cell r="EM6">
            <v>1</v>
          </cell>
          <cell r="EP6">
            <v>1</v>
          </cell>
          <cell r="EQ6">
            <v>109</v>
          </cell>
        </row>
        <row r="7">
          <cell r="A7" t="str">
            <v>04</v>
          </cell>
          <cell r="B7">
            <v>4</v>
          </cell>
          <cell r="C7">
            <v>1</v>
          </cell>
          <cell r="F7">
            <v>4</v>
          </cell>
          <cell r="H7">
            <v>2</v>
          </cell>
          <cell r="O7">
            <v>3</v>
          </cell>
          <cell r="Q7">
            <v>7</v>
          </cell>
          <cell r="T7">
            <v>1</v>
          </cell>
          <cell r="Z7">
            <v>1</v>
          </cell>
          <cell r="AB7">
            <v>3</v>
          </cell>
          <cell r="AH7">
            <v>1</v>
          </cell>
          <cell r="AP7">
            <v>9</v>
          </cell>
          <cell r="AW7">
            <v>3</v>
          </cell>
          <cell r="BA7">
            <v>3</v>
          </cell>
          <cell r="BE7">
            <v>2</v>
          </cell>
          <cell r="BG7">
            <v>4</v>
          </cell>
          <cell r="BH7">
            <v>2</v>
          </cell>
          <cell r="BJ7">
            <v>1</v>
          </cell>
          <cell r="BM7">
            <v>5</v>
          </cell>
          <cell r="BR7">
            <v>3</v>
          </cell>
          <cell r="BW7">
            <v>2</v>
          </cell>
          <cell r="BY7">
            <v>2</v>
          </cell>
          <cell r="CE7">
            <v>13</v>
          </cell>
          <cell r="CF7">
            <v>6</v>
          </cell>
          <cell r="CG7">
            <v>1</v>
          </cell>
          <cell r="CI7">
            <v>1</v>
          </cell>
          <cell r="CL7">
            <v>2</v>
          </cell>
          <cell r="CM7">
            <v>5</v>
          </cell>
          <cell r="CN7">
            <v>1</v>
          </cell>
          <cell r="CO7">
            <v>2</v>
          </cell>
          <cell r="CS7">
            <v>3</v>
          </cell>
          <cell r="CX7">
            <v>1</v>
          </cell>
          <cell r="DC7">
            <v>12</v>
          </cell>
          <cell r="DL7">
            <v>1</v>
          </cell>
          <cell r="DO7">
            <v>1</v>
          </cell>
          <cell r="DP7">
            <v>3</v>
          </cell>
          <cell r="DU7">
            <v>2</v>
          </cell>
          <cell r="DX7">
            <v>1</v>
          </cell>
          <cell r="EB7">
            <v>3</v>
          </cell>
          <cell r="EI7">
            <v>1</v>
          </cell>
          <cell r="EJ7">
            <v>4</v>
          </cell>
          <cell r="EP7">
            <v>5</v>
          </cell>
          <cell r="EQ7">
            <v>131</v>
          </cell>
        </row>
        <row r="8">
          <cell r="A8" t="str">
            <v>05</v>
          </cell>
          <cell r="B8">
            <v>1</v>
          </cell>
          <cell r="C8">
            <v>37</v>
          </cell>
          <cell r="D8">
            <v>1</v>
          </cell>
          <cell r="F8">
            <v>4</v>
          </cell>
          <cell r="G8">
            <v>6</v>
          </cell>
          <cell r="H8">
            <v>7</v>
          </cell>
          <cell r="I8">
            <v>1</v>
          </cell>
          <cell r="L8">
            <v>9</v>
          </cell>
          <cell r="O8">
            <v>20</v>
          </cell>
          <cell r="Q8">
            <v>1</v>
          </cell>
          <cell r="T8">
            <v>2</v>
          </cell>
          <cell r="V8">
            <v>1</v>
          </cell>
          <cell r="W8">
            <v>4</v>
          </cell>
          <cell r="X8">
            <v>8</v>
          </cell>
          <cell r="Z8">
            <v>11</v>
          </cell>
          <cell r="AA8">
            <v>2</v>
          </cell>
          <cell r="AB8">
            <v>8</v>
          </cell>
          <cell r="AF8">
            <v>1</v>
          </cell>
          <cell r="AG8">
            <v>2</v>
          </cell>
          <cell r="AH8">
            <v>4</v>
          </cell>
          <cell r="AK8">
            <v>5</v>
          </cell>
          <cell r="AN8">
            <v>7</v>
          </cell>
          <cell r="AP8">
            <v>3</v>
          </cell>
          <cell r="AQ8">
            <v>1</v>
          </cell>
          <cell r="AR8">
            <v>6</v>
          </cell>
          <cell r="AT8">
            <v>3</v>
          </cell>
          <cell r="AU8">
            <v>7</v>
          </cell>
          <cell r="AV8">
            <v>18</v>
          </cell>
          <cell r="AW8">
            <v>1</v>
          </cell>
          <cell r="AX8">
            <v>3</v>
          </cell>
          <cell r="BB8">
            <v>4</v>
          </cell>
          <cell r="BD8">
            <v>1</v>
          </cell>
          <cell r="BE8">
            <v>11</v>
          </cell>
          <cell r="BG8">
            <v>13</v>
          </cell>
          <cell r="BH8">
            <v>1</v>
          </cell>
          <cell r="BJ8">
            <v>2</v>
          </cell>
          <cell r="BM8">
            <v>2</v>
          </cell>
          <cell r="BO8">
            <v>4</v>
          </cell>
          <cell r="BR8">
            <v>12</v>
          </cell>
          <cell r="BT8">
            <v>2</v>
          </cell>
          <cell r="BW8">
            <v>8</v>
          </cell>
          <cell r="BY8">
            <v>15</v>
          </cell>
          <cell r="CD8">
            <v>12</v>
          </cell>
          <cell r="CE8">
            <v>39</v>
          </cell>
          <cell r="CF8">
            <v>21</v>
          </cell>
          <cell r="CG8">
            <v>1</v>
          </cell>
          <cell r="CH8">
            <v>1</v>
          </cell>
          <cell r="CI8">
            <v>3</v>
          </cell>
          <cell r="CK8">
            <v>3</v>
          </cell>
          <cell r="CL8">
            <v>9</v>
          </cell>
          <cell r="CM8">
            <v>20</v>
          </cell>
          <cell r="CN8">
            <v>6</v>
          </cell>
          <cell r="CO8">
            <v>10</v>
          </cell>
          <cell r="CP8">
            <v>10</v>
          </cell>
          <cell r="CQ8">
            <v>2</v>
          </cell>
          <cell r="CS8">
            <v>22</v>
          </cell>
          <cell r="CX8">
            <v>1</v>
          </cell>
          <cell r="DC8">
            <v>8</v>
          </cell>
          <cell r="DJ8">
            <v>6</v>
          </cell>
          <cell r="DK8">
            <v>2</v>
          </cell>
          <cell r="DL8">
            <v>4</v>
          </cell>
          <cell r="DN8">
            <v>2</v>
          </cell>
          <cell r="DO8">
            <v>1</v>
          </cell>
          <cell r="DP8">
            <v>19</v>
          </cell>
          <cell r="DX8">
            <v>5</v>
          </cell>
          <cell r="DZ8">
            <v>6</v>
          </cell>
          <cell r="EB8">
            <v>15</v>
          </cell>
          <cell r="EF8">
            <v>6</v>
          </cell>
          <cell r="EG8">
            <v>26</v>
          </cell>
          <cell r="EH8">
            <v>1</v>
          </cell>
          <cell r="EI8">
            <v>1</v>
          </cell>
          <cell r="EJ8">
            <v>2</v>
          </cell>
          <cell r="EM8">
            <v>6</v>
          </cell>
          <cell r="EO8">
            <v>1</v>
          </cell>
          <cell r="EP8">
            <v>6</v>
          </cell>
          <cell r="EQ8">
            <v>536</v>
          </cell>
        </row>
        <row r="9">
          <cell r="A9" t="str">
            <v>06</v>
          </cell>
          <cell r="C9">
            <v>32</v>
          </cell>
          <cell r="F9">
            <v>3</v>
          </cell>
          <cell r="G9">
            <v>6</v>
          </cell>
          <cell r="I9">
            <v>1</v>
          </cell>
          <cell r="J9">
            <v>1</v>
          </cell>
          <cell r="L9">
            <v>4</v>
          </cell>
          <cell r="O9">
            <v>12</v>
          </cell>
          <cell r="T9">
            <v>3</v>
          </cell>
          <cell r="V9">
            <v>2</v>
          </cell>
          <cell r="X9">
            <v>7</v>
          </cell>
          <cell r="Z9">
            <v>1</v>
          </cell>
          <cell r="AA9">
            <v>6</v>
          </cell>
          <cell r="AB9">
            <v>4</v>
          </cell>
          <cell r="AG9">
            <v>1</v>
          </cell>
          <cell r="AH9">
            <v>7</v>
          </cell>
          <cell r="AK9">
            <v>2</v>
          </cell>
          <cell r="AN9">
            <v>19</v>
          </cell>
          <cell r="AP9">
            <v>1</v>
          </cell>
          <cell r="AQ9">
            <v>3</v>
          </cell>
          <cell r="AR9">
            <v>3</v>
          </cell>
          <cell r="AS9">
            <v>1</v>
          </cell>
          <cell r="AU9">
            <v>2</v>
          </cell>
          <cell r="AV9">
            <v>14</v>
          </cell>
          <cell r="AW9">
            <v>12</v>
          </cell>
          <cell r="AX9">
            <v>1</v>
          </cell>
          <cell r="BB9">
            <v>1</v>
          </cell>
          <cell r="BD9">
            <v>1</v>
          </cell>
          <cell r="BE9">
            <v>11</v>
          </cell>
          <cell r="BF9">
            <v>3</v>
          </cell>
          <cell r="BG9">
            <v>5</v>
          </cell>
          <cell r="BH9">
            <v>20</v>
          </cell>
          <cell r="BO9">
            <v>3</v>
          </cell>
          <cell r="BR9">
            <v>12</v>
          </cell>
          <cell r="BS9">
            <v>9</v>
          </cell>
          <cell r="BT9">
            <v>3</v>
          </cell>
          <cell r="BV9">
            <v>2</v>
          </cell>
          <cell r="BW9">
            <v>9</v>
          </cell>
          <cell r="BY9">
            <v>12</v>
          </cell>
          <cell r="CD9">
            <v>5</v>
          </cell>
          <cell r="CE9">
            <v>11</v>
          </cell>
          <cell r="CF9">
            <v>9</v>
          </cell>
          <cell r="CH9">
            <v>1</v>
          </cell>
          <cell r="CI9">
            <v>3</v>
          </cell>
          <cell r="CJ9">
            <v>5</v>
          </cell>
          <cell r="CL9">
            <v>3</v>
          </cell>
          <cell r="CM9">
            <v>11</v>
          </cell>
          <cell r="CN9">
            <v>8</v>
          </cell>
          <cell r="CO9">
            <v>10</v>
          </cell>
          <cell r="CP9">
            <v>6</v>
          </cell>
          <cell r="CQ9">
            <v>6</v>
          </cell>
          <cell r="CS9">
            <v>27</v>
          </cell>
          <cell r="CY9">
            <v>1</v>
          </cell>
          <cell r="DB9">
            <v>11</v>
          </cell>
          <cell r="DJ9">
            <v>4</v>
          </cell>
          <cell r="DL9">
            <v>6</v>
          </cell>
          <cell r="DO9">
            <v>5</v>
          </cell>
          <cell r="DP9">
            <v>13</v>
          </cell>
          <cell r="DQ9">
            <v>1</v>
          </cell>
          <cell r="DR9">
            <v>2</v>
          </cell>
          <cell r="DU9">
            <v>2</v>
          </cell>
          <cell r="DX9">
            <v>4</v>
          </cell>
          <cell r="DZ9">
            <v>2</v>
          </cell>
          <cell r="EB9">
            <v>16</v>
          </cell>
          <cell r="EF9">
            <v>3</v>
          </cell>
          <cell r="EG9">
            <v>18</v>
          </cell>
          <cell r="EI9">
            <v>3</v>
          </cell>
          <cell r="EM9">
            <v>4</v>
          </cell>
          <cell r="EO9">
            <v>3</v>
          </cell>
          <cell r="EP9">
            <v>2</v>
          </cell>
          <cell r="EQ9">
            <v>444</v>
          </cell>
        </row>
        <row r="10">
          <cell r="A10" t="str">
            <v>07</v>
          </cell>
          <cell r="C10">
            <v>9</v>
          </cell>
          <cell r="F10">
            <v>1</v>
          </cell>
          <cell r="G10">
            <v>1</v>
          </cell>
          <cell r="H10">
            <v>2</v>
          </cell>
          <cell r="I10">
            <v>3</v>
          </cell>
          <cell r="J10">
            <v>1</v>
          </cell>
          <cell r="L10">
            <v>6</v>
          </cell>
          <cell r="O10">
            <v>1</v>
          </cell>
          <cell r="P10">
            <v>3</v>
          </cell>
          <cell r="T10">
            <v>2</v>
          </cell>
          <cell r="V10">
            <v>1</v>
          </cell>
          <cell r="X10">
            <v>2</v>
          </cell>
          <cell r="Z10">
            <v>6</v>
          </cell>
          <cell r="AA10">
            <v>1</v>
          </cell>
          <cell r="AC10">
            <v>3</v>
          </cell>
          <cell r="AG10">
            <v>1</v>
          </cell>
          <cell r="AH10">
            <v>3</v>
          </cell>
          <cell r="AM10">
            <v>1</v>
          </cell>
          <cell r="AO10">
            <v>10</v>
          </cell>
          <cell r="AR10">
            <v>1</v>
          </cell>
          <cell r="AU10">
            <v>3</v>
          </cell>
          <cell r="AX10">
            <v>6</v>
          </cell>
          <cell r="BB10">
            <v>4</v>
          </cell>
          <cell r="BD10">
            <v>1</v>
          </cell>
          <cell r="BE10">
            <v>11</v>
          </cell>
          <cell r="BF10">
            <v>1</v>
          </cell>
          <cell r="BG10">
            <v>13</v>
          </cell>
          <cell r="BJ10">
            <v>2</v>
          </cell>
          <cell r="BO10">
            <v>1</v>
          </cell>
          <cell r="BS10">
            <v>1</v>
          </cell>
          <cell r="BT10">
            <v>9</v>
          </cell>
          <cell r="BW10">
            <v>4</v>
          </cell>
          <cell r="BY10">
            <v>3</v>
          </cell>
          <cell r="CD10">
            <v>5</v>
          </cell>
          <cell r="CG10">
            <v>19</v>
          </cell>
          <cell r="CH10">
            <v>9</v>
          </cell>
          <cell r="CI10">
            <v>8</v>
          </cell>
          <cell r="CK10">
            <v>9</v>
          </cell>
          <cell r="CL10">
            <v>10</v>
          </cell>
          <cell r="CM10">
            <v>10</v>
          </cell>
          <cell r="CO10">
            <v>2</v>
          </cell>
          <cell r="CP10">
            <v>3</v>
          </cell>
          <cell r="DD10">
            <v>4</v>
          </cell>
          <cell r="DK10">
            <v>1</v>
          </cell>
          <cell r="DO10">
            <v>1</v>
          </cell>
          <cell r="DQ10">
            <v>5</v>
          </cell>
          <cell r="DX10">
            <v>7</v>
          </cell>
          <cell r="DZ10">
            <v>1</v>
          </cell>
          <cell r="EB10">
            <v>10</v>
          </cell>
          <cell r="EF10">
            <v>1</v>
          </cell>
          <cell r="EH10">
            <v>10</v>
          </cell>
          <cell r="EM10">
            <v>5</v>
          </cell>
          <cell r="EO10">
            <v>1</v>
          </cell>
          <cell r="EQ10">
            <v>238</v>
          </cell>
        </row>
        <row r="11">
          <cell r="A11" t="str">
            <v>08</v>
          </cell>
          <cell r="C11">
            <v>6</v>
          </cell>
          <cell r="F11">
            <v>1</v>
          </cell>
          <cell r="L11">
            <v>4</v>
          </cell>
          <cell r="P11">
            <v>4</v>
          </cell>
          <cell r="T11">
            <v>2</v>
          </cell>
          <cell r="X11">
            <v>3</v>
          </cell>
          <cell r="AC11">
            <v>3</v>
          </cell>
          <cell r="AH11">
            <v>3</v>
          </cell>
          <cell r="AO11">
            <v>2</v>
          </cell>
          <cell r="AX11">
            <v>7</v>
          </cell>
          <cell r="BB11">
            <v>2</v>
          </cell>
          <cell r="BE11">
            <v>5</v>
          </cell>
          <cell r="BG11">
            <v>4</v>
          </cell>
          <cell r="BH11">
            <v>4</v>
          </cell>
          <cell r="BJ11">
            <v>1</v>
          </cell>
          <cell r="BT11">
            <v>7</v>
          </cell>
          <cell r="BW11">
            <v>4</v>
          </cell>
          <cell r="BY11">
            <v>4</v>
          </cell>
          <cell r="CG11">
            <v>1</v>
          </cell>
          <cell r="CH11">
            <v>16</v>
          </cell>
          <cell r="CK11">
            <v>1</v>
          </cell>
          <cell r="CM11">
            <v>4</v>
          </cell>
          <cell r="CO11">
            <v>1</v>
          </cell>
          <cell r="CX11">
            <v>4</v>
          </cell>
          <cell r="DK11">
            <v>1</v>
          </cell>
          <cell r="DL11">
            <v>2</v>
          </cell>
          <cell r="DO11">
            <v>2</v>
          </cell>
          <cell r="DQ11">
            <v>2</v>
          </cell>
          <cell r="DX11">
            <v>3</v>
          </cell>
          <cell r="DZ11">
            <v>1</v>
          </cell>
          <cell r="EB11">
            <v>4</v>
          </cell>
          <cell r="EF11">
            <v>1</v>
          </cell>
          <cell r="EH11">
            <v>5</v>
          </cell>
          <cell r="EI11">
            <v>1</v>
          </cell>
          <cell r="EM11">
            <v>3</v>
          </cell>
          <cell r="EQ11">
            <v>118</v>
          </cell>
        </row>
        <row r="12">
          <cell r="A12" t="str">
            <v>09</v>
          </cell>
          <cell r="C12">
            <v>12</v>
          </cell>
          <cell r="F12">
            <v>4</v>
          </cell>
          <cell r="G12">
            <v>3</v>
          </cell>
          <cell r="H12">
            <v>1</v>
          </cell>
          <cell r="I12">
            <v>6</v>
          </cell>
          <cell r="J12">
            <v>1</v>
          </cell>
          <cell r="L12">
            <v>5</v>
          </cell>
          <cell r="O12">
            <v>1</v>
          </cell>
          <cell r="P12">
            <v>15</v>
          </cell>
          <cell r="T12">
            <v>5</v>
          </cell>
          <cell r="V12">
            <v>1</v>
          </cell>
          <cell r="X12">
            <v>4</v>
          </cell>
          <cell r="Z12">
            <v>2</v>
          </cell>
          <cell r="AA12">
            <v>2</v>
          </cell>
          <cell r="AC12">
            <v>7</v>
          </cell>
          <cell r="AH12">
            <v>5</v>
          </cell>
          <cell r="AN12">
            <v>1</v>
          </cell>
          <cell r="AO12">
            <v>14</v>
          </cell>
          <cell r="AR12">
            <v>3</v>
          </cell>
          <cell r="AT12">
            <v>2</v>
          </cell>
          <cell r="AU12">
            <v>3</v>
          </cell>
          <cell r="AW12">
            <v>1</v>
          </cell>
          <cell r="AX12">
            <v>10</v>
          </cell>
          <cell r="BB12">
            <v>5</v>
          </cell>
          <cell r="BD12">
            <v>1</v>
          </cell>
          <cell r="BE12">
            <v>17</v>
          </cell>
          <cell r="BF12">
            <v>1</v>
          </cell>
          <cell r="BG12">
            <v>11</v>
          </cell>
          <cell r="BH12">
            <v>8</v>
          </cell>
          <cell r="BJ12">
            <v>4</v>
          </cell>
          <cell r="BO12">
            <v>2</v>
          </cell>
          <cell r="BT12">
            <v>10</v>
          </cell>
          <cell r="BV12">
            <v>2</v>
          </cell>
          <cell r="BW12">
            <v>6</v>
          </cell>
          <cell r="BY12">
            <v>10</v>
          </cell>
          <cell r="CC12">
            <v>1</v>
          </cell>
          <cell r="CD12">
            <v>3</v>
          </cell>
          <cell r="CG12">
            <v>22</v>
          </cell>
          <cell r="CH12">
            <v>33</v>
          </cell>
          <cell r="CK12">
            <v>13</v>
          </cell>
          <cell r="CL12">
            <v>14</v>
          </cell>
          <cell r="CM12">
            <v>8</v>
          </cell>
          <cell r="CO12">
            <v>7</v>
          </cell>
          <cell r="CP12">
            <v>2</v>
          </cell>
          <cell r="CX12">
            <v>2</v>
          </cell>
          <cell r="DJ12">
            <v>4</v>
          </cell>
          <cell r="DK12">
            <v>2</v>
          </cell>
          <cell r="DL12">
            <v>9</v>
          </cell>
          <cell r="DN12">
            <v>1</v>
          </cell>
          <cell r="DO12">
            <v>6</v>
          </cell>
          <cell r="DQ12">
            <v>9</v>
          </cell>
          <cell r="DX12">
            <v>8</v>
          </cell>
          <cell r="DZ12">
            <v>3</v>
          </cell>
          <cell r="EB12">
            <v>7</v>
          </cell>
          <cell r="EF12">
            <v>2</v>
          </cell>
          <cell r="EH12">
            <v>11</v>
          </cell>
          <cell r="EM12">
            <v>8</v>
          </cell>
          <cell r="EO12">
            <v>3</v>
          </cell>
          <cell r="EP12">
            <v>3</v>
          </cell>
          <cell r="EQ12">
            <v>366</v>
          </cell>
        </row>
        <row r="13">
          <cell r="A13" t="str">
            <v>10</v>
          </cell>
          <cell r="C13">
            <v>4</v>
          </cell>
          <cell r="F13">
            <v>1</v>
          </cell>
          <cell r="G13">
            <v>1</v>
          </cell>
          <cell r="I13">
            <v>1</v>
          </cell>
          <cell r="J13">
            <v>1</v>
          </cell>
          <cell r="L13">
            <v>1</v>
          </cell>
          <cell r="P13">
            <v>3</v>
          </cell>
          <cell r="T13">
            <v>1</v>
          </cell>
          <cell r="X13">
            <v>1</v>
          </cell>
          <cell r="Z13">
            <v>2</v>
          </cell>
          <cell r="AC13">
            <v>2</v>
          </cell>
          <cell r="AG13">
            <v>1</v>
          </cell>
          <cell r="AO13">
            <v>3</v>
          </cell>
          <cell r="AR13">
            <v>1</v>
          </cell>
          <cell r="AS13">
            <v>1</v>
          </cell>
          <cell r="AU13">
            <v>1</v>
          </cell>
          <cell r="AX13">
            <v>2</v>
          </cell>
          <cell r="BB13">
            <v>2</v>
          </cell>
          <cell r="BE13">
            <v>2</v>
          </cell>
          <cell r="BG13">
            <v>1</v>
          </cell>
          <cell r="BH13">
            <v>2</v>
          </cell>
          <cell r="BJ13">
            <v>1</v>
          </cell>
          <cell r="BT13">
            <v>4</v>
          </cell>
          <cell r="BV13">
            <v>1</v>
          </cell>
          <cell r="BW13">
            <v>3</v>
          </cell>
          <cell r="BY13">
            <v>3</v>
          </cell>
          <cell r="CD13">
            <v>1</v>
          </cell>
          <cell r="CG13">
            <v>5</v>
          </cell>
          <cell r="CH13">
            <v>5</v>
          </cell>
          <cell r="CK13">
            <v>1</v>
          </cell>
          <cell r="CL13">
            <v>2</v>
          </cell>
          <cell r="CM13">
            <v>4</v>
          </cell>
          <cell r="CO13">
            <v>2</v>
          </cell>
          <cell r="CP13">
            <v>2</v>
          </cell>
          <cell r="DJ13">
            <v>2</v>
          </cell>
          <cell r="DK13">
            <v>1</v>
          </cell>
          <cell r="DL13">
            <v>2</v>
          </cell>
          <cell r="DO13">
            <v>1</v>
          </cell>
          <cell r="DQ13">
            <v>2</v>
          </cell>
          <cell r="DX13">
            <v>2</v>
          </cell>
          <cell r="DZ13">
            <v>1</v>
          </cell>
          <cell r="EB13">
            <v>3</v>
          </cell>
          <cell r="EH13">
            <v>2</v>
          </cell>
          <cell r="EM13">
            <v>1</v>
          </cell>
          <cell r="EO13">
            <v>1</v>
          </cell>
          <cell r="EP13">
            <v>1</v>
          </cell>
          <cell r="EQ13">
            <v>87</v>
          </cell>
        </row>
        <row r="14">
          <cell r="A14" t="str">
            <v>11</v>
          </cell>
          <cell r="C14">
            <v>14</v>
          </cell>
          <cell r="F14">
            <v>3</v>
          </cell>
          <cell r="G14">
            <v>4</v>
          </cell>
          <cell r="H14">
            <v>4</v>
          </cell>
          <cell r="I14">
            <v>3</v>
          </cell>
          <cell r="J14">
            <v>3</v>
          </cell>
          <cell r="L14">
            <v>2</v>
          </cell>
          <cell r="O14">
            <v>4</v>
          </cell>
          <cell r="P14">
            <v>18</v>
          </cell>
          <cell r="T14">
            <v>6</v>
          </cell>
          <cell r="V14">
            <v>2</v>
          </cell>
          <cell r="X14">
            <v>8</v>
          </cell>
          <cell r="Z14">
            <v>2</v>
          </cell>
          <cell r="AA14">
            <v>1</v>
          </cell>
          <cell r="AC14">
            <v>4</v>
          </cell>
          <cell r="AH14">
            <v>5</v>
          </cell>
          <cell r="AK14">
            <v>1</v>
          </cell>
          <cell r="AO14">
            <v>12</v>
          </cell>
          <cell r="AR14">
            <v>6</v>
          </cell>
          <cell r="AS14">
            <v>3</v>
          </cell>
          <cell r="AT14">
            <v>4</v>
          </cell>
          <cell r="AU14">
            <v>5</v>
          </cell>
          <cell r="AX14">
            <v>12</v>
          </cell>
          <cell r="AY14">
            <v>1</v>
          </cell>
          <cell r="BB14">
            <v>2</v>
          </cell>
          <cell r="BD14">
            <v>2</v>
          </cell>
          <cell r="BE14">
            <v>10</v>
          </cell>
          <cell r="BG14">
            <v>13</v>
          </cell>
          <cell r="BH14">
            <v>5</v>
          </cell>
          <cell r="BJ14">
            <v>2</v>
          </cell>
          <cell r="BM14">
            <v>1</v>
          </cell>
          <cell r="BO14">
            <v>4</v>
          </cell>
          <cell r="BT14">
            <v>12</v>
          </cell>
          <cell r="BV14">
            <v>2</v>
          </cell>
          <cell r="BW14">
            <v>6</v>
          </cell>
          <cell r="BY14">
            <v>5</v>
          </cell>
          <cell r="CC14">
            <v>1</v>
          </cell>
          <cell r="CD14">
            <v>6</v>
          </cell>
          <cell r="CE14">
            <v>1</v>
          </cell>
          <cell r="CF14">
            <v>3</v>
          </cell>
          <cell r="CG14">
            <v>26</v>
          </cell>
          <cell r="CH14">
            <v>18</v>
          </cell>
          <cell r="CK14">
            <v>27</v>
          </cell>
          <cell r="CL14">
            <v>10</v>
          </cell>
          <cell r="CM14">
            <v>18</v>
          </cell>
          <cell r="CO14">
            <v>5</v>
          </cell>
          <cell r="CP14">
            <v>7</v>
          </cell>
          <cell r="CS14">
            <v>3</v>
          </cell>
          <cell r="CX14">
            <v>1</v>
          </cell>
          <cell r="DJ14">
            <v>5</v>
          </cell>
          <cell r="DK14">
            <v>3</v>
          </cell>
          <cell r="DL14">
            <v>7</v>
          </cell>
          <cell r="DN14">
            <v>1</v>
          </cell>
          <cell r="DO14">
            <v>5</v>
          </cell>
          <cell r="DQ14">
            <v>5</v>
          </cell>
          <cell r="DU14">
            <v>1</v>
          </cell>
          <cell r="DX14">
            <v>6</v>
          </cell>
          <cell r="DZ14">
            <v>3</v>
          </cell>
          <cell r="EB14">
            <v>10</v>
          </cell>
          <cell r="EF14">
            <v>3</v>
          </cell>
          <cell r="EG14">
            <v>2</v>
          </cell>
          <cell r="EH14">
            <v>20</v>
          </cell>
          <cell r="EI14">
            <v>1</v>
          </cell>
          <cell r="EM14">
            <v>8</v>
          </cell>
          <cell r="EO14">
            <v>3</v>
          </cell>
          <cell r="EP14">
            <v>6</v>
          </cell>
          <cell r="EQ14">
            <v>406</v>
          </cell>
        </row>
        <row r="15">
          <cell r="A15" t="str">
            <v>12</v>
          </cell>
          <cell r="C15">
            <v>3</v>
          </cell>
          <cell r="F15">
            <v>2</v>
          </cell>
          <cell r="G15">
            <v>2</v>
          </cell>
          <cell r="P15">
            <v>4</v>
          </cell>
          <cell r="T15">
            <v>1</v>
          </cell>
          <cell r="X15">
            <v>3</v>
          </cell>
          <cell r="Z15">
            <v>2</v>
          </cell>
          <cell r="AC15">
            <v>2</v>
          </cell>
          <cell r="AH15">
            <v>3</v>
          </cell>
          <cell r="AO15">
            <v>3</v>
          </cell>
          <cell r="AU15">
            <v>1</v>
          </cell>
          <cell r="AX15">
            <v>4</v>
          </cell>
          <cell r="BB15">
            <v>2</v>
          </cell>
          <cell r="BD15">
            <v>1</v>
          </cell>
          <cell r="BE15">
            <v>9</v>
          </cell>
          <cell r="BG15">
            <v>3</v>
          </cell>
          <cell r="BH15">
            <v>3</v>
          </cell>
          <cell r="BJ15">
            <v>1</v>
          </cell>
          <cell r="BT15">
            <v>3</v>
          </cell>
          <cell r="BV15">
            <v>3</v>
          </cell>
          <cell r="BW15">
            <v>3</v>
          </cell>
          <cell r="CD15">
            <v>1</v>
          </cell>
          <cell r="CG15">
            <v>6</v>
          </cell>
          <cell r="CH15">
            <v>12</v>
          </cell>
          <cell r="CK15">
            <v>1</v>
          </cell>
          <cell r="CL15">
            <v>2</v>
          </cell>
          <cell r="CM15">
            <v>5</v>
          </cell>
          <cell r="CO15">
            <v>2</v>
          </cell>
          <cell r="DL15">
            <v>2</v>
          </cell>
          <cell r="DO15">
            <v>2</v>
          </cell>
          <cell r="DQ15">
            <v>1</v>
          </cell>
          <cell r="DX15">
            <v>2</v>
          </cell>
          <cell r="EB15">
            <v>8</v>
          </cell>
          <cell r="EF15">
            <v>1</v>
          </cell>
          <cell r="EH15">
            <v>4</v>
          </cell>
          <cell r="EM15">
            <v>1</v>
          </cell>
          <cell r="EO15">
            <v>1</v>
          </cell>
          <cell r="EQ15">
            <v>109</v>
          </cell>
        </row>
        <row r="16">
          <cell r="A16" t="str">
            <v>13</v>
          </cell>
          <cell r="C16">
            <v>2</v>
          </cell>
          <cell r="P16">
            <v>2</v>
          </cell>
          <cell r="X16">
            <v>1</v>
          </cell>
          <cell r="AC16">
            <v>1</v>
          </cell>
          <cell r="AO16">
            <v>1</v>
          </cell>
          <cell r="AX16">
            <v>3</v>
          </cell>
          <cell r="BE16">
            <v>2</v>
          </cell>
          <cell r="BH16">
            <v>3</v>
          </cell>
          <cell r="BJ16">
            <v>1</v>
          </cell>
          <cell r="BY16">
            <v>1</v>
          </cell>
          <cell r="CH16">
            <v>11</v>
          </cell>
          <cell r="CM16">
            <v>1</v>
          </cell>
          <cell r="DD16">
            <v>6</v>
          </cell>
          <cell r="DQ16">
            <v>1</v>
          </cell>
          <cell r="EB16">
            <v>1</v>
          </cell>
          <cell r="EH16">
            <v>1</v>
          </cell>
          <cell r="EQ16">
            <v>38</v>
          </cell>
        </row>
        <row r="17">
          <cell r="A17" t="str">
            <v>14</v>
          </cell>
          <cell r="C17">
            <v>14</v>
          </cell>
          <cell r="F17">
            <v>2</v>
          </cell>
          <cell r="G17">
            <v>2</v>
          </cell>
          <cell r="H17">
            <v>2</v>
          </cell>
          <cell r="I17">
            <v>2</v>
          </cell>
          <cell r="J17">
            <v>2</v>
          </cell>
          <cell r="L17">
            <v>4</v>
          </cell>
          <cell r="P17">
            <v>14</v>
          </cell>
          <cell r="T17">
            <v>3</v>
          </cell>
          <cell r="X17">
            <v>6</v>
          </cell>
          <cell r="Z17">
            <v>2</v>
          </cell>
          <cell r="AA17">
            <v>1</v>
          </cell>
          <cell r="AC17">
            <v>5</v>
          </cell>
          <cell r="AH17">
            <v>6</v>
          </cell>
          <cell r="AO17">
            <v>8</v>
          </cell>
          <cell r="AR17">
            <v>1</v>
          </cell>
          <cell r="AU17">
            <v>1</v>
          </cell>
          <cell r="AX17">
            <v>6</v>
          </cell>
          <cell r="BB17">
            <v>2</v>
          </cell>
          <cell r="BE17">
            <v>6</v>
          </cell>
          <cell r="BG17">
            <v>6</v>
          </cell>
          <cell r="BH17">
            <v>5</v>
          </cell>
          <cell r="BJ17">
            <v>2</v>
          </cell>
          <cell r="BO17">
            <v>3</v>
          </cell>
          <cell r="BT17">
            <v>13</v>
          </cell>
          <cell r="BW17">
            <v>4</v>
          </cell>
          <cell r="BY17">
            <v>6</v>
          </cell>
          <cell r="CD17">
            <v>2</v>
          </cell>
          <cell r="CG17">
            <v>14</v>
          </cell>
          <cell r="CH17">
            <v>16</v>
          </cell>
          <cell r="CK17">
            <v>2</v>
          </cell>
          <cell r="CL17">
            <v>10</v>
          </cell>
          <cell r="CM17">
            <v>10</v>
          </cell>
          <cell r="CO17">
            <v>2</v>
          </cell>
          <cell r="CP17">
            <v>2</v>
          </cell>
          <cell r="DJ17">
            <v>7</v>
          </cell>
          <cell r="DK17">
            <v>3</v>
          </cell>
          <cell r="DL17">
            <v>4</v>
          </cell>
          <cell r="DO17">
            <v>4</v>
          </cell>
          <cell r="DQ17">
            <v>9</v>
          </cell>
          <cell r="DX17">
            <v>5</v>
          </cell>
          <cell r="DZ17">
            <v>3</v>
          </cell>
          <cell r="EB17">
            <v>3</v>
          </cell>
          <cell r="EF17">
            <v>2</v>
          </cell>
          <cell r="EH17">
            <v>14</v>
          </cell>
          <cell r="EM17">
            <v>6</v>
          </cell>
          <cell r="EP17">
            <v>1</v>
          </cell>
          <cell r="EQ17">
            <v>247</v>
          </cell>
        </row>
        <row r="18">
          <cell r="A18" t="str">
            <v>15</v>
          </cell>
          <cell r="C18">
            <v>9</v>
          </cell>
          <cell r="I18">
            <v>1</v>
          </cell>
          <cell r="P18">
            <v>4</v>
          </cell>
          <cell r="AT18">
            <v>1</v>
          </cell>
          <cell r="AX18">
            <v>3</v>
          </cell>
          <cell r="BE18">
            <v>1</v>
          </cell>
          <cell r="BG18">
            <v>5</v>
          </cell>
          <cell r="BH18">
            <v>6</v>
          </cell>
          <cell r="BJ18">
            <v>1</v>
          </cell>
          <cell r="BM18">
            <v>1</v>
          </cell>
          <cell r="BT18">
            <v>2</v>
          </cell>
          <cell r="CC18">
            <v>1</v>
          </cell>
          <cell r="CG18">
            <v>7</v>
          </cell>
          <cell r="CH18">
            <v>3</v>
          </cell>
          <cell r="CK18">
            <v>8</v>
          </cell>
          <cell r="CL18">
            <v>2</v>
          </cell>
          <cell r="CM18">
            <v>1</v>
          </cell>
          <cell r="DC18">
            <v>1</v>
          </cell>
          <cell r="DD18">
            <v>46</v>
          </cell>
          <cell r="DN18">
            <v>1</v>
          </cell>
          <cell r="DP18">
            <v>1</v>
          </cell>
          <cell r="DQ18">
            <v>1</v>
          </cell>
          <cell r="EB18">
            <v>5</v>
          </cell>
          <cell r="EH18">
            <v>3</v>
          </cell>
          <cell r="EQ18">
            <v>114</v>
          </cell>
        </row>
        <row r="19">
          <cell r="A19" t="str">
            <v>16</v>
          </cell>
          <cell r="C19">
            <v>23</v>
          </cell>
          <cell r="E19">
            <v>1</v>
          </cell>
          <cell r="F19">
            <v>6</v>
          </cell>
          <cell r="G19">
            <v>4</v>
          </cell>
          <cell r="I19">
            <v>1</v>
          </cell>
          <cell r="K19">
            <v>1</v>
          </cell>
          <cell r="L19">
            <v>7</v>
          </cell>
          <cell r="O19">
            <v>13</v>
          </cell>
          <cell r="R19">
            <v>3</v>
          </cell>
          <cell r="T19">
            <v>2</v>
          </cell>
          <cell r="V19">
            <v>3</v>
          </cell>
          <cell r="X19">
            <v>8</v>
          </cell>
          <cell r="AA19">
            <v>3</v>
          </cell>
          <cell r="AC19">
            <v>7</v>
          </cell>
          <cell r="AF19">
            <v>1</v>
          </cell>
          <cell r="AH19">
            <v>10</v>
          </cell>
          <cell r="AN19">
            <v>10</v>
          </cell>
          <cell r="AX19">
            <v>20</v>
          </cell>
          <cell r="BE19">
            <v>15</v>
          </cell>
          <cell r="BG19">
            <v>23</v>
          </cell>
          <cell r="BR19">
            <v>1</v>
          </cell>
          <cell r="BT19">
            <v>9</v>
          </cell>
          <cell r="BW19">
            <v>7</v>
          </cell>
          <cell r="BY19">
            <v>12</v>
          </cell>
          <cell r="CA19">
            <v>3</v>
          </cell>
          <cell r="CD19">
            <v>1</v>
          </cell>
          <cell r="CH19">
            <v>1</v>
          </cell>
          <cell r="CI19">
            <v>33</v>
          </cell>
          <cell r="CK19">
            <v>12</v>
          </cell>
          <cell r="CL19">
            <v>12</v>
          </cell>
          <cell r="CM19">
            <v>17</v>
          </cell>
          <cell r="CO19">
            <v>1</v>
          </cell>
          <cell r="CP19">
            <v>9</v>
          </cell>
          <cell r="CQ19">
            <v>2</v>
          </cell>
          <cell r="CX19">
            <v>1</v>
          </cell>
          <cell r="DL19">
            <v>11</v>
          </cell>
          <cell r="DO19">
            <v>7</v>
          </cell>
          <cell r="DQ19">
            <v>12</v>
          </cell>
          <cell r="DX19">
            <v>8</v>
          </cell>
          <cell r="EB19">
            <v>5</v>
          </cell>
          <cell r="ED19">
            <v>1</v>
          </cell>
          <cell r="EH19">
            <v>30</v>
          </cell>
          <cell r="EM19">
            <v>8</v>
          </cell>
          <cell r="EQ19">
            <v>364</v>
          </cell>
        </row>
        <row r="20">
          <cell r="A20" t="str">
            <v>17</v>
          </cell>
          <cell r="C20">
            <v>7</v>
          </cell>
          <cell r="F20">
            <v>4</v>
          </cell>
          <cell r="I20">
            <v>1</v>
          </cell>
          <cell r="L20">
            <v>3</v>
          </cell>
          <cell r="P20">
            <v>6</v>
          </cell>
          <cell r="T20">
            <v>1</v>
          </cell>
          <cell r="X20">
            <v>3</v>
          </cell>
          <cell r="AC20">
            <v>3</v>
          </cell>
          <cell r="AF20">
            <v>1</v>
          </cell>
          <cell r="AH20">
            <v>7</v>
          </cell>
          <cell r="AN20">
            <v>6</v>
          </cell>
          <cell r="AX20">
            <v>6</v>
          </cell>
          <cell r="BE20">
            <v>5</v>
          </cell>
          <cell r="BH20">
            <v>8</v>
          </cell>
          <cell r="BJ20">
            <v>3</v>
          </cell>
          <cell r="BO20">
            <v>1</v>
          </cell>
          <cell r="BT20">
            <v>5</v>
          </cell>
          <cell r="BW20">
            <v>5</v>
          </cell>
          <cell r="BY20">
            <v>3</v>
          </cell>
          <cell r="CE20">
            <v>19</v>
          </cell>
          <cell r="CG20">
            <v>2</v>
          </cell>
          <cell r="CH20">
            <v>12</v>
          </cell>
          <cell r="CI20">
            <v>2</v>
          </cell>
          <cell r="CK20">
            <v>3</v>
          </cell>
          <cell r="CL20">
            <v>11</v>
          </cell>
          <cell r="CM20">
            <v>9</v>
          </cell>
          <cell r="CO20">
            <v>4</v>
          </cell>
          <cell r="CX20">
            <v>3</v>
          </cell>
          <cell r="DL20">
            <v>2</v>
          </cell>
          <cell r="DO20">
            <v>3</v>
          </cell>
          <cell r="DP20">
            <v>4</v>
          </cell>
          <cell r="DX20">
            <v>3</v>
          </cell>
          <cell r="EB20">
            <v>4</v>
          </cell>
          <cell r="EH20">
            <v>4</v>
          </cell>
          <cell r="EM20">
            <v>3</v>
          </cell>
          <cell r="EQ20">
            <v>166</v>
          </cell>
        </row>
        <row r="21">
          <cell r="A21" t="str">
            <v>18</v>
          </cell>
          <cell r="C21">
            <v>9</v>
          </cell>
          <cell r="F21">
            <v>2</v>
          </cell>
          <cell r="H21">
            <v>2</v>
          </cell>
          <cell r="I21">
            <v>1</v>
          </cell>
          <cell r="P21">
            <v>7</v>
          </cell>
          <cell r="X21">
            <v>4</v>
          </cell>
          <cell r="AC21">
            <v>1</v>
          </cell>
          <cell r="AH21">
            <v>1</v>
          </cell>
          <cell r="AK21">
            <v>1</v>
          </cell>
          <cell r="AO21">
            <v>2</v>
          </cell>
          <cell r="AX21">
            <v>8</v>
          </cell>
          <cell r="BE21">
            <v>5</v>
          </cell>
          <cell r="BG21">
            <v>6</v>
          </cell>
          <cell r="BJ21">
            <v>1</v>
          </cell>
          <cell r="BK21">
            <v>1</v>
          </cell>
          <cell r="BO21">
            <v>3</v>
          </cell>
          <cell r="BT21">
            <v>9</v>
          </cell>
          <cell r="BY21">
            <v>4</v>
          </cell>
          <cell r="CA21">
            <v>1</v>
          </cell>
          <cell r="CB21">
            <v>3</v>
          </cell>
          <cell r="CE21">
            <v>17</v>
          </cell>
          <cell r="CG21">
            <v>16</v>
          </cell>
          <cell r="CH21">
            <v>10</v>
          </cell>
          <cell r="CK21">
            <v>1</v>
          </cell>
          <cell r="CL21">
            <v>27</v>
          </cell>
          <cell r="CM21">
            <v>11</v>
          </cell>
          <cell r="CX21">
            <v>2</v>
          </cell>
          <cell r="DJ21">
            <v>2</v>
          </cell>
          <cell r="DL21">
            <v>2</v>
          </cell>
          <cell r="DO21">
            <v>1</v>
          </cell>
          <cell r="DQ21">
            <v>11</v>
          </cell>
          <cell r="DX21">
            <v>1</v>
          </cell>
          <cell r="DZ21">
            <v>5</v>
          </cell>
          <cell r="EB21">
            <v>7</v>
          </cell>
          <cell r="EH21">
            <v>8</v>
          </cell>
          <cell r="EO21">
            <v>1</v>
          </cell>
          <cell r="EQ21">
            <v>193</v>
          </cell>
        </row>
        <row r="22">
          <cell r="A22" t="str">
            <v>19</v>
          </cell>
          <cell r="B22">
            <v>1</v>
          </cell>
          <cell r="C22">
            <v>6</v>
          </cell>
          <cell r="E22">
            <v>1</v>
          </cell>
          <cell r="F22">
            <v>4</v>
          </cell>
          <cell r="I22">
            <v>3</v>
          </cell>
          <cell r="L22">
            <v>4</v>
          </cell>
          <cell r="O22">
            <v>6</v>
          </cell>
          <cell r="P22">
            <v>1</v>
          </cell>
          <cell r="T22">
            <v>3</v>
          </cell>
          <cell r="W22">
            <v>2</v>
          </cell>
          <cell r="X22">
            <v>7</v>
          </cell>
          <cell r="Z22">
            <v>1</v>
          </cell>
          <cell r="AA22">
            <v>2</v>
          </cell>
          <cell r="AH22">
            <v>3</v>
          </cell>
          <cell r="AK22">
            <v>5</v>
          </cell>
          <cell r="AN22">
            <v>6</v>
          </cell>
          <cell r="AT22">
            <v>2</v>
          </cell>
          <cell r="AV22">
            <v>8</v>
          </cell>
          <cell r="AX22">
            <v>4</v>
          </cell>
          <cell r="BB22">
            <v>1</v>
          </cell>
          <cell r="BE22">
            <v>9</v>
          </cell>
          <cell r="BG22">
            <v>10</v>
          </cell>
          <cell r="BH22">
            <v>1</v>
          </cell>
          <cell r="BJ22">
            <v>1</v>
          </cell>
          <cell r="BM22">
            <v>1</v>
          </cell>
          <cell r="BN22">
            <v>1</v>
          </cell>
          <cell r="BO22">
            <v>4</v>
          </cell>
          <cell r="BR22">
            <v>1</v>
          </cell>
          <cell r="BT22">
            <v>4</v>
          </cell>
          <cell r="BW22">
            <v>9</v>
          </cell>
          <cell r="BY22">
            <v>2</v>
          </cell>
          <cell r="CE22">
            <v>6</v>
          </cell>
          <cell r="CG22">
            <v>3</v>
          </cell>
          <cell r="CH22">
            <v>3</v>
          </cell>
          <cell r="CI22">
            <v>13</v>
          </cell>
          <cell r="CK22">
            <v>11</v>
          </cell>
          <cell r="CL22">
            <v>15</v>
          </cell>
          <cell r="CM22">
            <v>8</v>
          </cell>
          <cell r="CO22">
            <v>2</v>
          </cell>
          <cell r="CP22">
            <v>3</v>
          </cell>
          <cell r="CQ22">
            <v>2</v>
          </cell>
          <cell r="CS22">
            <v>5</v>
          </cell>
          <cell r="CX22">
            <v>2</v>
          </cell>
          <cell r="DC22">
            <v>8</v>
          </cell>
          <cell r="DD22">
            <v>1</v>
          </cell>
          <cell r="DJ22">
            <v>1</v>
          </cell>
          <cell r="DK22">
            <v>3</v>
          </cell>
          <cell r="DL22">
            <v>3</v>
          </cell>
          <cell r="DO22">
            <v>3</v>
          </cell>
          <cell r="DQ22">
            <v>5</v>
          </cell>
          <cell r="DX22">
            <v>3</v>
          </cell>
          <cell r="DZ22">
            <v>3</v>
          </cell>
          <cell r="EB22">
            <v>12</v>
          </cell>
          <cell r="ED22">
            <v>1</v>
          </cell>
          <cell r="EG22">
            <v>2</v>
          </cell>
          <cell r="EH22">
            <v>10</v>
          </cell>
          <cell r="EJ22">
            <v>1</v>
          </cell>
          <cell r="EM22">
            <v>4</v>
          </cell>
          <cell r="EP22">
            <v>6</v>
          </cell>
          <cell r="EQ22">
            <v>252</v>
          </cell>
        </row>
        <row r="23">
          <cell r="A23" t="str">
            <v>20</v>
          </cell>
          <cell r="C23">
            <v>4</v>
          </cell>
          <cell r="F23">
            <v>1</v>
          </cell>
          <cell r="L23">
            <v>2</v>
          </cell>
          <cell r="O23">
            <v>4</v>
          </cell>
          <cell r="T23">
            <v>2</v>
          </cell>
          <cell r="AC23">
            <v>1</v>
          </cell>
          <cell r="AH23">
            <v>1</v>
          </cell>
          <cell r="AS23">
            <v>1</v>
          </cell>
          <cell r="AV23">
            <v>2</v>
          </cell>
          <cell r="BE23">
            <v>1</v>
          </cell>
          <cell r="BG23">
            <v>7</v>
          </cell>
          <cell r="BH23">
            <v>1</v>
          </cell>
          <cell r="BJ23">
            <v>1</v>
          </cell>
          <cell r="BS23">
            <v>1</v>
          </cell>
          <cell r="BT23">
            <v>5</v>
          </cell>
          <cell r="BY23">
            <v>4</v>
          </cell>
          <cell r="CE23">
            <v>7</v>
          </cell>
          <cell r="CG23">
            <v>1</v>
          </cell>
          <cell r="CI23">
            <v>3</v>
          </cell>
          <cell r="CK23">
            <v>1</v>
          </cell>
          <cell r="CL23">
            <v>2</v>
          </cell>
          <cell r="CM23">
            <v>6</v>
          </cell>
          <cell r="DJ23">
            <v>1</v>
          </cell>
          <cell r="DK23">
            <v>1</v>
          </cell>
          <cell r="DL23">
            <v>1</v>
          </cell>
          <cell r="DN23">
            <v>1</v>
          </cell>
          <cell r="DX23">
            <v>2</v>
          </cell>
          <cell r="EB23">
            <v>2</v>
          </cell>
          <cell r="EH23">
            <v>3</v>
          </cell>
          <cell r="EM23">
            <v>1</v>
          </cell>
          <cell r="EQ23">
            <v>70</v>
          </cell>
        </row>
        <row r="24">
          <cell r="A24" t="str">
            <v>21</v>
          </cell>
          <cell r="C24">
            <v>12</v>
          </cell>
          <cell r="F24">
            <v>3</v>
          </cell>
          <cell r="G24">
            <v>4</v>
          </cell>
          <cell r="H24">
            <v>1</v>
          </cell>
          <cell r="I24">
            <v>3</v>
          </cell>
          <cell r="J24">
            <v>3</v>
          </cell>
          <cell r="L24">
            <v>5</v>
          </cell>
          <cell r="P24">
            <v>10</v>
          </cell>
          <cell r="T24">
            <v>1</v>
          </cell>
          <cell r="X24">
            <v>5</v>
          </cell>
          <cell r="AA24">
            <v>1</v>
          </cell>
          <cell r="AC24">
            <v>6</v>
          </cell>
          <cell r="AG24">
            <v>1</v>
          </cell>
          <cell r="AH24">
            <v>6</v>
          </cell>
          <cell r="AN24">
            <v>7</v>
          </cell>
          <cell r="AS24">
            <v>1</v>
          </cell>
          <cell r="AU24">
            <v>3</v>
          </cell>
          <cell r="AX24">
            <v>12</v>
          </cell>
          <cell r="BB24">
            <v>1</v>
          </cell>
          <cell r="BD24">
            <v>2</v>
          </cell>
          <cell r="BE24">
            <v>8</v>
          </cell>
          <cell r="BG24">
            <v>12</v>
          </cell>
          <cell r="BH24">
            <v>4</v>
          </cell>
          <cell r="BJ24">
            <v>2</v>
          </cell>
          <cell r="BO24">
            <v>1</v>
          </cell>
          <cell r="BT24">
            <v>10</v>
          </cell>
          <cell r="BV24">
            <v>1</v>
          </cell>
          <cell r="BW24">
            <v>5</v>
          </cell>
          <cell r="BY24">
            <v>3</v>
          </cell>
          <cell r="CD24">
            <v>2</v>
          </cell>
          <cell r="CE24">
            <v>24</v>
          </cell>
          <cell r="CH24">
            <v>21</v>
          </cell>
          <cell r="CK24">
            <v>4</v>
          </cell>
          <cell r="CL24">
            <v>5</v>
          </cell>
          <cell r="CM24">
            <v>12</v>
          </cell>
          <cell r="CO24">
            <v>5</v>
          </cell>
          <cell r="CP24">
            <v>2</v>
          </cell>
          <cell r="CX24">
            <v>1</v>
          </cell>
          <cell r="DK24">
            <v>1</v>
          </cell>
          <cell r="DL24">
            <v>8</v>
          </cell>
          <cell r="DO24">
            <v>3</v>
          </cell>
          <cell r="DQ24">
            <v>6</v>
          </cell>
          <cell r="DX24">
            <v>4</v>
          </cell>
          <cell r="DZ24">
            <v>1</v>
          </cell>
          <cell r="EB24">
            <v>13</v>
          </cell>
          <cell r="EH24">
            <v>11</v>
          </cell>
          <cell r="EM24">
            <v>9</v>
          </cell>
          <cell r="EO24">
            <v>1</v>
          </cell>
          <cell r="EP24">
            <v>3</v>
          </cell>
          <cell r="EQ24">
            <v>269</v>
          </cell>
        </row>
        <row r="25">
          <cell r="A25" t="str">
            <v>22</v>
          </cell>
          <cell r="B25">
            <v>1</v>
          </cell>
          <cell r="C25">
            <v>15</v>
          </cell>
          <cell r="F25">
            <v>4</v>
          </cell>
          <cell r="G25">
            <v>5</v>
          </cell>
          <cell r="H25">
            <v>3</v>
          </cell>
          <cell r="I25">
            <v>7</v>
          </cell>
          <cell r="J25">
            <v>3</v>
          </cell>
          <cell r="K25">
            <v>1</v>
          </cell>
          <cell r="L25">
            <v>5</v>
          </cell>
          <cell r="O25">
            <v>1</v>
          </cell>
          <cell r="P25">
            <v>13</v>
          </cell>
          <cell r="Q25">
            <v>3</v>
          </cell>
          <cell r="T25">
            <v>3</v>
          </cell>
          <cell r="V25">
            <v>3</v>
          </cell>
          <cell r="W25">
            <v>1</v>
          </cell>
          <cell r="X25">
            <v>6</v>
          </cell>
          <cell r="Z25">
            <v>3</v>
          </cell>
          <cell r="AA25">
            <v>2</v>
          </cell>
          <cell r="AC25">
            <v>6</v>
          </cell>
          <cell r="AG25">
            <v>2</v>
          </cell>
          <cell r="AH25">
            <v>7</v>
          </cell>
          <cell r="AK25">
            <v>2</v>
          </cell>
          <cell r="AN25">
            <v>8</v>
          </cell>
          <cell r="AR25">
            <v>4</v>
          </cell>
          <cell r="AS25">
            <v>3</v>
          </cell>
          <cell r="AT25">
            <v>3</v>
          </cell>
          <cell r="AU25">
            <v>4</v>
          </cell>
          <cell r="AX25">
            <v>11</v>
          </cell>
          <cell r="BA25">
            <v>1</v>
          </cell>
          <cell r="BB25">
            <v>2</v>
          </cell>
          <cell r="BD25">
            <v>2</v>
          </cell>
          <cell r="BE25">
            <v>11</v>
          </cell>
          <cell r="BF25">
            <v>1</v>
          </cell>
          <cell r="BG25">
            <v>15</v>
          </cell>
          <cell r="BH25">
            <v>6</v>
          </cell>
          <cell r="BJ25">
            <v>2</v>
          </cell>
          <cell r="BL25">
            <v>2</v>
          </cell>
          <cell r="BM25">
            <v>2</v>
          </cell>
          <cell r="BO25">
            <v>3</v>
          </cell>
          <cell r="BT25">
            <v>12</v>
          </cell>
          <cell r="BV25">
            <v>2</v>
          </cell>
          <cell r="BW25">
            <v>8</v>
          </cell>
          <cell r="BY25">
            <v>5</v>
          </cell>
          <cell r="CD25">
            <v>2</v>
          </cell>
          <cell r="CE25">
            <v>35</v>
          </cell>
          <cell r="CF25">
            <v>1</v>
          </cell>
          <cell r="CG25">
            <v>4</v>
          </cell>
          <cell r="CH25">
            <v>24</v>
          </cell>
          <cell r="CK25">
            <v>6</v>
          </cell>
          <cell r="CL25">
            <v>6</v>
          </cell>
          <cell r="CM25">
            <v>12</v>
          </cell>
          <cell r="CO25">
            <v>6</v>
          </cell>
          <cell r="CP25">
            <v>6</v>
          </cell>
          <cell r="CS25">
            <v>1</v>
          </cell>
          <cell r="CX25">
            <v>2</v>
          </cell>
          <cell r="DC25">
            <v>10</v>
          </cell>
          <cell r="DD25">
            <v>14</v>
          </cell>
          <cell r="DJ25">
            <v>4</v>
          </cell>
          <cell r="DK25">
            <v>4</v>
          </cell>
          <cell r="DL25">
            <v>9</v>
          </cell>
          <cell r="DO25">
            <v>4</v>
          </cell>
          <cell r="DQ25">
            <v>13</v>
          </cell>
          <cell r="DR25">
            <v>1</v>
          </cell>
          <cell r="DU25">
            <v>1</v>
          </cell>
          <cell r="DX25">
            <v>8</v>
          </cell>
          <cell r="DZ25">
            <v>2</v>
          </cell>
          <cell r="EB25">
            <v>13</v>
          </cell>
          <cell r="EG25">
            <v>1</v>
          </cell>
          <cell r="EH25">
            <v>15</v>
          </cell>
          <cell r="EM25">
            <v>13</v>
          </cell>
          <cell r="EO25">
            <v>3</v>
          </cell>
          <cell r="EP25">
            <v>5</v>
          </cell>
          <cell r="EQ25">
            <v>428</v>
          </cell>
        </row>
        <row r="26">
          <cell r="A26" t="str">
            <v>23</v>
          </cell>
          <cell r="C26">
            <v>8</v>
          </cell>
          <cell r="F26">
            <v>2</v>
          </cell>
          <cell r="G26">
            <v>7</v>
          </cell>
          <cell r="H26">
            <v>3</v>
          </cell>
          <cell r="I26">
            <v>2</v>
          </cell>
          <cell r="J26">
            <v>3</v>
          </cell>
          <cell r="L26">
            <v>5</v>
          </cell>
          <cell r="O26">
            <v>2</v>
          </cell>
          <cell r="P26">
            <v>9</v>
          </cell>
          <cell r="T26">
            <v>2</v>
          </cell>
          <cell r="X26">
            <v>9</v>
          </cell>
          <cell r="Z26">
            <v>2</v>
          </cell>
          <cell r="AA26">
            <v>5</v>
          </cell>
          <cell r="AC26">
            <v>5</v>
          </cell>
          <cell r="AG26">
            <v>1</v>
          </cell>
          <cell r="AH26">
            <v>4</v>
          </cell>
          <cell r="AM26">
            <v>7</v>
          </cell>
          <cell r="AR26">
            <v>4</v>
          </cell>
          <cell r="AS26">
            <v>3</v>
          </cell>
          <cell r="AT26">
            <v>3</v>
          </cell>
          <cell r="AU26">
            <v>3</v>
          </cell>
          <cell r="AV26">
            <v>4</v>
          </cell>
          <cell r="BB26">
            <v>3</v>
          </cell>
          <cell r="BD26">
            <v>2</v>
          </cell>
          <cell r="BE26">
            <v>7</v>
          </cell>
          <cell r="BF26">
            <v>1</v>
          </cell>
          <cell r="BG26">
            <v>10</v>
          </cell>
          <cell r="BH26">
            <v>6</v>
          </cell>
          <cell r="BJ26">
            <v>1</v>
          </cell>
          <cell r="BO26">
            <v>1</v>
          </cell>
          <cell r="BT26">
            <v>9</v>
          </cell>
          <cell r="BW26">
            <v>8</v>
          </cell>
          <cell r="BY26">
            <v>5</v>
          </cell>
          <cell r="CD26">
            <v>5</v>
          </cell>
          <cell r="CE26">
            <v>20</v>
          </cell>
          <cell r="CG26">
            <v>1</v>
          </cell>
          <cell r="CH26">
            <v>12</v>
          </cell>
          <cell r="CK26">
            <v>9</v>
          </cell>
          <cell r="CL26">
            <v>11</v>
          </cell>
          <cell r="CM26">
            <v>7</v>
          </cell>
          <cell r="CO26">
            <v>3</v>
          </cell>
          <cell r="CP26">
            <v>2</v>
          </cell>
          <cell r="CQ26">
            <v>1</v>
          </cell>
          <cell r="CX26">
            <v>1</v>
          </cell>
          <cell r="DD26">
            <v>3</v>
          </cell>
          <cell r="DJ26">
            <v>3</v>
          </cell>
          <cell r="DK26">
            <v>3</v>
          </cell>
          <cell r="DL26">
            <v>3</v>
          </cell>
          <cell r="DN26">
            <v>1</v>
          </cell>
          <cell r="DO26">
            <v>3</v>
          </cell>
          <cell r="DQ26">
            <v>7</v>
          </cell>
          <cell r="DX26">
            <v>6</v>
          </cell>
          <cell r="DZ26">
            <v>3</v>
          </cell>
          <cell r="EB26">
            <v>7</v>
          </cell>
          <cell r="EH26">
            <v>8</v>
          </cell>
          <cell r="EM26">
            <v>2</v>
          </cell>
          <cell r="EP26">
            <v>1</v>
          </cell>
          <cell r="EQ26">
            <v>268</v>
          </cell>
        </row>
        <row r="27">
          <cell r="A27" t="str">
            <v>24</v>
          </cell>
          <cell r="C27">
            <v>5</v>
          </cell>
          <cell r="E27">
            <v>1</v>
          </cell>
          <cell r="G27">
            <v>1</v>
          </cell>
          <cell r="P27">
            <v>2</v>
          </cell>
          <cell r="Q27">
            <v>1</v>
          </cell>
          <cell r="T27">
            <v>4</v>
          </cell>
          <cell r="AA27">
            <v>1</v>
          </cell>
          <cell r="AC27">
            <v>1</v>
          </cell>
          <cell r="AF27">
            <v>1</v>
          </cell>
          <cell r="AH27">
            <v>1</v>
          </cell>
          <cell r="AM27">
            <v>3</v>
          </cell>
          <cell r="AN27">
            <v>6</v>
          </cell>
          <cell r="AU27">
            <v>2</v>
          </cell>
          <cell r="AV27">
            <v>5</v>
          </cell>
          <cell r="BB27">
            <v>1</v>
          </cell>
          <cell r="BD27">
            <v>3</v>
          </cell>
          <cell r="BG27">
            <v>4</v>
          </cell>
          <cell r="BN27">
            <v>2</v>
          </cell>
          <cell r="BO27">
            <v>10</v>
          </cell>
          <cell r="BT27">
            <v>2</v>
          </cell>
          <cell r="CA27">
            <v>1</v>
          </cell>
          <cell r="CE27">
            <v>3</v>
          </cell>
          <cell r="CH27">
            <v>5</v>
          </cell>
          <cell r="CL27">
            <v>2</v>
          </cell>
          <cell r="CM27">
            <v>1</v>
          </cell>
          <cell r="CO27">
            <v>9</v>
          </cell>
          <cell r="CX27">
            <v>1</v>
          </cell>
          <cell r="DC27">
            <v>1</v>
          </cell>
          <cell r="DJ27">
            <v>1</v>
          </cell>
          <cell r="DK27">
            <v>1</v>
          </cell>
          <cell r="DL27">
            <v>1</v>
          </cell>
          <cell r="DO27">
            <v>1</v>
          </cell>
          <cell r="DQ27">
            <v>2</v>
          </cell>
          <cell r="DZ27">
            <v>2</v>
          </cell>
          <cell r="EC27">
            <v>2</v>
          </cell>
          <cell r="EH27">
            <v>2</v>
          </cell>
          <cell r="EJ27">
            <v>1</v>
          </cell>
          <cell r="EM27">
            <v>6</v>
          </cell>
          <cell r="EQ27">
            <v>98</v>
          </cell>
        </row>
        <row r="28">
          <cell r="A28" t="str">
            <v>25</v>
          </cell>
          <cell r="C28">
            <v>32</v>
          </cell>
          <cell r="F28">
            <v>6</v>
          </cell>
          <cell r="G28">
            <v>9</v>
          </cell>
          <cell r="H28">
            <v>2</v>
          </cell>
          <cell r="I28">
            <v>8</v>
          </cell>
          <cell r="J28">
            <v>3</v>
          </cell>
          <cell r="L28">
            <v>7</v>
          </cell>
          <cell r="O28">
            <v>29</v>
          </cell>
          <cell r="T28">
            <v>7</v>
          </cell>
          <cell r="V28">
            <v>1</v>
          </cell>
          <cell r="X28">
            <v>15</v>
          </cell>
          <cell r="Z28">
            <v>5</v>
          </cell>
          <cell r="AA28">
            <v>6</v>
          </cell>
          <cell r="AB28">
            <v>1</v>
          </cell>
          <cell r="AC28">
            <v>11</v>
          </cell>
          <cell r="AH28">
            <v>9</v>
          </cell>
          <cell r="AM28">
            <v>24</v>
          </cell>
          <cell r="AR28">
            <v>4</v>
          </cell>
          <cell r="AS28">
            <v>1</v>
          </cell>
          <cell r="AT28">
            <v>1</v>
          </cell>
          <cell r="AU28">
            <v>1</v>
          </cell>
          <cell r="AV28">
            <v>33</v>
          </cell>
          <cell r="AY28">
            <v>1</v>
          </cell>
          <cell r="BB28">
            <v>6</v>
          </cell>
          <cell r="BD28">
            <v>5</v>
          </cell>
          <cell r="BE28">
            <v>24</v>
          </cell>
          <cell r="BF28">
            <v>19</v>
          </cell>
          <cell r="BJ28">
            <v>3</v>
          </cell>
          <cell r="BO28">
            <v>5</v>
          </cell>
          <cell r="BS28">
            <v>15</v>
          </cell>
          <cell r="BV28">
            <v>6</v>
          </cell>
          <cell r="BW28">
            <v>14</v>
          </cell>
          <cell r="BY28">
            <v>15</v>
          </cell>
          <cell r="CD28">
            <v>8</v>
          </cell>
          <cell r="CH28">
            <v>1</v>
          </cell>
          <cell r="CJ28">
            <v>29</v>
          </cell>
          <cell r="CK28">
            <v>30</v>
          </cell>
          <cell r="CL28">
            <v>3</v>
          </cell>
          <cell r="CN28">
            <v>26</v>
          </cell>
          <cell r="CO28">
            <v>3</v>
          </cell>
          <cell r="CP28">
            <v>13</v>
          </cell>
          <cell r="CT28">
            <v>1</v>
          </cell>
          <cell r="DL28">
            <v>8</v>
          </cell>
          <cell r="DN28">
            <v>1</v>
          </cell>
          <cell r="DO28">
            <v>8</v>
          </cell>
          <cell r="DP28">
            <v>16</v>
          </cell>
          <cell r="DX28">
            <v>3</v>
          </cell>
          <cell r="DZ28">
            <v>4</v>
          </cell>
          <cell r="EB28">
            <v>17</v>
          </cell>
          <cell r="EF28">
            <v>3</v>
          </cell>
          <cell r="EH28">
            <v>1</v>
          </cell>
          <cell r="EI28">
            <v>22</v>
          </cell>
          <cell r="EM28">
            <v>6</v>
          </cell>
          <cell r="EO28">
            <v>4</v>
          </cell>
          <cell r="EP28">
            <v>3</v>
          </cell>
          <cell r="EQ28">
            <v>538</v>
          </cell>
        </row>
        <row r="29">
          <cell r="A29" t="str">
            <v>26</v>
          </cell>
          <cell r="C29">
            <v>21</v>
          </cell>
          <cell r="D29">
            <v>2</v>
          </cell>
          <cell r="F29">
            <v>7</v>
          </cell>
          <cell r="G29">
            <v>3</v>
          </cell>
          <cell r="H29">
            <v>9</v>
          </cell>
          <cell r="J29">
            <v>4</v>
          </cell>
          <cell r="L29">
            <v>8</v>
          </cell>
          <cell r="M29">
            <v>1</v>
          </cell>
          <cell r="O29">
            <v>12</v>
          </cell>
          <cell r="R29">
            <v>5</v>
          </cell>
          <cell r="T29">
            <v>6</v>
          </cell>
          <cell r="V29">
            <v>6</v>
          </cell>
          <cell r="W29">
            <v>7</v>
          </cell>
          <cell r="X29">
            <v>3</v>
          </cell>
          <cell r="Z29">
            <v>8</v>
          </cell>
          <cell r="AA29">
            <v>5</v>
          </cell>
          <cell r="AC29">
            <v>13</v>
          </cell>
          <cell r="AF29">
            <v>4</v>
          </cell>
          <cell r="AG29">
            <v>3</v>
          </cell>
          <cell r="AH29">
            <v>9</v>
          </cell>
          <cell r="AK29">
            <v>8</v>
          </cell>
          <cell r="AM29">
            <v>12</v>
          </cell>
          <cell r="AN29">
            <v>5</v>
          </cell>
          <cell r="AQ29">
            <v>7</v>
          </cell>
          <cell r="AR29">
            <v>2</v>
          </cell>
          <cell r="AS29">
            <v>2</v>
          </cell>
          <cell r="AT29">
            <v>5</v>
          </cell>
          <cell r="AU29">
            <v>5</v>
          </cell>
          <cell r="AV29">
            <v>14</v>
          </cell>
          <cell r="AW29">
            <v>1</v>
          </cell>
          <cell r="AX29">
            <v>3</v>
          </cell>
          <cell r="BB29">
            <v>6</v>
          </cell>
          <cell r="BD29">
            <v>8</v>
          </cell>
          <cell r="BE29">
            <v>25</v>
          </cell>
          <cell r="BF29">
            <v>16</v>
          </cell>
          <cell r="BI29">
            <v>3</v>
          </cell>
          <cell r="BJ29">
            <v>5</v>
          </cell>
          <cell r="BN29">
            <v>4</v>
          </cell>
          <cell r="BO29">
            <v>7</v>
          </cell>
          <cell r="BR29">
            <v>1</v>
          </cell>
          <cell r="BS29">
            <v>13</v>
          </cell>
          <cell r="BT29">
            <v>2</v>
          </cell>
          <cell r="BV29">
            <v>3</v>
          </cell>
          <cell r="BW29">
            <v>4</v>
          </cell>
          <cell r="BX29">
            <v>1</v>
          </cell>
          <cell r="BY29">
            <v>15</v>
          </cell>
          <cell r="CA29">
            <v>1</v>
          </cell>
          <cell r="CC29">
            <v>2</v>
          </cell>
          <cell r="CD29">
            <v>9</v>
          </cell>
          <cell r="CE29">
            <v>12</v>
          </cell>
          <cell r="CI29">
            <v>16</v>
          </cell>
          <cell r="CJ29">
            <v>37</v>
          </cell>
          <cell r="CK29">
            <v>15</v>
          </cell>
          <cell r="CM29">
            <v>8</v>
          </cell>
          <cell r="CN29">
            <v>12</v>
          </cell>
          <cell r="CO29">
            <v>9</v>
          </cell>
          <cell r="CP29">
            <v>12</v>
          </cell>
          <cell r="CQ29">
            <v>3</v>
          </cell>
          <cell r="CS29">
            <v>17</v>
          </cell>
          <cell r="CT29">
            <v>3</v>
          </cell>
          <cell r="CY29">
            <v>2</v>
          </cell>
          <cell r="DJ29">
            <v>15</v>
          </cell>
          <cell r="DK29">
            <v>5</v>
          </cell>
          <cell r="DL29">
            <v>4</v>
          </cell>
          <cell r="DO29">
            <v>5</v>
          </cell>
          <cell r="DP29">
            <v>12</v>
          </cell>
          <cell r="DQ29">
            <v>4</v>
          </cell>
          <cell r="DR29">
            <v>1</v>
          </cell>
          <cell r="DS29">
            <v>4</v>
          </cell>
          <cell r="DV29">
            <v>7</v>
          </cell>
          <cell r="DX29">
            <v>11</v>
          </cell>
          <cell r="DY29">
            <v>4</v>
          </cell>
          <cell r="DZ29">
            <v>4</v>
          </cell>
          <cell r="EB29">
            <v>9</v>
          </cell>
          <cell r="EF29">
            <v>6</v>
          </cell>
          <cell r="EG29">
            <v>8</v>
          </cell>
          <cell r="EH29">
            <v>3</v>
          </cell>
          <cell r="EI29">
            <v>29</v>
          </cell>
          <cell r="EK29">
            <v>4</v>
          </cell>
          <cell r="EL29">
            <v>9</v>
          </cell>
          <cell r="EM29">
            <v>5</v>
          </cell>
          <cell r="EN29">
            <v>1</v>
          </cell>
          <cell r="EO29">
            <v>5</v>
          </cell>
          <cell r="EP29">
            <v>10</v>
          </cell>
          <cell r="EQ29">
            <v>636</v>
          </cell>
        </row>
        <row r="30">
          <cell r="A30" t="str">
            <v>27</v>
          </cell>
          <cell r="C30">
            <v>35</v>
          </cell>
          <cell r="D30">
            <v>1</v>
          </cell>
          <cell r="E30">
            <v>1</v>
          </cell>
          <cell r="F30">
            <v>9</v>
          </cell>
          <cell r="G30">
            <v>6</v>
          </cell>
          <cell r="H30">
            <v>4</v>
          </cell>
          <cell r="I30">
            <v>11</v>
          </cell>
          <cell r="J30">
            <v>6</v>
          </cell>
          <cell r="K30">
            <v>4</v>
          </cell>
          <cell r="L30">
            <v>14</v>
          </cell>
          <cell r="M30">
            <v>1</v>
          </cell>
          <cell r="O30">
            <v>26</v>
          </cell>
          <cell r="R30">
            <v>11</v>
          </cell>
          <cell r="S30">
            <v>3</v>
          </cell>
          <cell r="T30">
            <v>8</v>
          </cell>
          <cell r="U30">
            <v>3</v>
          </cell>
          <cell r="V30">
            <v>9</v>
          </cell>
          <cell r="W30">
            <v>7</v>
          </cell>
          <cell r="X30">
            <v>14</v>
          </cell>
          <cell r="Z30">
            <v>5</v>
          </cell>
          <cell r="AA30">
            <v>4</v>
          </cell>
          <cell r="AB30">
            <v>6</v>
          </cell>
          <cell r="AC30">
            <v>9</v>
          </cell>
          <cell r="AF30">
            <v>8</v>
          </cell>
          <cell r="AG30">
            <v>4</v>
          </cell>
          <cell r="AH30">
            <v>14</v>
          </cell>
          <cell r="AJ30">
            <v>3</v>
          </cell>
          <cell r="AK30">
            <v>10</v>
          </cell>
          <cell r="AL30">
            <v>6</v>
          </cell>
          <cell r="AM30">
            <v>36</v>
          </cell>
          <cell r="AN30">
            <v>9</v>
          </cell>
          <cell r="AO30">
            <v>1</v>
          </cell>
          <cell r="AQ30">
            <v>25</v>
          </cell>
          <cell r="AR30">
            <v>5</v>
          </cell>
          <cell r="AS30">
            <v>9</v>
          </cell>
          <cell r="AT30">
            <v>7</v>
          </cell>
          <cell r="AU30">
            <v>6</v>
          </cell>
          <cell r="AV30">
            <v>26</v>
          </cell>
          <cell r="AW30">
            <v>1</v>
          </cell>
          <cell r="AX30">
            <v>3</v>
          </cell>
          <cell r="AY30">
            <v>1</v>
          </cell>
          <cell r="BB30">
            <v>5</v>
          </cell>
          <cell r="BD30">
            <v>4</v>
          </cell>
          <cell r="BE30">
            <v>39</v>
          </cell>
          <cell r="BF30">
            <v>17</v>
          </cell>
          <cell r="BG30">
            <v>9</v>
          </cell>
          <cell r="BH30">
            <v>1</v>
          </cell>
          <cell r="BI30">
            <v>2</v>
          </cell>
          <cell r="BJ30">
            <v>7</v>
          </cell>
          <cell r="BN30">
            <v>17</v>
          </cell>
          <cell r="BO30">
            <v>11</v>
          </cell>
          <cell r="BS30">
            <v>22</v>
          </cell>
          <cell r="BT30">
            <v>3</v>
          </cell>
          <cell r="BV30">
            <v>4</v>
          </cell>
          <cell r="BW30">
            <v>23</v>
          </cell>
          <cell r="BX30">
            <v>2</v>
          </cell>
          <cell r="BY30">
            <v>29</v>
          </cell>
          <cell r="CC30">
            <v>1</v>
          </cell>
          <cell r="CD30">
            <v>10</v>
          </cell>
          <cell r="CE30">
            <v>4</v>
          </cell>
          <cell r="CF30">
            <v>2</v>
          </cell>
          <cell r="CH30">
            <v>2</v>
          </cell>
          <cell r="CI30">
            <v>9</v>
          </cell>
          <cell r="CJ30">
            <v>47</v>
          </cell>
          <cell r="CK30">
            <v>15</v>
          </cell>
          <cell r="CL30">
            <v>11</v>
          </cell>
          <cell r="CM30">
            <v>6</v>
          </cell>
          <cell r="CN30">
            <v>30</v>
          </cell>
          <cell r="CO30">
            <v>11</v>
          </cell>
          <cell r="CP30">
            <v>18</v>
          </cell>
          <cell r="CQ30">
            <v>12</v>
          </cell>
          <cell r="CS30">
            <v>11</v>
          </cell>
          <cell r="CT30">
            <v>2</v>
          </cell>
          <cell r="CX30">
            <v>2</v>
          </cell>
          <cell r="CY30">
            <v>1</v>
          </cell>
          <cell r="DJ30">
            <v>10</v>
          </cell>
          <cell r="DK30">
            <v>2</v>
          </cell>
          <cell r="DL30">
            <v>10</v>
          </cell>
          <cell r="DM30">
            <v>4</v>
          </cell>
          <cell r="DN30">
            <v>1</v>
          </cell>
          <cell r="DO30">
            <v>10</v>
          </cell>
          <cell r="DP30">
            <v>27</v>
          </cell>
          <cell r="DS30">
            <v>2</v>
          </cell>
          <cell r="DV30">
            <v>6</v>
          </cell>
          <cell r="DX30">
            <v>6</v>
          </cell>
          <cell r="DY30">
            <v>4</v>
          </cell>
          <cell r="DZ30">
            <v>8</v>
          </cell>
          <cell r="EB30">
            <v>12</v>
          </cell>
          <cell r="EF30">
            <v>4</v>
          </cell>
          <cell r="EG30">
            <v>8</v>
          </cell>
          <cell r="EH30">
            <v>7</v>
          </cell>
          <cell r="EI30">
            <v>38</v>
          </cell>
          <cell r="EK30">
            <v>15</v>
          </cell>
          <cell r="EL30">
            <v>4</v>
          </cell>
          <cell r="EM30">
            <v>13</v>
          </cell>
          <cell r="EN30">
            <v>3</v>
          </cell>
          <cell r="EO30">
            <v>10</v>
          </cell>
          <cell r="EP30">
            <v>14</v>
          </cell>
          <cell r="EQ30">
            <v>978</v>
          </cell>
        </row>
        <row r="31">
          <cell r="A31" t="str">
            <v>28</v>
          </cell>
          <cell r="C31">
            <v>30</v>
          </cell>
          <cell r="F31">
            <v>8</v>
          </cell>
          <cell r="G31">
            <v>1</v>
          </cell>
          <cell r="H31">
            <v>2</v>
          </cell>
          <cell r="I31">
            <v>2</v>
          </cell>
          <cell r="K31">
            <v>1</v>
          </cell>
          <cell r="L31">
            <v>1</v>
          </cell>
          <cell r="M31">
            <v>4</v>
          </cell>
          <cell r="O31">
            <v>6</v>
          </cell>
          <cell r="P31">
            <v>1</v>
          </cell>
          <cell r="T31">
            <v>5</v>
          </cell>
          <cell r="W31">
            <v>3</v>
          </cell>
          <cell r="X31">
            <v>5</v>
          </cell>
          <cell r="Z31">
            <v>5</v>
          </cell>
          <cell r="AA31">
            <v>5</v>
          </cell>
          <cell r="AB31">
            <v>1</v>
          </cell>
          <cell r="AC31">
            <v>5</v>
          </cell>
          <cell r="AF31">
            <v>1</v>
          </cell>
          <cell r="AH31">
            <v>7</v>
          </cell>
          <cell r="AJ31">
            <v>3</v>
          </cell>
          <cell r="AK31">
            <v>4</v>
          </cell>
          <cell r="AM31">
            <v>24</v>
          </cell>
          <cell r="AQ31">
            <v>8</v>
          </cell>
          <cell r="AS31">
            <v>4</v>
          </cell>
          <cell r="AT31">
            <v>1</v>
          </cell>
          <cell r="AU31">
            <v>10</v>
          </cell>
          <cell r="AV31">
            <v>16</v>
          </cell>
          <cell r="BC31">
            <v>3</v>
          </cell>
          <cell r="BD31">
            <v>2</v>
          </cell>
          <cell r="BE31">
            <v>34</v>
          </cell>
          <cell r="BF31">
            <v>14</v>
          </cell>
          <cell r="BI31">
            <v>4</v>
          </cell>
          <cell r="BJ31">
            <v>4</v>
          </cell>
          <cell r="BN31">
            <v>12</v>
          </cell>
          <cell r="BO31">
            <v>4</v>
          </cell>
          <cell r="BS31">
            <v>24</v>
          </cell>
          <cell r="BV31">
            <v>6</v>
          </cell>
          <cell r="BW31">
            <v>8</v>
          </cell>
          <cell r="BY31">
            <v>7</v>
          </cell>
          <cell r="CC31">
            <v>1</v>
          </cell>
          <cell r="CD31">
            <v>8</v>
          </cell>
          <cell r="CI31">
            <v>3</v>
          </cell>
          <cell r="CJ31">
            <v>30</v>
          </cell>
          <cell r="CK31">
            <v>26</v>
          </cell>
          <cell r="CN31">
            <v>17</v>
          </cell>
          <cell r="CO31">
            <v>3</v>
          </cell>
          <cell r="CP31">
            <v>7</v>
          </cell>
          <cell r="CT31">
            <v>3</v>
          </cell>
          <cell r="CX31">
            <v>3</v>
          </cell>
          <cell r="DJ31">
            <v>3</v>
          </cell>
          <cell r="DK31">
            <v>3</v>
          </cell>
          <cell r="DL31">
            <v>15</v>
          </cell>
          <cell r="DM31">
            <v>1</v>
          </cell>
          <cell r="DO31">
            <v>10</v>
          </cell>
          <cell r="DP31">
            <v>16</v>
          </cell>
          <cell r="DV31">
            <v>6</v>
          </cell>
          <cell r="DX31">
            <v>12</v>
          </cell>
          <cell r="DZ31">
            <v>3</v>
          </cell>
          <cell r="EB31">
            <v>17</v>
          </cell>
          <cell r="EF31">
            <v>3</v>
          </cell>
          <cell r="EI31">
            <v>15</v>
          </cell>
          <cell r="EL31">
            <v>8</v>
          </cell>
          <cell r="EM31">
            <v>4</v>
          </cell>
          <cell r="EN31">
            <v>3</v>
          </cell>
          <cell r="EO31">
            <v>1</v>
          </cell>
          <cell r="EP31">
            <v>5</v>
          </cell>
          <cell r="EQ31">
            <v>511</v>
          </cell>
        </row>
        <row r="32">
          <cell r="A32" t="str">
            <v>29</v>
          </cell>
          <cell r="C32">
            <v>21</v>
          </cell>
          <cell r="O32">
            <v>7</v>
          </cell>
          <cell r="R32">
            <v>1</v>
          </cell>
          <cell r="X32">
            <v>4</v>
          </cell>
          <cell r="Z32">
            <v>4</v>
          </cell>
          <cell r="AA32">
            <v>9</v>
          </cell>
          <cell r="AB32">
            <v>1</v>
          </cell>
          <cell r="AC32">
            <v>10</v>
          </cell>
          <cell r="AG32">
            <v>2</v>
          </cell>
          <cell r="AH32">
            <v>1</v>
          </cell>
          <cell r="AJ32">
            <v>2</v>
          </cell>
          <cell r="AM32">
            <v>9</v>
          </cell>
          <cell r="AQ32">
            <v>2</v>
          </cell>
          <cell r="BE32">
            <v>1</v>
          </cell>
          <cell r="BF32">
            <v>17</v>
          </cell>
          <cell r="BJ32">
            <v>2</v>
          </cell>
          <cell r="BO32">
            <v>1</v>
          </cell>
          <cell r="BS32">
            <v>3</v>
          </cell>
          <cell r="BV32">
            <v>2</v>
          </cell>
          <cell r="BW32">
            <v>7</v>
          </cell>
          <cell r="BY32">
            <v>4</v>
          </cell>
          <cell r="CJ32">
            <v>17</v>
          </cell>
          <cell r="CK32">
            <v>14</v>
          </cell>
          <cell r="CN32">
            <v>19</v>
          </cell>
          <cell r="EB32">
            <v>9</v>
          </cell>
          <cell r="EI32">
            <v>6</v>
          </cell>
          <cell r="EM32">
            <v>5</v>
          </cell>
          <cell r="EQ32">
            <v>180</v>
          </cell>
        </row>
        <row r="33">
          <cell r="A33" t="str">
            <v>30</v>
          </cell>
          <cell r="C33">
            <v>13</v>
          </cell>
          <cell r="D33">
            <v>1</v>
          </cell>
          <cell r="G33">
            <v>7</v>
          </cell>
          <cell r="I33">
            <v>2</v>
          </cell>
          <cell r="L33">
            <v>12</v>
          </cell>
          <cell r="O33">
            <v>14</v>
          </cell>
          <cell r="T33">
            <v>4</v>
          </cell>
          <cell r="W33">
            <v>3</v>
          </cell>
          <cell r="X33">
            <v>4</v>
          </cell>
          <cell r="AH33">
            <v>8</v>
          </cell>
          <cell r="AJ33">
            <v>1</v>
          </cell>
          <cell r="AK33">
            <v>1</v>
          </cell>
          <cell r="AM33">
            <v>6</v>
          </cell>
          <cell r="AS33">
            <v>1</v>
          </cell>
          <cell r="AT33">
            <v>1</v>
          </cell>
          <cell r="AV33">
            <v>24</v>
          </cell>
          <cell r="BB33">
            <v>5</v>
          </cell>
          <cell r="BD33">
            <v>5</v>
          </cell>
          <cell r="BE33">
            <v>8</v>
          </cell>
          <cell r="BF33">
            <v>14</v>
          </cell>
          <cell r="BY33">
            <v>5</v>
          </cell>
          <cell r="CD33">
            <v>1</v>
          </cell>
          <cell r="CI33">
            <v>1</v>
          </cell>
          <cell r="CJ33">
            <v>21</v>
          </cell>
          <cell r="CK33">
            <v>4</v>
          </cell>
          <cell r="CN33">
            <v>18</v>
          </cell>
          <cell r="CO33">
            <v>1</v>
          </cell>
          <cell r="CP33">
            <v>7</v>
          </cell>
          <cell r="CQ33">
            <v>4</v>
          </cell>
          <cell r="CX33">
            <v>1</v>
          </cell>
          <cell r="DK33">
            <v>1</v>
          </cell>
          <cell r="DL33">
            <v>1</v>
          </cell>
          <cell r="DO33">
            <v>7</v>
          </cell>
          <cell r="DP33">
            <v>10</v>
          </cell>
          <cell r="DX33">
            <v>4</v>
          </cell>
          <cell r="DZ33">
            <v>5</v>
          </cell>
          <cell r="EB33">
            <v>2</v>
          </cell>
          <cell r="EI33">
            <v>7</v>
          </cell>
          <cell r="EN33">
            <v>2</v>
          </cell>
          <cell r="EP33">
            <v>2</v>
          </cell>
          <cell r="EQ33">
            <v>238</v>
          </cell>
        </row>
        <row r="34">
          <cell r="A34" t="str">
            <v>31</v>
          </cell>
          <cell r="C34">
            <v>20</v>
          </cell>
          <cell r="H34">
            <v>2</v>
          </cell>
          <cell r="I34">
            <v>2</v>
          </cell>
          <cell r="L34">
            <v>4</v>
          </cell>
          <cell r="O34">
            <v>18</v>
          </cell>
          <cell r="R34">
            <v>4</v>
          </cell>
          <cell r="T34">
            <v>2</v>
          </cell>
          <cell r="V34">
            <v>1</v>
          </cell>
          <cell r="W34">
            <v>1</v>
          </cell>
          <cell r="X34">
            <v>4</v>
          </cell>
          <cell r="Z34">
            <v>3</v>
          </cell>
          <cell r="AA34">
            <v>2</v>
          </cell>
          <cell r="AB34">
            <v>2</v>
          </cell>
          <cell r="AC34">
            <v>6</v>
          </cell>
          <cell r="AD34">
            <v>2</v>
          </cell>
          <cell r="AG34">
            <v>3</v>
          </cell>
          <cell r="AH34">
            <v>9</v>
          </cell>
          <cell r="AJ34">
            <v>1</v>
          </cell>
          <cell r="AK34">
            <v>1</v>
          </cell>
          <cell r="AM34">
            <v>8</v>
          </cell>
          <cell r="AQ34">
            <v>4</v>
          </cell>
          <cell r="AR34">
            <v>2</v>
          </cell>
          <cell r="AS34">
            <v>1</v>
          </cell>
          <cell r="AT34">
            <v>1</v>
          </cell>
          <cell r="AV34">
            <v>19</v>
          </cell>
          <cell r="BB34">
            <v>3</v>
          </cell>
          <cell r="BD34">
            <v>4</v>
          </cell>
          <cell r="BE34">
            <v>20</v>
          </cell>
          <cell r="BF34">
            <v>11</v>
          </cell>
          <cell r="BI34">
            <v>1</v>
          </cell>
          <cell r="BJ34">
            <v>1</v>
          </cell>
          <cell r="BO34">
            <v>5</v>
          </cell>
          <cell r="BS34">
            <v>10</v>
          </cell>
          <cell r="BU34">
            <v>3</v>
          </cell>
          <cell r="BV34">
            <v>9</v>
          </cell>
          <cell r="BW34">
            <v>4</v>
          </cell>
          <cell r="BY34">
            <v>6</v>
          </cell>
          <cell r="CA34">
            <v>1</v>
          </cell>
          <cell r="CD34">
            <v>7</v>
          </cell>
          <cell r="CH34">
            <v>1</v>
          </cell>
          <cell r="CI34">
            <v>2</v>
          </cell>
          <cell r="CJ34">
            <v>24</v>
          </cell>
          <cell r="CK34">
            <v>8</v>
          </cell>
          <cell r="CN34">
            <v>14</v>
          </cell>
          <cell r="CO34">
            <v>2</v>
          </cell>
          <cell r="CP34">
            <v>3</v>
          </cell>
          <cell r="CQ34">
            <v>1</v>
          </cell>
          <cell r="CT34">
            <v>1</v>
          </cell>
          <cell r="CZ34">
            <v>3</v>
          </cell>
          <cell r="DJ34">
            <v>9</v>
          </cell>
          <cell r="DK34">
            <v>1</v>
          </cell>
          <cell r="DL34">
            <v>7</v>
          </cell>
          <cell r="DO34">
            <v>5</v>
          </cell>
          <cell r="DP34">
            <v>2</v>
          </cell>
          <cell r="DR34">
            <v>1</v>
          </cell>
          <cell r="DT34">
            <v>3</v>
          </cell>
          <cell r="DX34">
            <v>12</v>
          </cell>
          <cell r="DZ34">
            <v>2</v>
          </cell>
          <cell r="EB34">
            <v>17</v>
          </cell>
          <cell r="EF34">
            <v>1</v>
          </cell>
          <cell r="EI34">
            <v>9</v>
          </cell>
          <cell r="EM34">
            <v>3</v>
          </cell>
          <cell r="EQ34">
            <v>338</v>
          </cell>
        </row>
        <row r="35">
          <cell r="A35" t="str">
            <v>32</v>
          </cell>
          <cell r="C35">
            <v>16</v>
          </cell>
          <cell r="D35">
            <v>1</v>
          </cell>
          <cell r="F35">
            <v>5</v>
          </cell>
          <cell r="G35">
            <v>5</v>
          </cell>
          <cell r="H35">
            <v>2</v>
          </cell>
          <cell r="I35">
            <v>4</v>
          </cell>
          <cell r="J35">
            <v>4</v>
          </cell>
          <cell r="L35">
            <v>5</v>
          </cell>
          <cell r="O35">
            <v>14</v>
          </cell>
          <cell r="T35">
            <v>5</v>
          </cell>
          <cell r="W35">
            <v>1</v>
          </cell>
          <cell r="X35">
            <v>4</v>
          </cell>
          <cell r="Z35">
            <v>3</v>
          </cell>
          <cell r="AA35">
            <v>4</v>
          </cell>
          <cell r="AC35">
            <v>8</v>
          </cell>
          <cell r="AD35">
            <v>2</v>
          </cell>
          <cell r="AF35">
            <v>1</v>
          </cell>
          <cell r="AG35">
            <v>1</v>
          </cell>
          <cell r="AH35">
            <v>10</v>
          </cell>
          <cell r="AJ35">
            <v>2</v>
          </cell>
          <cell r="AK35">
            <v>4</v>
          </cell>
          <cell r="AM35">
            <v>12</v>
          </cell>
          <cell r="AR35">
            <v>2</v>
          </cell>
          <cell r="AS35">
            <v>1</v>
          </cell>
          <cell r="AT35">
            <v>3</v>
          </cell>
          <cell r="AU35">
            <v>6</v>
          </cell>
          <cell r="AV35">
            <v>11</v>
          </cell>
          <cell r="AZ35">
            <v>3</v>
          </cell>
          <cell r="BB35">
            <v>4</v>
          </cell>
          <cell r="BD35">
            <v>2</v>
          </cell>
          <cell r="BE35">
            <v>15</v>
          </cell>
          <cell r="BF35">
            <v>15</v>
          </cell>
          <cell r="BJ35">
            <v>3</v>
          </cell>
          <cell r="BN35">
            <v>5</v>
          </cell>
          <cell r="BS35">
            <v>19</v>
          </cell>
          <cell r="BU35">
            <v>5</v>
          </cell>
          <cell r="BV35">
            <v>7</v>
          </cell>
          <cell r="BW35">
            <v>6</v>
          </cell>
          <cell r="BY35">
            <v>5</v>
          </cell>
          <cell r="CA35">
            <v>1</v>
          </cell>
          <cell r="CC35">
            <v>1</v>
          </cell>
          <cell r="CD35">
            <v>8</v>
          </cell>
          <cell r="CI35">
            <v>4</v>
          </cell>
          <cell r="CJ35">
            <v>19</v>
          </cell>
          <cell r="CK35">
            <v>10</v>
          </cell>
          <cell r="CN35">
            <v>16</v>
          </cell>
          <cell r="CO35">
            <v>2</v>
          </cell>
          <cell r="CP35">
            <v>2</v>
          </cell>
          <cell r="CQ35">
            <v>1</v>
          </cell>
          <cell r="CX35">
            <v>2</v>
          </cell>
          <cell r="CZ35">
            <v>2</v>
          </cell>
          <cell r="DJ35">
            <v>2</v>
          </cell>
          <cell r="DK35">
            <v>2</v>
          </cell>
          <cell r="DL35">
            <v>7</v>
          </cell>
          <cell r="DN35">
            <v>1</v>
          </cell>
          <cell r="DO35">
            <v>8</v>
          </cell>
          <cell r="DP35">
            <v>12</v>
          </cell>
          <cell r="DT35">
            <v>5</v>
          </cell>
          <cell r="DV35">
            <v>1</v>
          </cell>
          <cell r="DX35">
            <v>8</v>
          </cell>
          <cell r="DY35">
            <v>6</v>
          </cell>
          <cell r="EB35">
            <v>21</v>
          </cell>
          <cell r="EF35">
            <v>1</v>
          </cell>
          <cell r="EI35">
            <v>23</v>
          </cell>
          <cell r="EK35">
            <v>6</v>
          </cell>
          <cell r="EM35">
            <v>2</v>
          </cell>
          <cell r="EP35">
            <v>8</v>
          </cell>
          <cell r="EQ35">
            <v>406</v>
          </cell>
        </row>
        <row r="36">
          <cell r="A36" t="str">
            <v>33</v>
          </cell>
          <cell r="C36">
            <v>9</v>
          </cell>
          <cell r="F36">
            <v>5</v>
          </cell>
          <cell r="H36">
            <v>1</v>
          </cell>
          <cell r="I36">
            <v>2</v>
          </cell>
          <cell r="K36">
            <v>4</v>
          </cell>
          <cell r="L36">
            <v>1</v>
          </cell>
          <cell r="O36">
            <v>12</v>
          </cell>
          <cell r="R36">
            <v>7</v>
          </cell>
          <cell r="V36">
            <v>3</v>
          </cell>
          <cell r="W36">
            <v>1</v>
          </cell>
          <cell r="X36">
            <v>5</v>
          </cell>
          <cell r="Z36">
            <v>2</v>
          </cell>
          <cell r="AA36">
            <v>5</v>
          </cell>
          <cell r="AB36">
            <v>2</v>
          </cell>
          <cell r="AC36">
            <v>5</v>
          </cell>
          <cell r="AD36">
            <v>4</v>
          </cell>
          <cell r="AF36">
            <v>3</v>
          </cell>
          <cell r="AH36">
            <v>4</v>
          </cell>
          <cell r="AJ36">
            <v>3</v>
          </cell>
          <cell r="AK36">
            <v>1</v>
          </cell>
          <cell r="AM36">
            <v>6</v>
          </cell>
          <cell r="AQ36">
            <v>12</v>
          </cell>
          <cell r="AS36">
            <v>2</v>
          </cell>
          <cell r="AU36">
            <v>7</v>
          </cell>
          <cell r="AV36">
            <v>11</v>
          </cell>
          <cell r="AY36">
            <v>1</v>
          </cell>
          <cell r="AZ36">
            <v>5</v>
          </cell>
          <cell r="BB36">
            <v>5</v>
          </cell>
          <cell r="BC36">
            <v>5</v>
          </cell>
          <cell r="BD36">
            <v>1</v>
          </cell>
          <cell r="BE36">
            <v>26</v>
          </cell>
          <cell r="BF36">
            <v>14</v>
          </cell>
          <cell r="BI36">
            <v>2</v>
          </cell>
          <cell r="BN36">
            <v>8</v>
          </cell>
          <cell r="BQ36">
            <v>1</v>
          </cell>
          <cell r="BS36">
            <v>8</v>
          </cell>
          <cell r="BU36">
            <v>2</v>
          </cell>
          <cell r="BV36">
            <v>3</v>
          </cell>
          <cell r="BW36">
            <v>15</v>
          </cell>
          <cell r="BY36">
            <v>1</v>
          </cell>
          <cell r="CD36">
            <v>5</v>
          </cell>
          <cell r="CJ36">
            <v>14</v>
          </cell>
          <cell r="CK36">
            <v>1</v>
          </cell>
          <cell r="CN36">
            <v>10</v>
          </cell>
          <cell r="CO36">
            <v>5</v>
          </cell>
          <cell r="CP36">
            <v>5</v>
          </cell>
          <cell r="CY36">
            <v>2</v>
          </cell>
          <cell r="CZ36">
            <v>4</v>
          </cell>
          <cell r="DJ36">
            <v>4</v>
          </cell>
          <cell r="DO36">
            <v>3</v>
          </cell>
          <cell r="DP36">
            <v>7</v>
          </cell>
          <cell r="DV36">
            <v>1</v>
          </cell>
          <cell r="DW36">
            <v>2</v>
          </cell>
          <cell r="DX36">
            <v>2</v>
          </cell>
          <cell r="DY36">
            <v>1</v>
          </cell>
          <cell r="DZ36">
            <v>4</v>
          </cell>
          <cell r="EB36">
            <v>6</v>
          </cell>
          <cell r="EC36">
            <v>1</v>
          </cell>
          <cell r="EE36">
            <v>3</v>
          </cell>
          <cell r="EF36">
            <v>4</v>
          </cell>
          <cell r="EI36">
            <v>6</v>
          </cell>
          <cell r="EK36">
            <v>7</v>
          </cell>
          <cell r="EM36">
            <v>1</v>
          </cell>
          <cell r="EO36">
            <v>2</v>
          </cell>
          <cell r="EP36">
            <v>3</v>
          </cell>
          <cell r="EQ36">
            <v>317</v>
          </cell>
        </row>
        <row r="37">
          <cell r="A37" t="str">
            <v>34</v>
          </cell>
          <cell r="C37">
            <v>3</v>
          </cell>
          <cell r="L37">
            <v>3</v>
          </cell>
          <cell r="O37">
            <v>2</v>
          </cell>
          <cell r="Z37">
            <v>1</v>
          </cell>
          <cell r="AM37">
            <v>4</v>
          </cell>
          <cell r="AV37">
            <v>1</v>
          </cell>
          <cell r="BF37">
            <v>1</v>
          </cell>
          <cell r="BJ37">
            <v>1</v>
          </cell>
          <cell r="BS37">
            <v>2</v>
          </cell>
          <cell r="BY37">
            <v>5</v>
          </cell>
          <cell r="CD37">
            <v>2</v>
          </cell>
          <cell r="CJ37">
            <v>7</v>
          </cell>
          <cell r="CK37">
            <v>11</v>
          </cell>
          <cell r="CN37">
            <v>5</v>
          </cell>
          <cell r="CO37">
            <v>3</v>
          </cell>
          <cell r="DH37">
            <v>2</v>
          </cell>
          <cell r="DO37">
            <v>1</v>
          </cell>
          <cell r="EB37">
            <v>2</v>
          </cell>
          <cell r="EI37">
            <v>11</v>
          </cell>
          <cell r="EP37">
            <v>3</v>
          </cell>
          <cell r="EQ37">
            <v>70</v>
          </cell>
        </row>
        <row r="38">
          <cell r="A38" t="str">
            <v>35</v>
          </cell>
          <cell r="C38">
            <v>10</v>
          </cell>
          <cell r="H38">
            <v>1</v>
          </cell>
          <cell r="J38">
            <v>1</v>
          </cell>
          <cell r="L38">
            <v>1</v>
          </cell>
          <cell r="O38">
            <v>2</v>
          </cell>
          <cell r="R38">
            <v>5</v>
          </cell>
          <cell r="T38">
            <v>6</v>
          </cell>
          <cell r="Z38">
            <v>2</v>
          </cell>
          <cell r="AA38">
            <v>3</v>
          </cell>
          <cell r="AC38">
            <v>8</v>
          </cell>
          <cell r="AM38">
            <v>9</v>
          </cell>
          <cell r="AR38">
            <v>1</v>
          </cell>
          <cell r="AS38">
            <v>4</v>
          </cell>
          <cell r="AV38">
            <v>2</v>
          </cell>
          <cell r="BB38">
            <v>1</v>
          </cell>
          <cell r="BE38">
            <v>18</v>
          </cell>
          <cell r="BF38">
            <v>3</v>
          </cell>
          <cell r="BJ38">
            <v>3</v>
          </cell>
          <cell r="BO38">
            <v>5</v>
          </cell>
          <cell r="BS38">
            <v>6</v>
          </cell>
          <cell r="BW38">
            <v>5</v>
          </cell>
          <cell r="BY38">
            <v>6</v>
          </cell>
          <cell r="CA38">
            <v>1</v>
          </cell>
          <cell r="CD38">
            <v>6</v>
          </cell>
          <cell r="CJ38">
            <v>10</v>
          </cell>
          <cell r="CK38">
            <v>16</v>
          </cell>
          <cell r="CN38">
            <v>10</v>
          </cell>
          <cell r="CO38">
            <v>2</v>
          </cell>
          <cell r="CQ38">
            <v>1</v>
          </cell>
          <cell r="CX38">
            <v>2</v>
          </cell>
          <cell r="DE38">
            <v>6</v>
          </cell>
          <cell r="DJ38">
            <v>5</v>
          </cell>
          <cell r="DL38">
            <v>4</v>
          </cell>
          <cell r="DN38">
            <v>1</v>
          </cell>
          <cell r="DP38">
            <v>5</v>
          </cell>
          <cell r="DZ38">
            <v>2</v>
          </cell>
          <cell r="EB38">
            <v>10</v>
          </cell>
          <cell r="EF38">
            <v>1</v>
          </cell>
          <cell r="EI38">
            <v>8</v>
          </cell>
          <cell r="EP38">
            <v>1</v>
          </cell>
          <cell r="EQ38">
            <v>193</v>
          </cell>
        </row>
        <row r="39">
          <cell r="A39" t="str">
            <v>36</v>
          </cell>
          <cell r="C39">
            <v>4</v>
          </cell>
          <cell r="G39">
            <v>3</v>
          </cell>
          <cell r="J39">
            <v>1</v>
          </cell>
          <cell r="L39">
            <v>5</v>
          </cell>
          <cell r="O39">
            <v>10</v>
          </cell>
          <cell r="T39">
            <v>4</v>
          </cell>
          <cell r="X39">
            <v>5</v>
          </cell>
          <cell r="Z39">
            <v>3</v>
          </cell>
          <cell r="AA39">
            <v>2</v>
          </cell>
          <cell r="AC39">
            <v>2</v>
          </cell>
          <cell r="AG39">
            <v>1</v>
          </cell>
          <cell r="AH39">
            <v>7</v>
          </cell>
          <cell r="AM39">
            <v>3</v>
          </cell>
          <cell r="AR39">
            <v>1</v>
          </cell>
          <cell r="AU39">
            <v>1</v>
          </cell>
          <cell r="AV39">
            <v>8</v>
          </cell>
          <cell r="BE39">
            <v>1</v>
          </cell>
          <cell r="BF39">
            <v>5</v>
          </cell>
          <cell r="BO39">
            <v>1</v>
          </cell>
          <cell r="BS39">
            <v>3</v>
          </cell>
          <cell r="BW39">
            <v>2</v>
          </cell>
          <cell r="BY39">
            <v>5</v>
          </cell>
          <cell r="CC39">
            <v>2</v>
          </cell>
          <cell r="CD39">
            <v>4</v>
          </cell>
          <cell r="CJ39">
            <v>11</v>
          </cell>
          <cell r="CN39">
            <v>3</v>
          </cell>
          <cell r="DK39">
            <v>2</v>
          </cell>
          <cell r="DL39">
            <v>2</v>
          </cell>
          <cell r="DO39">
            <v>3</v>
          </cell>
          <cell r="DP39">
            <v>5</v>
          </cell>
          <cell r="DX39">
            <v>3</v>
          </cell>
          <cell r="EB39">
            <v>2</v>
          </cell>
          <cell r="EI39">
            <v>5</v>
          </cell>
          <cell r="EM39">
            <v>3</v>
          </cell>
          <cell r="EQ39">
            <v>122</v>
          </cell>
        </row>
        <row r="40">
          <cell r="A40" t="str">
            <v>37</v>
          </cell>
          <cell r="C40">
            <v>4</v>
          </cell>
          <cell r="H40">
            <v>1</v>
          </cell>
          <cell r="T40">
            <v>3</v>
          </cell>
          <cell r="AC40">
            <v>6</v>
          </cell>
          <cell r="AM40">
            <v>4</v>
          </cell>
          <cell r="AR40">
            <v>2</v>
          </cell>
          <cell r="AV40">
            <v>6</v>
          </cell>
          <cell r="BD40">
            <v>2</v>
          </cell>
          <cell r="CD40">
            <v>1</v>
          </cell>
          <cell r="CJ40">
            <v>9</v>
          </cell>
          <cell r="CO40">
            <v>3</v>
          </cell>
          <cell r="CX40">
            <v>2</v>
          </cell>
          <cell r="DK40">
            <v>2</v>
          </cell>
          <cell r="DN40">
            <v>1</v>
          </cell>
          <cell r="DX40">
            <v>1</v>
          </cell>
          <cell r="EF40">
            <v>5</v>
          </cell>
          <cell r="EI40">
            <v>5</v>
          </cell>
          <cell r="EP40">
            <v>2</v>
          </cell>
          <cell r="EQ40">
            <v>59</v>
          </cell>
        </row>
        <row r="41">
          <cell r="A41" t="str">
            <v>60</v>
          </cell>
          <cell r="C41">
            <v>26</v>
          </cell>
          <cell r="D41">
            <v>7</v>
          </cell>
          <cell r="E41">
            <v>1</v>
          </cell>
          <cell r="F41">
            <v>9</v>
          </cell>
          <cell r="G41">
            <v>2</v>
          </cell>
          <cell r="I41">
            <v>13</v>
          </cell>
          <cell r="J41">
            <v>2</v>
          </cell>
          <cell r="K41">
            <v>7</v>
          </cell>
          <cell r="L41">
            <v>9</v>
          </cell>
          <cell r="M41">
            <v>5</v>
          </cell>
          <cell r="O41">
            <v>15</v>
          </cell>
          <cell r="R41">
            <v>6</v>
          </cell>
          <cell r="S41">
            <v>5</v>
          </cell>
          <cell r="T41">
            <v>2</v>
          </cell>
          <cell r="U41">
            <v>1</v>
          </cell>
          <cell r="V41">
            <v>8</v>
          </cell>
          <cell r="W41">
            <v>13</v>
          </cell>
          <cell r="X41">
            <v>4</v>
          </cell>
          <cell r="Z41">
            <v>5</v>
          </cell>
          <cell r="AA41">
            <v>10</v>
          </cell>
          <cell r="AC41">
            <v>11</v>
          </cell>
          <cell r="AE41">
            <v>6</v>
          </cell>
          <cell r="AF41">
            <v>14</v>
          </cell>
          <cell r="AG41">
            <v>1</v>
          </cell>
          <cell r="AH41">
            <v>8</v>
          </cell>
          <cell r="AK41">
            <v>4</v>
          </cell>
          <cell r="AM41">
            <v>22</v>
          </cell>
          <cell r="AQ41">
            <v>18</v>
          </cell>
          <cell r="AR41">
            <v>7</v>
          </cell>
          <cell r="AS41">
            <v>8</v>
          </cell>
          <cell r="AT41">
            <v>8</v>
          </cell>
          <cell r="AU41">
            <v>15</v>
          </cell>
          <cell r="AV41">
            <v>19</v>
          </cell>
          <cell r="AY41">
            <v>6</v>
          </cell>
          <cell r="BB41">
            <v>6</v>
          </cell>
          <cell r="BE41">
            <v>42</v>
          </cell>
          <cell r="BF41">
            <v>15</v>
          </cell>
          <cell r="BI41">
            <v>13</v>
          </cell>
          <cell r="BN41">
            <v>32</v>
          </cell>
          <cell r="BO41">
            <v>6</v>
          </cell>
          <cell r="BQ41">
            <v>5</v>
          </cell>
          <cell r="BS41">
            <v>19</v>
          </cell>
          <cell r="BV41">
            <v>10</v>
          </cell>
          <cell r="BW41">
            <v>13</v>
          </cell>
          <cell r="BX41">
            <v>24</v>
          </cell>
          <cell r="BY41">
            <v>2</v>
          </cell>
          <cell r="CD41">
            <v>10</v>
          </cell>
          <cell r="CJ41">
            <v>22</v>
          </cell>
          <cell r="CK41">
            <v>2</v>
          </cell>
          <cell r="CL41">
            <v>1</v>
          </cell>
          <cell r="CM41">
            <v>4</v>
          </cell>
          <cell r="CN41">
            <v>7</v>
          </cell>
          <cell r="CO41">
            <v>7</v>
          </cell>
          <cell r="CP41">
            <v>6</v>
          </cell>
          <cell r="CQ41">
            <v>3</v>
          </cell>
          <cell r="CT41">
            <v>1</v>
          </cell>
          <cell r="CY41">
            <v>38</v>
          </cell>
          <cell r="DF41">
            <v>7</v>
          </cell>
          <cell r="DJ41">
            <v>6</v>
          </cell>
          <cell r="DK41">
            <v>2</v>
          </cell>
          <cell r="DL41">
            <v>21</v>
          </cell>
          <cell r="DM41">
            <v>7</v>
          </cell>
          <cell r="DO41">
            <v>12</v>
          </cell>
          <cell r="DP41">
            <v>6</v>
          </cell>
          <cell r="DS41">
            <v>2</v>
          </cell>
          <cell r="DV41">
            <v>6</v>
          </cell>
          <cell r="DW41">
            <v>1</v>
          </cell>
          <cell r="DX41">
            <v>1</v>
          </cell>
          <cell r="DY41">
            <v>7</v>
          </cell>
          <cell r="DZ41">
            <v>1</v>
          </cell>
          <cell r="EA41">
            <v>7</v>
          </cell>
          <cell r="EB41">
            <v>10</v>
          </cell>
          <cell r="EC41">
            <v>7</v>
          </cell>
          <cell r="EE41">
            <v>6</v>
          </cell>
          <cell r="EF41">
            <v>1</v>
          </cell>
          <cell r="EI41">
            <v>24</v>
          </cell>
          <cell r="EK41">
            <v>11</v>
          </cell>
          <cell r="EL41">
            <v>12</v>
          </cell>
          <cell r="EM41">
            <v>2</v>
          </cell>
          <cell r="EN41">
            <v>8</v>
          </cell>
          <cell r="EO41">
            <v>13</v>
          </cell>
          <cell r="EP41">
            <v>2</v>
          </cell>
          <cell r="EQ41">
            <v>767</v>
          </cell>
        </row>
        <row r="42">
          <cell r="A42" t="str">
            <v>61</v>
          </cell>
          <cell r="C42">
            <v>7</v>
          </cell>
          <cell r="D42">
            <v>2</v>
          </cell>
          <cell r="F42">
            <v>4</v>
          </cell>
          <cell r="G42">
            <v>8</v>
          </cell>
          <cell r="I42">
            <v>3</v>
          </cell>
          <cell r="K42">
            <v>4</v>
          </cell>
          <cell r="L42">
            <v>3</v>
          </cell>
          <cell r="M42">
            <v>3</v>
          </cell>
          <cell r="O42">
            <v>12</v>
          </cell>
          <cell r="R42">
            <v>3</v>
          </cell>
          <cell r="S42">
            <v>3</v>
          </cell>
          <cell r="T42">
            <v>4</v>
          </cell>
          <cell r="V42">
            <v>7</v>
          </cell>
          <cell r="W42">
            <v>3</v>
          </cell>
          <cell r="X42">
            <v>2</v>
          </cell>
          <cell r="Y42">
            <v>5</v>
          </cell>
          <cell r="Z42">
            <v>5</v>
          </cell>
          <cell r="AA42">
            <v>10</v>
          </cell>
          <cell r="AB42">
            <v>3</v>
          </cell>
          <cell r="AC42">
            <v>8</v>
          </cell>
          <cell r="AE42">
            <v>4</v>
          </cell>
          <cell r="AF42">
            <v>10</v>
          </cell>
          <cell r="AH42">
            <v>13</v>
          </cell>
          <cell r="AJ42">
            <v>3</v>
          </cell>
          <cell r="AK42">
            <v>6</v>
          </cell>
          <cell r="AM42">
            <v>8</v>
          </cell>
          <cell r="AQ42">
            <v>24</v>
          </cell>
          <cell r="AS42">
            <v>3</v>
          </cell>
          <cell r="AT42">
            <v>2</v>
          </cell>
          <cell r="AU42">
            <v>1</v>
          </cell>
          <cell r="AV42">
            <v>12</v>
          </cell>
          <cell r="AY42">
            <v>11</v>
          </cell>
          <cell r="BB42">
            <v>4</v>
          </cell>
          <cell r="BD42">
            <v>3</v>
          </cell>
          <cell r="BE42">
            <v>44</v>
          </cell>
          <cell r="BF42">
            <v>11</v>
          </cell>
          <cell r="BG42">
            <v>1</v>
          </cell>
          <cell r="BI42">
            <v>1</v>
          </cell>
          <cell r="BN42">
            <v>15</v>
          </cell>
          <cell r="BO42">
            <v>2</v>
          </cell>
          <cell r="BQ42">
            <v>2</v>
          </cell>
          <cell r="BS42">
            <v>8</v>
          </cell>
          <cell r="BV42">
            <v>11</v>
          </cell>
          <cell r="BW42">
            <v>12</v>
          </cell>
          <cell r="BX42">
            <v>6</v>
          </cell>
          <cell r="BY42">
            <v>10</v>
          </cell>
          <cell r="CD42">
            <v>9</v>
          </cell>
          <cell r="CJ42">
            <v>8</v>
          </cell>
          <cell r="CL42">
            <v>2</v>
          </cell>
          <cell r="CM42">
            <v>1</v>
          </cell>
          <cell r="CN42">
            <v>13</v>
          </cell>
          <cell r="CO42">
            <v>7</v>
          </cell>
          <cell r="CP42">
            <v>5</v>
          </cell>
          <cell r="CY42">
            <v>4</v>
          </cell>
          <cell r="DF42">
            <v>3</v>
          </cell>
          <cell r="DJ42">
            <v>1</v>
          </cell>
          <cell r="DK42">
            <v>2</v>
          </cell>
          <cell r="DL42">
            <v>8</v>
          </cell>
          <cell r="DO42">
            <v>13</v>
          </cell>
          <cell r="DP42">
            <v>10</v>
          </cell>
          <cell r="DV42">
            <v>7</v>
          </cell>
          <cell r="DW42">
            <v>5</v>
          </cell>
          <cell r="DX42">
            <v>7</v>
          </cell>
          <cell r="DY42">
            <v>2</v>
          </cell>
          <cell r="DZ42">
            <v>8</v>
          </cell>
          <cell r="EB42">
            <v>11</v>
          </cell>
          <cell r="EC42">
            <v>2</v>
          </cell>
          <cell r="EE42">
            <v>8</v>
          </cell>
          <cell r="EF42">
            <v>7</v>
          </cell>
          <cell r="EH42">
            <v>4</v>
          </cell>
          <cell r="EI42">
            <v>13</v>
          </cell>
          <cell r="EK42">
            <v>7</v>
          </cell>
          <cell r="EL42">
            <v>8</v>
          </cell>
          <cell r="EM42">
            <v>1</v>
          </cell>
          <cell r="EN42">
            <v>11</v>
          </cell>
          <cell r="EO42">
            <v>17</v>
          </cell>
          <cell r="EP42">
            <v>6</v>
          </cell>
          <cell r="EQ42">
            <v>536</v>
          </cell>
        </row>
        <row r="43">
          <cell r="A43" t="str">
            <v>62</v>
          </cell>
          <cell r="C43">
            <v>16</v>
          </cell>
          <cell r="D43">
            <v>4</v>
          </cell>
          <cell r="E43">
            <v>1</v>
          </cell>
          <cell r="G43">
            <v>1</v>
          </cell>
          <cell r="I43">
            <v>1</v>
          </cell>
          <cell r="K43">
            <v>1</v>
          </cell>
          <cell r="L43">
            <v>4</v>
          </cell>
          <cell r="O43">
            <v>3</v>
          </cell>
          <cell r="R43">
            <v>1</v>
          </cell>
          <cell r="S43">
            <v>2</v>
          </cell>
          <cell r="V43">
            <v>6</v>
          </cell>
          <cell r="X43">
            <v>2</v>
          </cell>
          <cell r="Z43">
            <v>1</v>
          </cell>
          <cell r="AA43">
            <v>6</v>
          </cell>
          <cell r="AC43">
            <v>5</v>
          </cell>
          <cell r="AD43">
            <v>2</v>
          </cell>
          <cell r="AF43">
            <v>7</v>
          </cell>
          <cell r="AG43">
            <v>5</v>
          </cell>
          <cell r="AH43">
            <v>3</v>
          </cell>
          <cell r="AI43">
            <v>5</v>
          </cell>
          <cell r="AK43">
            <v>2</v>
          </cell>
          <cell r="AM43">
            <v>7</v>
          </cell>
          <cell r="AQ43">
            <v>10</v>
          </cell>
          <cell r="AR43">
            <v>2</v>
          </cell>
          <cell r="AS43">
            <v>4</v>
          </cell>
          <cell r="AV43">
            <v>4</v>
          </cell>
          <cell r="AY43">
            <v>1</v>
          </cell>
          <cell r="AZ43">
            <v>4</v>
          </cell>
          <cell r="BB43">
            <v>7</v>
          </cell>
          <cell r="BE43">
            <v>47</v>
          </cell>
          <cell r="BF43">
            <v>8</v>
          </cell>
          <cell r="BN43">
            <v>11</v>
          </cell>
          <cell r="BO43">
            <v>1</v>
          </cell>
          <cell r="BS43">
            <v>5</v>
          </cell>
          <cell r="BU43">
            <v>2</v>
          </cell>
          <cell r="BV43">
            <v>6</v>
          </cell>
          <cell r="BW43">
            <v>15</v>
          </cell>
          <cell r="BX43">
            <v>1</v>
          </cell>
          <cell r="CD43">
            <v>8</v>
          </cell>
          <cell r="CJ43">
            <v>3</v>
          </cell>
          <cell r="CK43">
            <v>2</v>
          </cell>
          <cell r="CM43">
            <v>4</v>
          </cell>
          <cell r="CO43">
            <v>6</v>
          </cell>
          <cell r="CP43">
            <v>5</v>
          </cell>
          <cell r="CQ43">
            <v>3</v>
          </cell>
          <cell r="CT43">
            <v>7</v>
          </cell>
          <cell r="CY43">
            <v>4</v>
          </cell>
          <cell r="CZ43">
            <v>5</v>
          </cell>
          <cell r="DJ43">
            <v>14</v>
          </cell>
          <cell r="DK43">
            <v>5</v>
          </cell>
          <cell r="DL43">
            <v>7</v>
          </cell>
          <cell r="DM43">
            <v>5</v>
          </cell>
          <cell r="DO43">
            <v>7</v>
          </cell>
          <cell r="DP43">
            <v>2</v>
          </cell>
          <cell r="DT43">
            <v>5</v>
          </cell>
          <cell r="DW43">
            <v>1</v>
          </cell>
          <cell r="DX43">
            <v>9</v>
          </cell>
          <cell r="DY43">
            <v>11</v>
          </cell>
          <cell r="DZ43">
            <v>1</v>
          </cell>
          <cell r="EB43">
            <v>6</v>
          </cell>
          <cell r="EC43">
            <v>1</v>
          </cell>
          <cell r="EI43">
            <v>14</v>
          </cell>
          <cell r="EK43">
            <v>24</v>
          </cell>
          <cell r="EL43">
            <v>9</v>
          </cell>
          <cell r="EM43">
            <v>1</v>
          </cell>
          <cell r="EO43">
            <v>5</v>
          </cell>
          <cell r="EP43">
            <v>2</v>
          </cell>
          <cell r="EQ43">
            <v>389</v>
          </cell>
        </row>
        <row r="44">
          <cell r="A44" t="str">
            <v>63</v>
          </cell>
          <cell r="C44">
            <v>16</v>
          </cell>
          <cell r="D44">
            <v>5</v>
          </cell>
          <cell r="E44">
            <v>2</v>
          </cell>
          <cell r="F44">
            <v>5</v>
          </cell>
          <cell r="G44">
            <v>1</v>
          </cell>
          <cell r="I44">
            <v>5</v>
          </cell>
          <cell r="J44">
            <v>1</v>
          </cell>
          <cell r="K44">
            <v>1</v>
          </cell>
          <cell r="L44">
            <v>11</v>
          </cell>
          <cell r="M44">
            <v>7</v>
          </cell>
          <cell r="O44">
            <v>15</v>
          </cell>
          <cell r="R44">
            <v>10</v>
          </cell>
          <cell r="S44">
            <v>2</v>
          </cell>
          <cell r="T44">
            <v>7</v>
          </cell>
          <cell r="U44">
            <v>3</v>
          </cell>
          <cell r="W44">
            <v>5</v>
          </cell>
          <cell r="X44">
            <v>6</v>
          </cell>
          <cell r="Y44">
            <v>3</v>
          </cell>
          <cell r="Z44">
            <v>5</v>
          </cell>
          <cell r="AA44">
            <v>3</v>
          </cell>
          <cell r="AB44">
            <v>1</v>
          </cell>
          <cell r="AC44">
            <v>8</v>
          </cell>
          <cell r="AF44">
            <v>3</v>
          </cell>
          <cell r="AH44">
            <v>4</v>
          </cell>
          <cell r="AJ44">
            <v>3</v>
          </cell>
          <cell r="AM44">
            <v>18</v>
          </cell>
          <cell r="AQ44">
            <v>26</v>
          </cell>
          <cell r="AR44">
            <v>1</v>
          </cell>
          <cell r="AT44">
            <v>8</v>
          </cell>
          <cell r="AU44">
            <v>4</v>
          </cell>
          <cell r="AV44">
            <v>28</v>
          </cell>
          <cell r="AY44">
            <v>8</v>
          </cell>
          <cell r="BB44">
            <v>24</v>
          </cell>
          <cell r="BD44">
            <v>3</v>
          </cell>
          <cell r="BE44">
            <v>25</v>
          </cell>
          <cell r="BF44">
            <v>9</v>
          </cell>
          <cell r="BI44">
            <v>4</v>
          </cell>
          <cell r="BN44">
            <v>13</v>
          </cell>
          <cell r="BO44">
            <v>4</v>
          </cell>
          <cell r="BS44">
            <v>27</v>
          </cell>
          <cell r="BW44">
            <v>16</v>
          </cell>
          <cell r="BY44">
            <v>11</v>
          </cell>
          <cell r="CD44">
            <v>6</v>
          </cell>
          <cell r="CJ44">
            <v>11</v>
          </cell>
          <cell r="CK44">
            <v>2</v>
          </cell>
          <cell r="CM44">
            <v>3</v>
          </cell>
          <cell r="CN44">
            <v>23</v>
          </cell>
          <cell r="CO44">
            <v>2</v>
          </cell>
          <cell r="CP44">
            <v>3</v>
          </cell>
          <cell r="CQ44">
            <v>5</v>
          </cell>
          <cell r="CY44">
            <v>4</v>
          </cell>
          <cell r="DJ44">
            <v>2</v>
          </cell>
          <cell r="DK44">
            <v>1</v>
          </cell>
          <cell r="DL44">
            <v>7</v>
          </cell>
          <cell r="DO44">
            <v>1</v>
          </cell>
          <cell r="DP44">
            <v>15</v>
          </cell>
          <cell r="DS44">
            <v>1</v>
          </cell>
          <cell r="DV44">
            <v>5</v>
          </cell>
          <cell r="DX44">
            <v>4</v>
          </cell>
          <cell r="DY44">
            <v>1</v>
          </cell>
          <cell r="DZ44">
            <v>10</v>
          </cell>
          <cell r="EB44">
            <v>8</v>
          </cell>
          <cell r="EC44">
            <v>1</v>
          </cell>
          <cell r="EF44">
            <v>3</v>
          </cell>
          <cell r="EH44">
            <v>2</v>
          </cell>
          <cell r="EI44">
            <v>28</v>
          </cell>
          <cell r="EK44">
            <v>17</v>
          </cell>
          <cell r="EL44">
            <v>4</v>
          </cell>
          <cell r="EM44">
            <v>6</v>
          </cell>
          <cell r="EN44">
            <v>2</v>
          </cell>
          <cell r="EO44">
            <v>19</v>
          </cell>
          <cell r="EP44">
            <v>5</v>
          </cell>
          <cell r="EQ44">
            <v>562</v>
          </cell>
        </row>
        <row r="45">
          <cell r="A45" t="str">
            <v>64</v>
          </cell>
          <cell r="C45">
            <v>13</v>
          </cell>
          <cell r="E45">
            <v>1</v>
          </cell>
          <cell r="F45">
            <v>4</v>
          </cell>
          <cell r="G45">
            <v>2</v>
          </cell>
          <cell r="H45">
            <v>1</v>
          </cell>
          <cell r="I45">
            <v>1</v>
          </cell>
          <cell r="J45">
            <v>1</v>
          </cell>
          <cell r="L45">
            <v>2</v>
          </cell>
          <cell r="O45">
            <v>10</v>
          </cell>
          <cell r="R45">
            <v>8</v>
          </cell>
          <cell r="T45">
            <v>4</v>
          </cell>
          <cell r="V45">
            <v>2</v>
          </cell>
          <cell r="W45">
            <v>2</v>
          </cell>
          <cell r="X45">
            <v>8</v>
          </cell>
          <cell r="Z45">
            <v>4</v>
          </cell>
          <cell r="AB45">
            <v>2</v>
          </cell>
          <cell r="AC45">
            <v>2</v>
          </cell>
          <cell r="AF45">
            <v>5</v>
          </cell>
          <cell r="AG45">
            <v>1</v>
          </cell>
          <cell r="AH45">
            <v>6</v>
          </cell>
          <cell r="AI45">
            <v>3</v>
          </cell>
          <cell r="AK45">
            <v>4</v>
          </cell>
          <cell r="AM45">
            <v>6</v>
          </cell>
          <cell r="AQ45">
            <v>1</v>
          </cell>
          <cell r="AR45">
            <v>6</v>
          </cell>
          <cell r="AS45">
            <v>5</v>
          </cell>
          <cell r="AT45">
            <v>1</v>
          </cell>
          <cell r="AU45">
            <v>1</v>
          </cell>
          <cell r="AV45">
            <v>12</v>
          </cell>
          <cell r="BB45">
            <v>7</v>
          </cell>
          <cell r="BD45">
            <v>2</v>
          </cell>
          <cell r="BE45">
            <v>8</v>
          </cell>
          <cell r="BF45">
            <v>13</v>
          </cell>
          <cell r="BJ45">
            <v>3</v>
          </cell>
          <cell r="BN45">
            <v>3</v>
          </cell>
          <cell r="BS45">
            <v>9</v>
          </cell>
          <cell r="BU45">
            <v>1</v>
          </cell>
          <cell r="BW45">
            <v>7</v>
          </cell>
          <cell r="BY45">
            <v>3</v>
          </cell>
          <cell r="CA45">
            <v>2</v>
          </cell>
          <cell r="CD45">
            <v>5</v>
          </cell>
          <cell r="CI45">
            <v>4</v>
          </cell>
          <cell r="CJ45">
            <v>11</v>
          </cell>
          <cell r="CK45">
            <v>10</v>
          </cell>
          <cell r="CN45">
            <v>12</v>
          </cell>
          <cell r="CO45">
            <v>4</v>
          </cell>
          <cell r="CP45">
            <v>2</v>
          </cell>
          <cell r="CQ45">
            <v>1</v>
          </cell>
          <cell r="DJ45">
            <v>2</v>
          </cell>
          <cell r="DK45">
            <v>3</v>
          </cell>
          <cell r="DL45">
            <v>6</v>
          </cell>
          <cell r="DO45">
            <v>9</v>
          </cell>
          <cell r="DP45">
            <v>6</v>
          </cell>
          <cell r="DX45">
            <v>3</v>
          </cell>
          <cell r="DZ45">
            <v>1</v>
          </cell>
          <cell r="EB45">
            <v>14</v>
          </cell>
          <cell r="EI45">
            <v>16</v>
          </cell>
          <cell r="EK45">
            <v>1</v>
          </cell>
          <cell r="EL45">
            <v>9</v>
          </cell>
          <cell r="EM45">
            <v>3</v>
          </cell>
          <cell r="EP45">
            <v>1</v>
          </cell>
          <cell r="EQ45">
            <v>299</v>
          </cell>
        </row>
        <row r="46">
          <cell r="A46" t="str">
            <v>65</v>
          </cell>
          <cell r="C46">
            <v>20</v>
          </cell>
          <cell r="G46">
            <v>3</v>
          </cell>
          <cell r="H46">
            <v>1</v>
          </cell>
          <cell r="I46">
            <v>1</v>
          </cell>
          <cell r="O46">
            <v>15</v>
          </cell>
          <cell r="R46">
            <v>2</v>
          </cell>
          <cell r="V46">
            <v>1</v>
          </cell>
          <cell r="X46">
            <v>3</v>
          </cell>
          <cell r="Z46">
            <v>3</v>
          </cell>
          <cell r="AB46">
            <v>3</v>
          </cell>
          <cell r="AC46">
            <v>6</v>
          </cell>
          <cell r="AF46">
            <v>1</v>
          </cell>
          <cell r="AG46">
            <v>1</v>
          </cell>
          <cell r="AH46">
            <v>4</v>
          </cell>
          <cell r="AK46">
            <v>6</v>
          </cell>
          <cell r="AM46">
            <v>7</v>
          </cell>
          <cell r="AR46">
            <v>1</v>
          </cell>
          <cell r="AS46">
            <v>1</v>
          </cell>
          <cell r="AV46">
            <v>8</v>
          </cell>
          <cell r="AW46">
            <v>2</v>
          </cell>
          <cell r="BB46">
            <v>1</v>
          </cell>
          <cell r="BE46">
            <v>6</v>
          </cell>
          <cell r="BF46">
            <v>17</v>
          </cell>
          <cell r="BJ46">
            <v>1</v>
          </cell>
          <cell r="BN46">
            <v>1</v>
          </cell>
          <cell r="BS46">
            <v>8</v>
          </cell>
          <cell r="BV46">
            <v>1</v>
          </cell>
          <cell r="BW46">
            <v>4</v>
          </cell>
          <cell r="BY46">
            <v>3</v>
          </cell>
          <cell r="CD46">
            <v>2</v>
          </cell>
          <cell r="CI46">
            <v>5</v>
          </cell>
          <cell r="CJ46">
            <v>26</v>
          </cell>
          <cell r="CK46">
            <v>24</v>
          </cell>
          <cell r="CN46">
            <v>14</v>
          </cell>
          <cell r="CO46">
            <v>2</v>
          </cell>
          <cell r="CP46">
            <v>3</v>
          </cell>
          <cell r="CQ46">
            <v>2</v>
          </cell>
          <cell r="CX46">
            <v>2</v>
          </cell>
          <cell r="DL46">
            <v>3</v>
          </cell>
          <cell r="DO46">
            <v>2</v>
          </cell>
          <cell r="DP46">
            <v>6</v>
          </cell>
          <cell r="DX46">
            <v>2</v>
          </cell>
          <cell r="DZ46">
            <v>1</v>
          </cell>
          <cell r="EB46">
            <v>14</v>
          </cell>
          <cell r="EI46">
            <v>16</v>
          </cell>
          <cell r="EM46">
            <v>5</v>
          </cell>
          <cell r="EP46">
            <v>4</v>
          </cell>
          <cell r="EQ46">
            <v>264</v>
          </cell>
        </row>
        <row r="47">
          <cell r="A47" t="str">
            <v>66</v>
          </cell>
          <cell r="C47">
            <v>1</v>
          </cell>
          <cell r="F47">
            <v>7</v>
          </cell>
          <cell r="G47">
            <v>3</v>
          </cell>
          <cell r="I47">
            <v>3</v>
          </cell>
          <cell r="J47">
            <v>2</v>
          </cell>
          <cell r="L47">
            <v>1</v>
          </cell>
          <cell r="O47">
            <v>10</v>
          </cell>
          <cell r="R47">
            <v>1</v>
          </cell>
          <cell r="T47">
            <v>5</v>
          </cell>
          <cell r="V47">
            <v>1</v>
          </cell>
          <cell r="W47">
            <v>1</v>
          </cell>
          <cell r="X47">
            <v>5</v>
          </cell>
          <cell r="AA47">
            <v>1</v>
          </cell>
          <cell r="AB47">
            <v>1</v>
          </cell>
          <cell r="AC47">
            <v>8</v>
          </cell>
          <cell r="AH47">
            <v>10</v>
          </cell>
          <cell r="AI47">
            <v>1</v>
          </cell>
          <cell r="AK47">
            <v>2</v>
          </cell>
          <cell r="AM47">
            <v>8</v>
          </cell>
          <cell r="AV47">
            <v>12</v>
          </cell>
          <cell r="BB47">
            <v>2</v>
          </cell>
          <cell r="BD47">
            <v>3</v>
          </cell>
          <cell r="BE47">
            <v>7</v>
          </cell>
          <cell r="BF47">
            <v>5</v>
          </cell>
          <cell r="BJ47">
            <v>1</v>
          </cell>
          <cell r="BS47">
            <v>8</v>
          </cell>
          <cell r="BW47">
            <v>5</v>
          </cell>
          <cell r="BY47">
            <v>6</v>
          </cell>
          <cell r="CD47">
            <v>4</v>
          </cell>
          <cell r="CH47">
            <v>2</v>
          </cell>
          <cell r="CJ47">
            <v>14</v>
          </cell>
          <cell r="CK47">
            <v>12</v>
          </cell>
          <cell r="CN47">
            <v>10</v>
          </cell>
          <cell r="CO47">
            <v>2</v>
          </cell>
          <cell r="DJ47">
            <v>1</v>
          </cell>
          <cell r="DK47">
            <v>2</v>
          </cell>
          <cell r="DL47">
            <v>8</v>
          </cell>
          <cell r="DP47">
            <v>4</v>
          </cell>
          <cell r="DX47">
            <v>6</v>
          </cell>
          <cell r="DZ47">
            <v>1</v>
          </cell>
          <cell r="EB47">
            <v>5</v>
          </cell>
          <cell r="EI47">
            <v>13</v>
          </cell>
          <cell r="EK47">
            <v>1</v>
          </cell>
          <cell r="EM47">
            <v>5</v>
          </cell>
          <cell r="EQ47">
            <v>210</v>
          </cell>
        </row>
        <row r="48">
          <cell r="A48" t="str">
            <v>67</v>
          </cell>
          <cell r="C48">
            <v>12</v>
          </cell>
          <cell r="F48">
            <v>2</v>
          </cell>
          <cell r="G48">
            <v>2</v>
          </cell>
          <cell r="H48">
            <v>2</v>
          </cell>
          <cell r="L48">
            <v>4</v>
          </cell>
          <cell r="O48">
            <v>6</v>
          </cell>
          <cell r="R48">
            <v>1</v>
          </cell>
          <cell r="T48">
            <v>7</v>
          </cell>
          <cell r="X48">
            <v>3</v>
          </cell>
          <cell r="AA48">
            <v>3</v>
          </cell>
          <cell r="AC48">
            <v>3</v>
          </cell>
          <cell r="AG48">
            <v>2</v>
          </cell>
          <cell r="AH48">
            <v>5</v>
          </cell>
          <cell r="AM48">
            <v>2</v>
          </cell>
          <cell r="AR48">
            <v>3</v>
          </cell>
          <cell r="AS48">
            <v>2</v>
          </cell>
          <cell r="AT48">
            <v>1</v>
          </cell>
          <cell r="AV48">
            <v>8</v>
          </cell>
          <cell r="BD48">
            <v>3</v>
          </cell>
          <cell r="BE48">
            <v>8</v>
          </cell>
          <cell r="BF48">
            <v>23</v>
          </cell>
          <cell r="BJ48">
            <v>1</v>
          </cell>
          <cell r="BR48">
            <v>1</v>
          </cell>
          <cell r="BS48">
            <v>11</v>
          </cell>
          <cell r="BT48">
            <v>1</v>
          </cell>
          <cell r="BW48">
            <v>1</v>
          </cell>
          <cell r="BY48">
            <v>3</v>
          </cell>
          <cell r="CC48">
            <v>1</v>
          </cell>
          <cell r="CD48">
            <v>1</v>
          </cell>
          <cell r="CH48">
            <v>1</v>
          </cell>
          <cell r="CJ48">
            <v>14</v>
          </cell>
          <cell r="CK48">
            <v>2</v>
          </cell>
          <cell r="CN48">
            <v>5</v>
          </cell>
          <cell r="CO48">
            <v>1</v>
          </cell>
          <cell r="CQ48">
            <v>1</v>
          </cell>
          <cell r="CX48">
            <v>1</v>
          </cell>
          <cell r="DJ48">
            <v>4</v>
          </cell>
          <cell r="DK48">
            <v>3</v>
          </cell>
          <cell r="DL48">
            <v>2</v>
          </cell>
          <cell r="DN48">
            <v>1</v>
          </cell>
          <cell r="DO48">
            <v>1</v>
          </cell>
          <cell r="DP48">
            <v>6</v>
          </cell>
          <cell r="DX48">
            <v>3</v>
          </cell>
          <cell r="EB48">
            <v>2</v>
          </cell>
          <cell r="EF48">
            <v>1</v>
          </cell>
          <cell r="EI48">
            <v>11</v>
          </cell>
          <cell r="EM48">
            <v>5</v>
          </cell>
          <cell r="EQ48">
            <v>186</v>
          </cell>
        </row>
        <row r="49">
          <cell r="A49" t="str">
            <v>68</v>
          </cell>
          <cell r="C49">
            <v>3</v>
          </cell>
          <cell r="F49">
            <v>1</v>
          </cell>
          <cell r="G49">
            <v>1</v>
          </cell>
          <cell r="H49">
            <v>1</v>
          </cell>
          <cell r="J49">
            <v>4</v>
          </cell>
          <cell r="L49">
            <v>1</v>
          </cell>
          <cell r="O49">
            <v>10</v>
          </cell>
          <cell r="R49">
            <v>1</v>
          </cell>
          <cell r="T49">
            <v>6</v>
          </cell>
          <cell r="X49">
            <v>6</v>
          </cell>
          <cell r="AC49">
            <v>1</v>
          </cell>
          <cell r="AG49">
            <v>1</v>
          </cell>
          <cell r="AH49">
            <v>4</v>
          </cell>
          <cell r="AI49">
            <v>2</v>
          </cell>
          <cell r="AR49">
            <v>3</v>
          </cell>
          <cell r="AS49">
            <v>4</v>
          </cell>
          <cell r="AT49">
            <v>3</v>
          </cell>
          <cell r="AU49">
            <v>3</v>
          </cell>
          <cell r="AV49">
            <v>4</v>
          </cell>
          <cell r="BE49">
            <v>21</v>
          </cell>
          <cell r="BF49">
            <v>2</v>
          </cell>
          <cell r="BN49">
            <v>1</v>
          </cell>
          <cell r="BS49">
            <v>1</v>
          </cell>
          <cell r="BV49">
            <v>1</v>
          </cell>
          <cell r="BW49">
            <v>3</v>
          </cell>
          <cell r="BY49">
            <v>1</v>
          </cell>
          <cell r="CC49">
            <v>1</v>
          </cell>
          <cell r="CD49">
            <v>1</v>
          </cell>
          <cell r="CJ49">
            <v>8</v>
          </cell>
          <cell r="CK49">
            <v>2</v>
          </cell>
          <cell r="CN49">
            <v>4</v>
          </cell>
          <cell r="CO49">
            <v>2</v>
          </cell>
          <cell r="CT49">
            <v>1</v>
          </cell>
          <cell r="DJ49">
            <v>1</v>
          </cell>
          <cell r="DK49">
            <v>1</v>
          </cell>
          <cell r="DL49">
            <v>1</v>
          </cell>
          <cell r="DO49">
            <v>5</v>
          </cell>
          <cell r="DP49">
            <v>2</v>
          </cell>
          <cell r="EB49">
            <v>2</v>
          </cell>
          <cell r="EF49">
            <v>1</v>
          </cell>
          <cell r="EI49">
            <v>7</v>
          </cell>
          <cell r="EK49">
            <v>15</v>
          </cell>
          <cell r="EM49">
            <v>4</v>
          </cell>
          <cell r="EQ49">
            <v>147</v>
          </cell>
        </row>
        <row r="50">
          <cell r="A50" t="str">
            <v>69</v>
          </cell>
          <cell r="C50">
            <v>12</v>
          </cell>
          <cell r="F50">
            <v>5</v>
          </cell>
          <cell r="G50">
            <v>4</v>
          </cell>
          <cell r="L50">
            <v>2</v>
          </cell>
          <cell r="O50">
            <v>12</v>
          </cell>
          <cell r="W50">
            <v>1</v>
          </cell>
          <cell r="X50">
            <v>5</v>
          </cell>
          <cell r="AB50">
            <v>3</v>
          </cell>
          <cell r="AH50">
            <v>2</v>
          </cell>
          <cell r="AM50">
            <v>3</v>
          </cell>
          <cell r="AV50">
            <v>4</v>
          </cell>
          <cell r="AW50">
            <v>1</v>
          </cell>
          <cell r="BE50">
            <v>3</v>
          </cell>
          <cell r="BF50">
            <v>3</v>
          </cell>
          <cell r="BR50">
            <v>3</v>
          </cell>
          <cell r="BS50">
            <v>3</v>
          </cell>
          <cell r="BY50">
            <v>2</v>
          </cell>
          <cell r="CA50">
            <v>1</v>
          </cell>
          <cell r="CI50">
            <v>1</v>
          </cell>
          <cell r="CJ50">
            <v>8</v>
          </cell>
          <cell r="CK50">
            <v>1</v>
          </cell>
          <cell r="CL50">
            <v>1</v>
          </cell>
          <cell r="CM50">
            <v>4</v>
          </cell>
          <cell r="CN50">
            <v>3</v>
          </cell>
          <cell r="CO50">
            <v>1</v>
          </cell>
          <cell r="CP50">
            <v>3</v>
          </cell>
          <cell r="DL50">
            <v>2</v>
          </cell>
          <cell r="DP50">
            <v>3</v>
          </cell>
          <cell r="DX50">
            <v>3</v>
          </cell>
          <cell r="DZ50">
            <v>2</v>
          </cell>
          <cell r="EB50">
            <v>8</v>
          </cell>
          <cell r="EH50">
            <v>2</v>
          </cell>
          <cell r="EI50">
            <v>3</v>
          </cell>
          <cell r="EM50">
            <v>2</v>
          </cell>
          <cell r="EQ50">
            <v>116</v>
          </cell>
        </row>
        <row r="51">
          <cell r="A51" t="str">
            <v>70</v>
          </cell>
          <cell r="C51">
            <v>10</v>
          </cell>
          <cell r="F51">
            <v>6</v>
          </cell>
          <cell r="H51">
            <v>1</v>
          </cell>
          <cell r="I51">
            <v>1</v>
          </cell>
          <cell r="O51">
            <v>8</v>
          </cell>
          <cell r="T51">
            <v>1</v>
          </cell>
          <cell r="W51">
            <v>1</v>
          </cell>
          <cell r="X51">
            <v>4</v>
          </cell>
          <cell r="Z51">
            <v>3</v>
          </cell>
          <cell r="AC51">
            <v>4</v>
          </cell>
          <cell r="AG51">
            <v>2</v>
          </cell>
          <cell r="AH51">
            <v>5</v>
          </cell>
          <cell r="AK51">
            <v>1</v>
          </cell>
          <cell r="AM51">
            <v>2</v>
          </cell>
          <cell r="AN51">
            <v>3</v>
          </cell>
          <cell r="AR51">
            <v>3</v>
          </cell>
          <cell r="AV51">
            <v>4</v>
          </cell>
          <cell r="AX51">
            <v>8</v>
          </cell>
          <cell r="BB51">
            <v>1</v>
          </cell>
          <cell r="BE51">
            <v>5</v>
          </cell>
          <cell r="BF51">
            <v>1</v>
          </cell>
          <cell r="BG51">
            <v>8</v>
          </cell>
          <cell r="BJ51">
            <v>3</v>
          </cell>
          <cell r="BS51">
            <v>2</v>
          </cell>
          <cell r="BT51">
            <v>5</v>
          </cell>
          <cell r="BV51">
            <v>2</v>
          </cell>
          <cell r="BW51">
            <v>6</v>
          </cell>
          <cell r="BY51">
            <v>2</v>
          </cell>
          <cell r="CI51">
            <v>9</v>
          </cell>
          <cell r="CL51">
            <v>11</v>
          </cell>
          <cell r="CM51">
            <v>6</v>
          </cell>
          <cell r="CN51">
            <v>1</v>
          </cell>
          <cell r="CO51">
            <v>6</v>
          </cell>
          <cell r="CP51">
            <v>6</v>
          </cell>
          <cell r="CQ51">
            <v>3</v>
          </cell>
          <cell r="CS51">
            <v>1</v>
          </cell>
          <cell r="DJ51">
            <v>1</v>
          </cell>
          <cell r="DO51">
            <v>3</v>
          </cell>
          <cell r="DQ51">
            <v>3</v>
          </cell>
          <cell r="DX51">
            <v>6</v>
          </cell>
          <cell r="DZ51">
            <v>2</v>
          </cell>
          <cell r="EB51">
            <v>4</v>
          </cell>
          <cell r="ED51">
            <v>1</v>
          </cell>
          <cell r="EH51">
            <v>6</v>
          </cell>
          <cell r="EM51">
            <v>1</v>
          </cell>
          <cell r="EQ51">
            <v>172</v>
          </cell>
        </row>
        <row r="52">
          <cell r="A52" t="str">
            <v>71</v>
          </cell>
          <cell r="B52">
            <v>1</v>
          </cell>
          <cell r="C52">
            <v>6</v>
          </cell>
          <cell r="F52">
            <v>1</v>
          </cell>
          <cell r="H52">
            <v>1</v>
          </cell>
          <cell r="I52">
            <v>1</v>
          </cell>
          <cell r="J52">
            <v>3</v>
          </cell>
          <cell r="L52">
            <v>1</v>
          </cell>
          <cell r="O52">
            <v>2</v>
          </cell>
          <cell r="P52">
            <v>10</v>
          </cell>
          <cell r="Z52">
            <v>1</v>
          </cell>
          <cell r="AA52">
            <v>1</v>
          </cell>
          <cell r="AC52">
            <v>2</v>
          </cell>
          <cell r="AF52">
            <v>1</v>
          </cell>
          <cell r="AH52">
            <v>5</v>
          </cell>
          <cell r="AK52">
            <v>1</v>
          </cell>
          <cell r="AN52">
            <v>1</v>
          </cell>
          <cell r="AO52">
            <v>4</v>
          </cell>
          <cell r="AR52">
            <v>2</v>
          </cell>
          <cell r="AT52">
            <v>1</v>
          </cell>
          <cell r="AX52">
            <v>6</v>
          </cell>
          <cell r="BB52">
            <v>1</v>
          </cell>
          <cell r="BE52">
            <v>9</v>
          </cell>
          <cell r="BF52">
            <v>1</v>
          </cell>
          <cell r="BG52">
            <v>4</v>
          </cell>
          <cell r="BH52">
            <v>4</v>
          </cell>
          <cell r="BJ52">
            <v>1</v>
          </cell>
          <cell r="BL52">
            <v>3</v>
          </cell>
          <cell r="BM52">
            <v>2</v>
          </cell>
          <cell r="BO52">
            <v>1</v>
          </cell>
          <cell r="BT52">
            <v>4</v>
          </cell>
          <cell r="BV52">
            <v>2</v>
          </cell>
          <cell r="BW52">
            <v>1</v>
          </cell>
          <cell r="BY52">
            <v>6</v>
          </cell>
          <cell r="CE52">
            <v>2</v>
          </cell>
          <cell r="CF52">
            <v>6</v>
          </cell>
          <cell r="CG52">
            <v>9</v>
          </cell>
          <cell r="CH52">
            <v>9</v>
          </cell>
          <cell r="CI52">
            <v>2</v>
          </cell>
          <cell r="CK52">
            <v>1</v>
          </cell>
          <cell r="CL52">
            <v>10</v>
          </cell>
          <cell r="CM52">
            <v>2</v>
          </cell>
          <cell r="CO52">
            <v>2</v>
          </cell>
          <cell r="CP52">
            <v>5</v>
          </cell>
          <cell r="DL52">
            <v>3</v>
          </cell>
          <cell r="DP52">
            <v>1</v>
          </cell>
          <cell r="DQ52">
            <v>3</v>
          </cell>
          <cell r="DX52">
            <v>1</v>
          </cell>
          <cell r="DZ52">
            <v>1</v>
          </cell>
          <cell r="EB52">
            <v>4</v>
          </cell>
          <cell r="EC52">
            <v>1</v>
          </cell>
          <cell r="EF52">
            <v>3</v>
          </cell>
          <cell r="EG52">
            <v>1</v>
          </cell>
          <cell r="EH52">
            <v>3</v>
          </cell>
          <cell r="EI52">
            <v>8</v>
          </cell>
          <cell r="EO52">
            <v>2</v>
          </cell>
          <cell r="EP52">
            <v>3</v>
          </cell>
          <cell r="EQ52">
            <v>172</v>
          </cell>
        </row>
        <row r="53">
          <cell r="A53" t="str">
            <v>72</v>
          </cell>
          <cell r="K53">
            <v>2</v>
          </cell>
          <cell r="O53">
            <v>1</v>
          </cell>
          <cell r="AF53">
            <v>1</v>
          </cell>
          <cell r="AN53">
            <v>1</v>
          </cell>
          <cell r="AV53">
            <v>1</v>
          </cell>
          <cell r="BE53">
            <v>1</v>
          </cell>
          <cell r="BF53">
            <v>1</v>
          </cell>
          <cell r="BH53">
            <v>1</v>
          </cell>
          <cell r="BV53">
            <v>1</v>
          </cell>
          <cell r="BW53">
            <v>3</v>
          </cell>
          <cell r="CE53">
            <v>2</v>
          </cell>
          <cell r="CJ53">
            <v>2</v>
          </cell>
          <cell r="CM53">
            <v>1</v>
          </cell>
          <cell r="CN53">
            <v>2</v>
          </cell>
          <cell r="CX53">
            <v>1</v>
          </cell>
          <cell r="EB53">
            <v>3</v>
          </cell>
          <cell r="EQ53">
            <v>24</v>
          </cell>
        </row>
        <row r="54">
          <cell r="A54" t="str">
            <v>73</v>
          </cell>
          <cell r="C54">
            <v>1</v>
          </cell>
          <cell r="H54">
            <v>1</v>
          </cell>
          <cell r="P54">
            <v>1</v>
          </cell>
          <cell r="T54">
            <v>1</v>
          </cell>
          <cell r="AG54">
            <v>8</v>
          </cell>
          <cell r="AR54">
            <v>1</v>
          </cell>
          <cell r="BH54">
            <v>1</v>
          </cell>
          <cell r="BT54">
            <v>2</v>
          </cell>
          <cell r="BY54">
            <v>1</v>
          </cell>
          <cell r="DJ54">
            <v>2</v>
          </cell>
          <cell r="DK54">
            <v>3</v>
          </cell>
          <cell r="DQ54">
            <v>4</v>
          </cell>
          <cell r="EH54">
            <v>1</v>
          </cell>
          <cell r="EQ54">
            <v>27</v>
          </cell>
        </row>
        <row r="55">
          <cell r="A55" t="str">
            <v>74</v>
          </cell>
          <cell r="C55">
            <v>10</v>
          </cell>
          <cell r="F55">
            <v>1</v>
          </cell>
          <cell r="H55">
            <v>2</v>
          </cell>
          <cell r="I55">
            <v>1</v>
          </cell>
          <cell r="J55">
            <v>1</v>
          </cell>
          <cell r="L55">
            <v>3</v>
          </cell>
          <cell r="O55">
            <v>6</v>
          </cell>
          <cell r="T55">
            <v>3</v>
          </cell>
          <cell r="X55">
            <v>6</v>
          </cell>
          <cell r="AA55">
            <v>3</v>
          </cell>
          <cell r="AC55">
            <v>3</v>
          </cell>
          <cell r="AH55">
            <v>5</v>
          </cell>
          <cell r="AK55">
            <v>1</v>
          </cell>
          <cell r="AM55">
            <v>6</v>
          </cell>
          <cell r="AR55">
            <v>3</v>
          </cell>
          <cell r="AU55">
            <v>1</v>
          </cell>
          <cell r="AW55">
            <v>7</v>
          </cell>
          <cell r="BB55">
            <v>1</v>
          </cell>
          <cell r="BD55">
            <v>1</v>
          </cell>
          <cell r="BE55">
            <v>5</v>
          </cell>
          <cell r="BF55">
            <v>7</v>
          </cell>
          <cell r="BO55">
            <v>1</v>
          </cell>
          <cell r="BR55">
            <v>10</v>
          </cell>
          <cell r="BS55">
            <v>1</v>
          </cell>
          <cell r="BW55">
            <v>3</v>
          </cell>
          <cell r="BY55">
            <v>4</v>
          </cell>
          <cell r="CD55">
            <v>5</v>
          </cell>
          <cell r="CI55">
            <v>3</v>
          </cell>
          <cell r="CM55">
            <v>5</v>
          </cell>
          <cell r="CN55">
            <v>7</v>
          </cell>
          <cell r="CO55">
            <v>3</v>
          </cell>
          <cell r="CP55">
            <v>1</v>
          </cell>
          <cell r="DJ55">
            <v>1</v>
          </cell>
          <cell r="DK55">
            <v>1</v>
          </cell>
          <cell r="DL55">
            <v>6</v>
          </cell>
          <cell r="DO55">
            <v>1</v>
          </cell>
          <cell r="DQ55">
            <v>7</v>
          </cell>
          <cell r="DS55">
            <v>1</v>
          </cell>
          <cell r="DX55">
            <v>6</v>
          </cell>
          <cell r="DZ55">
            <v>4</v>
          </cell>
          <cell r="EB55">
            <v>7</v>
          </cell>
          <cell r="EF55">
            <v>3</v>
          </cell>
          <cell r="EI55">
            <v>8</v>
          </cell>
          <cell r="EO55">
            <v>1</v>
          </cell>
          <cell r="EP55">
            <v>1</v>
          </cell>
          <cell r="EQ55">
            <v>166</v>
          </cell>
        </row>
        <row r="56">
          <cell r="A56" t="str">
            <v>76</v>
          </cell>
          <cell r="BE56">
            <v>3</v>
          </cell>
          <cell r="EB56">
            <v>14</v>
          </cell>
          <cell r="EQ56">
            <v>17</v>
          </cell>
        </row>
        <row r="57">
          <cell r="A57" t="str">
            <v>77</v>
          </cell>
          <cell r="EB57">
            <v>16</v>
          </cell>
          <cell r="EQ57">
            <v>16</v>
          </cell>
        </row>
        <row r="58">
          <cell r="A58" t="str">
            <v>85</v>
          </cell>
          <cell r="C58">
            <v>7</v>
          </cell>
          <cell r="F58">
            <v>3</v>
          </cell>
          <cell r="G58">
            <v>6</v>
          </cell>
          <cell r="I58">
            <v>1</v>
          </cell>
          <cell r="L58">
            <v>3</v>
          </cell>
          <cell r="O58">
            <v>4</v>
          </cell>
          <cell r="X58">
            <v>2</v>
          </cell>
          <cell r="AB58">
            <v>6</v>
          </cell>
          <cell r="AH58">
            <v>2</v>
          </cell>
          <cell r="AM58">
            <v>5</v>
          </cell>
          <cell r="AW58">
            <v>12</v>
          </cell>
          <cell r="BB58">
            <v>7</v>
          </cell>
          <cell r="BE58">
            <v>5</v>
          </cell>
          <cell r="BF58">
            <v>6</v>
          </cell>
          <cell r="BR58">
            <v>14</v>
          </cell>
          <cell r="BW58">
            <v>5</v>
          </cell>
          <cell r="CI58">
            <v>7</v>
          </cell>
          <cell r="CN58">
            <v>15</v>
          </cell>
          <cell r="DL58">
            <v>3</v>
          </cell>
          <cell r="DO58">
            <v>6</v>
          </cell>
          <cell r="DP58">
            <v>3</v>
          </cell>
          <cell r="DX58">
            <v>2</v>
          </cell>
          <cell r="EB58">
            <v>4</v>
          </cell>
          <cell r="EI58">
            <v>5</v>
          </cell>
          <cell r="EM58">
            <v>4</v>
          </cell>
          <cell r="EQ58">
            <v>137</v>
          </cell>
        </row>
        <row r="59">
          <cell r="A59" t="str">
            <v>86</v>
          </cell>
          <cell r="C59">
            <v>9</v>
          </cell>
          <cell r="F59">
            <v>6</v>
          </cell>
          <cell r="G59">
            <v>4</v>
          </cell>
          <cell r="L59">
            <v>5</v>
          </cell>
          <cell r="O59">
            <v>9</v>
          </cell>
          <cell r="X59">
            <v>10</v>
          </cell>
          <cell r="AB59">
            <v>8</v>
          </cell>
          <cell r="AH59">
            <v>8</v>
          </cell>
          <cell r="AM59">
            <v>5</v>
          </cell>
          <cell r="AW59">
            <v>21</v>
          </cell>
          <cell r="BB59">
            <v>5</v>
          </cell>
          <cell r="BD59">
            <v>1</v>
          </cell>
          <cell r="BE59">
            <v>7</v>
          </cell>
          <cell r="BF59">
            <v>15</v>
          </cell>
          <cell r="BR59">
            <v>18</v>
          </cell>
          <cell r="BW59">
            <v>8</v>
          </cell>
          <cell r="CI59">
            <v>24</v>
          </cell>
          <cell r="CN59">
            <v>21</v>
          </cell>
          <cell r="DL59">
            <v>7</v>
          </cell>
          <cell r="DO59">
            <v>6</v>
          </cell>
          <cell r="DP59">
            <v>10</v>
          </cell>
          <cell r="DX59">
            <v>9</v>
          </cell>
          <cell r="EB59">
            <v>11</v>
          </cell>
          <cell r="EI59">
            <v>14</v>
          </cell>
          <cell r="EM59">
            <v>7</v>
          </cell>
          <cell r="EQ59">
            <v>248</v>
          </cell>
        </row>
        <row r="60">
          <cell r="A60" t="str">
            <v>87</v>
          </cell>
          <cell r="C60">
            <v>10</v>
          </cell>
          <cell r="F60">
            <v>6</v>
          </cell>
          <cell r="G60">
            <v>5</v>
          </cell>
          <cell r="L60">
            <v>6</v>
          </cell>
          <cell r="O60">
            <v>9</v>
          </cell>
          <cell r="X60">
            <v>3</v>
          </cell>
          <cell r="AB60">
            <v>5</v>
          </cell>
          <cell r="AH60">
            <v>3</v>
          </cell>
          <cell r="AM60">
            <v>8</v>
          </cell>
          <cell r="AW60">
            <v>13</v>
          </cell>
          <cell r="BB60">
            <v>3</v>
          </cell>
          <cell r="BE60">
            <v>10</v>
          </cell>
          <cell r="BF60">
            <v>9</v>
          </cell>
          <cell r="BR60">
            <v>14</v>
          </cell>
          <cell r="BW60">
            <v>8</v>
          </cell>
          <cell r="CI60">
            <v>22</v>
          </cell>
          <cell r="CN60">
            <v>19</v>
          </cell>
          <cell r="CQ60">
            <v>1</v>
          </cell>
          <cell r="DL60">
            <v>2</v>
          </cell>
          <cell r="DO60">
            <v>8</v>
          </cell>
          <cell r="DP60">
            <v>6</v>
          </cell>
          <cell r="DX60">
            <v>3</v>
          </cell>
          <cell r="EB60">
            <v>4</v>
          </cell>
          <cell r="EI60">
            <v>10</v>
          </cell>
          <cell r="EM60">
            <v>8</v>
          </cell>
          <cell r="EQ60">
            <v>195</v>
          </cell>
        </row>
        <row r="61">
          <cell r="A61" t="str">
            <v>Total général</v>
          </cell>
          <cell r="B61">
            <v>12</v>
          </cell>
          <cell r="C61">
            <v>691</v>
          </cell>
          <cell r="D61">
            <v>24</v>
          </cell>
          <cell r="E61">
            <v>9</v>
          </cell>
          <cell r="F61">
            <v>162</v>
          </cell>
          <cell r="G61">
            <v>134</v>
          </cell>
          <cell r="H61">
            <v>68</v>
          </cell>
          <cell r="I61">
            <v>102</v>
          </cell>
          <cell r="J61">
            <v>57</v>
          </cell>
          <cell r="K61">
            <v>26</v>
          </cell>
          <cell r="L61">
            <v>190</v>
          </cell>
          <cell r="M61">
            <v>21</v>
          </cell>
          <cell r="N61">
            <v>409</v>
          </cell>
          <cell r="O61">
            <v>127</v>
          </cell>
          <cell r="P61">
            <v>16</v>
          </cell>
          <cell r="Q61">
            <v>69</v>
          </cell>
          <cell r="R61">
            <v>15</v>
          </cell>
          <cell r="S61">
            <v>142</v>
          </cell>
          <cell r="T61">
            <v>7</v>
          </cell>
          <cell r="U61">
            <v>61</v>
          </cell>
          <cell r="V61">
            <v>56</v>
          </cell>
          <cell r="W61">
            <v>232</v>
          </cell>
          <cell r="X61">
            <v>8</v>
          </cell>
          <cell r="Y61">
            <v>122</v>
          </cell>
          <cell r="Z61">
            <v>116</v>
          </cell>
          <cell r="AA61">
            <v>70</v>
          </cell>
          <cell r="AB61">
            <v>201</v>
          </cell>
          <cell r="AC61">
            <v>10</v>
          </cell>
          <cell r="AD61">
            <v>10</v>
          </cell>
          <cell r="AE61">
            <v>63</v>
          </cell>
          <cell r="AF61">
            <v>46</v>
          </cell>
          <cell r="AG61">
            <v>263</v>
          </cell>
          <cell r="AH61">
            <v>11</v>
          </cell>
          <cell r="AI61">
            <v>21</v>
          </cell>
          <cell r="AJ61">
            <v>79</v>
          </cell>
          <cell r="AK61">
            <v>6</v>
          </cell>
          <cell r="AL61">
            <v>275</v>
          </cell>
          <cell r="AM61">
            <v>112</v>
          </cell>
          <cell r="AN61">
            <v>60</v>
          </cell>
          <cell r="AO61">
            <v>16</v>
          </cell>
          <cell r="AP61">
            <v>141</v>
          </cell>
          <cell r="AQ61">
            <v>89</v>
          </cell>
          <cell r="AR61">
            <v>70</v>
          </cell>
          <cell r="AS61">
            <v>68</v>
          </cell>
          <cell r="AT61">
            <v>104</v>
          </cell>
          <cell r="AU61">
            <v>338</v>
          </cell>
          <cell r="AV61">
            <v>105</v>
          </cell>
          <cell r="AW61">
            <v>138</v>
          </cell>
          <cell r="AX61">
            <v>30</v>
          </cell>
          <cell r="AY61">
            <v>12</v>
          </cell>
          <cell r="AZ61">
            <v>5</v>
          </cell>
          <cell r="BA61">
            <v>148</v>
          </cell>
          <cell r="BB61">
            <v>8</v>
          </cell>
          <cell r="BC61">
            <v>70</v>
          </cell>
          <cell r="BD61">
            <v>643</v>
          </cell>
          <cell r="BE61">
            <v>299</v>
          </cell>
          <cell r="BF61">
            <v>198</v>
          </cell>
          <cell r="BG61">
            <v>131</v>
          </cell>
          <cell r="BH61">
            <v>30</v>
          </cell>
          <cell r="BI61">
            <v>68</v>
          </cell>
          <cell r="BJ61">
            <v>1</v>
          </cell>
          <cell r="BK61">
            <v>5</v>
          </cell>
          <cell r="BL61">
            <v>17</v>
          </cell>
          <cell r="BM61">
            <v>125</v>
          </cell>
          <cell r="BN61">
            <v>94</v>
          </cell>
          <cell r="BO61">
            <v>8</v>
          </cell>
          <cell r="BP61">
            <v>134</v>
          </cell>
          <cell r="BQ61">
            <v>238</v>
          </cell>
          <cell r="BR61">
            <v>147</v>
          </cell>
          <cell r="BS61">
            <v>13</v>
          </cell>
          <cell r="BT61">
            <v>91</v>
          </cell>
          <cell r="BU61">
            <v>321</v>
          </cell>
          <cell r="BV61">
            <v>34</v>
          </cell>
          <cell r="BW61">
            <v>289</v>
          </cell>
          <cell r="BX61">
            <v>13</v>
          </cell>
          <cell r="BY61">
            <v>3</v>
          </cell>
          <cell r="BZ61">
            <v>14</v>
          </cell>
          <cell r="CA61">
            <v>180</v>
          </cell>
          <cell r="CB61">
            <v>296</v>
          </cell>
          <cell r="CC61">
            <v>265</v>
          </cell>
          <cell r="CD61">
            <v>377</v>
          </cell>
          <cell r="CE61">
            <v>190</v>
          </cell>
          <cell r="CF61">
            <v>175</v>
          </cell>
          <cell r="CG61">
            <v>138</v>
          </cell>
          <cell r="CH61">
            <v>139</v>
          </cell>
          <cell r="CI61">
            <v>231</v>
          </cell>
          <cell r="CJ61">
            <v>210</v>
          </cell>
          <cell r="CK61">
            <v>407</v>
          </cell>
          <cell r="CL61">
            <v>320</v>
          </cell>
          <cell r="CM61">
            <v>210</v>
          </cell>
          <cell r="CN61">
            <v>55</v>
          </cell>
          <cell r="CO61">
            <v>104</v>
          </cell>
          <cell r="CP61">
            <v>19</v>
          </cell>
          <cell r="CQ61">
            <v>39</v>
          </cell>
          <cell r="CR61">
            <v>56</v>
          </cell>
          <cell r="CS61">
            <v>14</v>
          </cell>
          <cell r="CT61">
            <v>11</v>
          </cell>
          <cell r="CU61">
            <v>51</v>
          </cell>
          <cell r="CV61">
            <v>74</v>
          </cell>
          <cell r="CW61">
            <v>6</v>
          </cell>
          <cell r="CX61">
            <v>10</v>
          </cell>
          <cell r="CY61">
            <v>2</v>
          </cell>
          <cell r="CZ61">
            <v>140</v>
          </cell>
          <cell r="DA61">
            <v>79</v>
          </cell>
          <cell r="DB61">
            <v>250</v>
          </cell>
          <cell r="DC61">
            <v>17</v>
          </cell>
          <cell r="DD61">
            <v>16</v>
          </cell>
          <cell r="DE61">
            <v>262</v>
          </cell>
          <cell r="DF61">
            <v>116</v>
          </cell>
          <cell r="DG61">
            <v>6</v>
          </cell>
          <cell r="DH61">
            <v>10</v>
          </cell>
          <cell r="DI61">
            <v>13</v>
          </cell>
          <cell r="DJ61">
            <v>7</v>
          </cell>
          <cell r="DK61">
            <v>39</v>
          </cell>
          <cell r="DL61">
            <v>9</v>
          </cell>
          <cell r="DM61">
            <v>221</v>
          </cell>
          <cell r="DN61">
            <v>36</v>
          </cell>
          <cell r="DO61">
            <v>106</v>
          </cell>
          <cell r="DP61">
            <v>7</v>
          </cell>
          <cell r="DQ61">
            <v>458</v>
          </cell>
          <cell r="DR61">
            <v>15</v>
          </cell>
          <cell r="DS61">
            <v>3</v>
          </cell>
          <cell r="DT61">
            <v>17</v>
          </cell>
          <cell r="DU61">
            <v>77</v>
          </cell>
          <cell r="DV61">
            <v>127</v>
          </cell>
          <cell r="DW61">
            <v>191</v>
          </cell>
          <cell r="DX61">
            <v>381</v>
          </cell>
          <cell r="DY61">
            <v>11</v>
          </cell>
          <cell r="DZ61">
            <v>108</v>
          </cell>
          <cell r="EA61">
            <v>63</v>
          </cell>
          <cell r="EB61">
            <v>203</v>
          </cell>
          <cell r="EC61">
            <v>30</v>
          </cell>
          <cell r="ED61">
            <v>103</v>
          </cell>
          <cell r="EE61">
            <v>134</v>
          </cell>
          <cell r="EF61">
            <v>15395</v>
          </cell>
        </row>
      </sheetData>
      <sheetData sheetId="27">
        <row r="2">
          <cell r="B2" t="b">
            <v>1</v>
          </cell>
          <cell r="C2" t="b">
            <v>1</v>
          </cell>
          <cell r="D2" t="b">
            <v>1</v>
          </cell>
          <cell r="E2" t="b">
            <v>1</v>
          </cell>
          <cell r="F2" t="b">
            <v>1</v>
          </cell>
          <cell r="G2" t="b">
            <v>1</v>
          </cell>
          <cell r="H2" t="b">
            <v>1</v>
          </cell>
          <cell r="I2" t="b">
            <v>1</v>
          </cell>
          <cell r="J2" t="b">
            <v>1</v>
          </cell>
          <cell r="K2" t="b">
            <v>1</v>
          </cell>
          <cell r="L2" t="b">
            <v>1</v>
          </cell>
          <cell r="M2" t="b">
            <v>1</v>
          </cell>
          <cell r="N2" t="b">
            <v>1</v>
          </cell>
          <cell r="O2" t="b">
            <v>1</v>
          </cell>
          <cell r="P2" t="b">
            <v>1</v>
          </cell>
          <cell r="Q2" t="b">
            <v>1</v>
          </cell>
          <cell r="R2" t="b">
            <v>1</v>
          </cell>
          <cell r="S2" t="b">
            <v>1</v>
          </cell>
          <cell r="T2" t="b">
            <v>1</v>
          </cell>
          <cell r="U2" t="b">
            <v>1</v>
          </cell>
          <cell r="V2" t="b">
            <v>1</v>
          </cell>
          <cell r="W2" t="b">
            <v>1</v>
          </cell>
          <cell r="X2" t="b">
            <v>1</v>
          </cell>
          <cell r="Y2" t="b">
            <v>1</v>
          </cell>
          <cell r="Z2" t="b">
            <v>1</v>
          </cell>
          <cell r="AA2" t="b">
            <v>1</v>
          </cell>
          <cell r="AB2" t="b">
            <v>1</v>
          </cell>
          <cell r="AC2" t="b">
            <v>1</v>
          </cell>
          <cell r="AD2" t="b">
            <v>1</v>
          </cell>
          <cell r="AE2" t="b">
            <v>1</v>
          </cell>
          <cell r="AF2" t="b">
            <v>1</v>
          </cell>
          <cell r="AG2" t="b">
            <v>1</v>
          </cell>
          <cell r="AH2" t="b">
            <v>1</v>
          </cell>
          <cell r="AI2" t="b">
            <v>1</v>
          </cell>
          <cell r="AJ2" t="b">
            <v>1</v>
          </cell>
          <cell r="AK2" t="b">
            <v>1</v>
          </cell>
          <cell r="AL2" t="b">
            <v>1</v>
          </cell>
          <cell r="AM2" t="b">
            <v>1</v>
          </cell>
          <cell r="AN2" t="b">
            <v>1</v>
          </cell>
          <cell r="AO2" t="b">
            <v>1</v>
          </cell>
          <cell r="AP2" t="b">
            <v>1</v>
          </cell>
          <cell r="AQ2" t="b">
            <v>1</v>
          </cell>
          <cell r="AR2" t="b">
            <v>1</v>
          </cell>
          <cell r="AS2" t="b">
            <v>1</v>
          </cell>
          <cell r="AT2" t="b">
            <v>1</v>
          </cell>
          <cell r="AU2" t="b">
            <v>1</v>
          </cell>
          <cell r="AV2" t="b">
            <v>1</v>
          </cell>
          <cell r="AW2" t="b">
            <v>1</v>
          </cell>
          <cell r="AX2" t="b">
            <v>1</v>
          </cell>
          <cell r="AY2" t="b">
            <v>1</v>
          </cell>
          <cell r="AZ2" t="b">
            <v>1</v>
          </cell>
          <cell r="BA2" t="b">
            <v>1</v>
          </cell>
          <cell r="BB2" t="b">
            <v>1</v>
          </cell>
          <cell r="BC2" t="b">
            <v>1</v>
          </cell>
          <cell r="BD2" t="b">
            <v>1</v>
          </cell>
          <cell r="BE2" t="b">
            <v>1</v>
          </cell>
          <cell r="BF2" t="b">
            <v>1</v>
          </cell>
          <cell r="BG2" t="b">
            <v>1</v>
          </cell>
          <cell r="BH2" t="b">
            <v>1</v>
          </cell>
          <cell r="BI2" t="b">
            <v>1</v>
          </cell>
          <cell r="BJ2" t="b">
            <v>1</v>
          </cell>
          <cell r="BK2" t="b">
            <v>1</v>
          </cell>
          <cell r="BL2" t="b">
            <v>1</v>
          </cell>
          <cell r="BM2" t="b">
            <v>1</v>
          </cell>
          <cell r="BN2" t="b">
            <v>1</v>
          </cell>
          <cell r="BO2" t="b">
            <v>1</v>
          </cell>
          <cell r="BP2" t="b">
            <v>1</v>
          </cell>
          <cell r="BQ2" t="b">
            <v>1</v>
          </cell>
          <cell r="BR2" t="b">
            <v>1</v>
          </cell>
          <cell r="BS2" t="b">
            <v>1</v>
          </cell>
          <cell r="BT2" t="b">
            <v>1</v>
          </cell>
          <cell r="BU2" t="b">
            <v>1</v>
          </cell>
          <cell r="BV2" t="b">
            <v>1</v>
          </cell>
          <cell r="BW2" t="b">
            <v>1</v>
          </cell>
          <cell r="BX2" t="b">
            <v>1</v>
          </cell>
          <cell r="BY2" t="b">
            <v>1</v>
          </cell>
          <cell r="BZ2" t="b">
            <v>1</v>
          </cell>
          <cell r="CA2" t="b">
            <v>1</v>
          </cell>
          <cell r="CB2" t="b">
            <v>1</v>
          </cell>
          <cell r="CC2" t="b">
            <v>1</v>
          </cell>
          <cell r="CD2" t="b">
            <v>1</v>
          </cell>
          <cell r="CE2" t="b">
            <v>1</v>
          </cell>
          <cell r="CF2" t="b">
            <v>1</v>
          </cell>
          <cell r="CG2" t="b">
            <v>1</v>
          </cell>
          <cell r="CH2" t="b">
            <v>1</v>
          </cell>
          <cell r="CI2" t="b">
            <v>1</v>
          </cell>
          <cell r="CJ2" t="b">
            <v>1</v>
          </cell>
          <cell r="CK2" t="b">
            <v>1</v>
          </cell>
          <cell r="CL2" t="b">
            <v>1</v>
          </cell>
          <cell r="CM2" t="b">
            <v>1</v>
          </cell>
          <cell r="CN2" t="b">
            <v>1</v>
          </cell>
          <cell r="CO2" t="b">
            <v>1</v>
          </cell>
          <cell r="CP2" t="b">
            <v>1</v>
          </cell>
          <cell r="CQ2" t="b">
            <v>1</v>
          </cell>
          <cell r="CR2" t="b">
            <v>1</v>
          </cell>
          <cell r="CS2" t="b">
            <v>1</v>
          </cell>
          <cell r="CT2" t="b">
            <v>1</v>
          </cell>
          <cell r="CU2" t="b">
            <v>1</v>
          </cell>
          <cell r="CV2" t="b">
            <v>1</v>
          </cell>
          <cell r="CW2" t="b">
            <v>1</v>
          </cell>
          <cell r="CX2" t="b">
            <v>1</v>
          </cell>
          <cell r="CY2" t="b">
            <v>1</v>
          </cell>
          <cell r="CZ2" t="b">
            <v>1</v>
          </cell>
          <cell r="DA2" t="b">
            <v>1</v>
          </cell>
          <cell r="DB2" t="b">
            <v>1</v>
          </cell>
          <cell r="DC2" t="b">
            <v>1</v>
          </cell>
          <cell r="DD2" t="b">
            <v>1</v>
          </cell>
          <cell r="DE2" t="b">
            <v>1</v>
          </cell>
          <cell r="DF2" t="b">
            <v>1</v>
          </cell>
          <cell r="DG2" t="b">
            <v>1</v>
          </cell>
          <cell r="DH2" t="b">
            <v>1</v>
          </cell>
          <cell r="DI2" t="b">
            <v>1</v>
          </cell>
          <cell r="DJ2" t="b">
            <v>1</v>
          </cell>
          <cell r="DK2" t="b">
            <v>1</v>
          </cell>
          <cell r="DL2" t="b">
            <v>1</v>
          </cell>
          <cell r="DM2" t="b">
            <v>1</v>
          </cell>
          <cell r="DN2" t="b">
            <v>1</v>
          </cell>
          <cell r="DO2" t="b">
            <v>1</v>
          </cell>
          <cell r="DP2" t="b">
            <v>1</v>
          </cell>
          <cell r="DQ2" t="b">
            <v>1</v>
          </cell>
          <cell r="DR2" t="b">
            <v>1</v>
          </cell>
          <cell r="DS2" t="b">
            <v>1</v>
          </cell>
          <cell r="DT2" t="b">
            <v>1</v>
          </cell>
          <cell r="DU2" t="b">
            <v>1</v>
          </cell>
          <cell r="DV2" t="b">
            <v>1</v>
          </cell>
          <cell r="DW2" t="b">
            <v>1</v>
          </cell>
          <cell r="DX2" t="b">
            <v>1</v>
          </cell>
          <cell r="DY2" t="b">
            <v>1</v>
          </cell>
          <cell r="DZ2" t="b">
            <v>1</v>
          </cell>
          <cell r="EA2" t="b">
            <v>1</v>
          </cell>
          <cell r="EB2" t="b">
            <v>1</v>
          </cell>
          <cell r="EC2" t="b">
            <v>1</v>
          </cell>
          <cell r="ED2" t="b">
            <v>1</v>
          </cell>
          <cell r="EE2" t="b">
            <v>1</v>
          </cell>
          <cell r="EF2" t="b">
            <v>1</v>
          </cell>
          <cell r="EG2" t="b">
            <v>1</v>
          </cell>
          <cell r="EH2" t="b">
            <v>1</v>
          </cell>
          <cell r="EI2" t="b">
            <v>1</v>
          </cell>
          <cell r="EJ2" t="b">
            <v>1</v>
          </cell>
          <cell r="EK2" t="b">
            <v>1</v>
          </cell>
          <cell r="EL2" t="b">
            <v>1</v>
          </cell>
          <cell r="EM2" t="b">
            <v>1</v>
          </cell>
          <cell r="EN2" t="b">
            <v>1</v>
          </cell>
          <cell r="EO2" t="b">
            <v>1</v>
          </cell>
        </row>
        <row r="3">
          <cell r="B3" t="str">
            <v>AIX IEP</v>
          </cell>
          <cell r="C3" t="str">
            <v>AIX-MARSEILLE</v>
          </cell>
          <cell r="D3" t="str">
            <v>AIX-MARSEILLE EC</v>
          </cell>
          <cell r="E3" t="str">
            <v>ALBI CUFR</v>
          </cell>
          <cell r="F3" t="str">
            <v>AMIENS</v>
          </cell>
          <cell r="G3" t="str">
            <v>ANGERS</v>
          </cell>
          <cell r="H3" t="str">
            <v>ANTILLES-GUYANE</v>
          </cell>
          <cell r="I3" t="str">
            <v>ARTOIS</v>
          </cell>
          <cell r="J3" t="str">
            <v>AVIGNON</v>
          </cell>
          <cell r="K3" t="str">
            <v>BELFORT UTBM</v>
          </cell>
          <cell r="L3" t="str">
            <v>BESANCON</v>
          </cell>
          <cell r="M3" t="str">
            <v>BESANCON ENSM</v>
          </cell>
          <cell r="N3" t="str">
            <v>BLOIS ENSP</v>
          </cell>
          <cell r="O3" t="str">
            <v>BORDEAUX</v>
          </cell>
          <cell r="P3" t="str">
            <v>BORDEAUX 3</v>
          </cell>
          <cell r="Q3" t="str">
            <v>BORDEAUX IEP</v>
          </cell>
          <cell r="R3" t="str">
            <v>BORDEAUX IP</v>
          </cell>
          <cell r="S3" t="str">
            <v>BOURGES INSA</v>
          </cell>
          <cell r="T3" t="str">
            <v>BREST</v>
          </cell>
          <cell r="U3" t="str">
            <v>BREST ENI</v>
          </cell>
          <cell r="V3" t="str">
            <v>BRETAGNE SUD</v>
          </cell>
          <cell r="W3" t="str">
            <v>CACHAN ENS</v>
          </cell>
          <cell r="X3" t="str">
            <v>CAEN</v>
          </cell>
          <cell r="Y3" t="str">
            <v>CERGY ENSEA</v>
          </cell>
          <cell r="Z3" t="str">
            <v>CERGY-PONTOISE</v>
          </cell>
          <cell r="AA3" t="str">
            <v>CHAMBERY</v>
          </cell>
          <cell r="AB3" t="str">
            <v>CLERMONT 1</v>
          </cell>
          <cell r="AC3" t="str">
            <v>CLERMONT 2</v>
          </cell>
          <cell r="AD3" t="str">
            <v>CLERMONT ENSC</v>
          </cell>
          <cell r="AE3" t="str">
            <v>CLERMONT IFMA</v>
          </cell>
          <cell r="AF3" t="str">
            <v>COMPIEGNE UTC</v>
          </cell>
          <cell r="AG3" t="str">
            <v>CORTE</v>
          </cell>
          <cell r="AH3" t="str">
            <v>DIJON</v>
          </cell>
          <cell r="AI3" t="str">
            <v>DIJON AGROSUP</v>
          </cell>
          <cell r="AJ3" t="str">
            <v>ENSI CAEN</v>
          </cell>
          <cell r="AK3" t="str">
            <v>EVRY</v>
          </cell>
          <cell r="AL3" t="str">
            <v>EVRY ENSIIE</v>
          </cell>
          <cell r="AM3" t="str">
            <v>GRENOBLE 1</v>
          </cell>
          <cell r="AN3" t="str">
            <v>GRENOBLE 2</v>
          </cell>
          <cell r="AO3" t="str">
            <v>GRENOBLE 3</v>
          </cell>
          <cell r="AP3" t="str">
            <v>GRENOBLE IEP</v>
          </cell>
          <cell r="AQ3" t="str">
            <v>GRENOBLE IP</v>
          </cell>
          <cell r="AR3" t="str">
            <v>LA REUNION</v>
          </cell>
          <cell r="AS3" t="str">
            <v>LA ROCHELLE</v>
          </cell>
          <cell r="AT3" t="str">
            <v>LE HAVRE</v>
          </cell>
          <cell r="AU3" t="str">
            <v>LE MANS</v>
          </cell>
          <cell r="AV3" t="str">
            <v>LILLE 1</v>
          </cell>
          <cell r="AW3" t="str">
            <v>LILLE 2</v>
          </cell>
          <cell r="AX3" t="str">
            <v>LILLE 3</v>
          </cell>
          <cell r="AY3" t="str">
            <v>LILLE EC</v>
          </cell>
          <cell r="AZ3" t="str">
            <v>LILLE ENSC</v>
          </cell>
          <cell r="BA3" t="str">
            <v>LILLE IEP</v>
          </cell>
          <cell r="BB3" t="str">
            <v>LIMOGES</v>
          </cell>
          <cell r="BC3" t="str">
            <v>LIMOGES ENSCI</v>
          </cell>
          <cell r="BD3" t="str">
            <v>LITTORAL</v>
          </cell>
          <cell r="BE3" t="str">
            <v>LORRAINE</v>
          </cell>
          <cell r="BF3" t="str">
            <v>LYON 1</v>
          </cell>
          <cell r="BG3" t="str">
            <v>LYON 2</v>
          </cell>
          <cell r="BH3" t="str">
            <v>LYON 3</v>
          </cell>
          <cell r="BI3" t="str">
            <v>LYON EC</v>
          </cell>
          <cell r="BJ3" t="str">
            <v>LYON ENS</v>
          </cell>
          <cell r="BK3" t="str">
            <v>LYON ENSATT</v>
          </cell>
          <cell r="BL3" t="str">
            <v>LYON ENSSIB</v>
          </cell>
          <cell r="BM3" t="str">
            <v>LYON IEP</v>
          </cell>
          <cell r="BN3" t="str">
            <v>LYON INSA</v>
          </cell>
          <cell r="BO3" t="str">
            <v>MARNE-LA-VALLEE</v>
          </cell>
          <cell r="BP3" t="str">
            <v>MAYOTTE CUFR</v>
          </cell>
          <cell r="BQ3" t="str">
            <v>METZ ENI</v>
          </cell>
          <cell r="BR3" t="str">
            <v>MONTPELLIER 1</v>
          </cell>
          <cell r="BS3" t="str">
            <v>MONTPELLIER 2</v>
          </cell>
          <cell r="BT3" t="str">
            <v>MONTPELLIER 3</v>
          </cell>
          <cell r="BU3" t="str">
            <v>MONTPELLIER ENSC</v>
          </cell>
          <cell r="BV3" t="str">
            <v>MULHOUSE</v>
          </cell>
          <cell r="BW3" t="str">
            <v>NANTES</v>
          </cell>
          <cell r="BX3" t="str">
            <v>NANTES EC</v>
          </cell>
          <cell r="BY3" t="str">
            <v>NICE</v>
          </cell>
          <cell r="BZ3" t="str">
            <v>NICE OBSERVATOIRE</v>
          </cell>
          <cell r="CA3" t="str">
            <v>NIMES</v>
          </cell>
          <cell r="CB3" t="str">
            <v>NOISYLEGD ENSLL</v>
          </cell>
          <cell r="CC3" t="str">
            <v>NOUVELLE CALEDONIE</v>
          </cell>
          <cell r="CD3" t="str">
            <v>ORLEANS</v>
          </cell>
          <cell r="CE3" t="str">
            <v>PARIS 1</v>
          </cell>
          <cell r="CF3" t="str">
            <v>PARIS 2</v>
          </cell>
          <cell r="CG3" t="str">
            <v>PARIS 3</v>
          </cell>
          <cell r="CH3" t="str">
            <v>PARIS 4</v>
          </cell>
          <cell r="CI3" t="str">
            <v>PARIS 5</v>
          </cell>
          <cell r="CJ3" t="str">
            <v>PARIS 6</v>
          </cell>
          <cell r="CK3" t="str">
            <v>PARIS 7</v>
          </cell>
          <cell r="CL3" t="str">
            <v>PARIS 8</v>
          </cell>
          <cell r="CM3" t="str">
            <v>PARIS 10</v>
          </cell>
          <cell r="CN3" t="str">
            <v>PARIS 11</v>
          </cell>
          <cell r="CO3" t="str">
            <v>PARIS 12</v>
          </cell>
          <cell r="CP3" t="str">
            <v>PARIS 13</v>
          </cell>
          <cell r="CQ3" t="str">
            <v>PARIS CNAM</v>
          </cell>
          <cell r="CR3" t="str">
            <v>PARIS COL.DE FRANCE</v>
          </cell>
          <cell r="CS3" t="str">
            <v>PARIS DAUPHINE</v>
          </cell>
          <cell r="CT3" t="str">
            <v>PARIS EC</v>
          </cell>
          <cell r="CU3" t="str">
            <v>PARIS EC. NAT. CHARTES</v>
          </cell>
          <cell r="CV3" t="str">
            <v>PARIS EFEO</v>
          </cell>
          <cell r="CW3" t="str">
            <v>PARIS EHESS</v>
          </cell>
          <cell r="CX3" t="str">
            <v>PARIS ENS</v>
          </cell>
          <cell r="CY3" t="str">
            <v>PARIS ENSAM</v>
          </cell>
          <cell r="CZ3" t="str">
            <v>PARIS ENSC</v>
          </cell>
          <cell r="DA3" t="str">
            <v>PARIS EPHE</v>
          </cell>
          <cell r="DB3" t="str">
            <v>PARIS IAE</v>
          </cell>
          <cell r="DC3" t="str">
            <v>PARIS IEP</v>
          </cell>
          <cell r="DD3" t="str">
            <v>PARIS INALCO</v>
          </cell>
          <cell r="DE3" t="str">
            <v>PARIS IPG</v>
          </cell>
          <cell r="DF3" t="str">
            <v>PARIS ISM</v>
          </cell>
          <cell r="DG3" t="str">
            <v>PARIS MUSEUM</v>
          </cell>
          <cell r="DH3" t="str">
            <v>PARIS OBSERVATOIRE</v>
          </cell>
          <cell r="DI3" t="str">
            <v>PARIS UNIVERSCIENCE</v>
          </cell>
          <cell r="DJ3" t="str">
            <v>PAU</v>
          </cell>
          <cell r="DK3" t="str">
            <v>PERPIGNAN</v>
          </cell>
          <cell r="DL3" t="str">
            <v>POITIERS</v>
          </cell>
          <cell r="DM3" t="str">
            <v>POITIERS ENSMA</v>
          </cell>
          <cell r="DN3" t="str">
            <v>POLYNESIE</v>
          </cell>
          <cell r="DO3" t="str">
            <v>REIMS</v>
          </cell>
          <cell r="DP3" t="str">
            <v>RENNES 1</v>
          </cell>
          <cell r="DQ3" t="str">
            <v>RENNES 2</v>
          </cell>
          <cell r="DR3" t="str">
            <v>RENNES EHESP</v>
          </cell>
          <cell r="DS3" t="str">
            <v>RENNES ENS</v>
          </cell>
          <cell r="DT3" t="str">
            <v>RENNES ENSC</v>
          </cell>
          <cell r="DU3" t="str">
            <v>RENNES IEP</v>
          </cell>
          <cell r="DV3" t="str">
            <v>RENNES INSA</v>
          </cell>
          <cell r="DW3" t="str">
            <v>ROUBAIX ENSAIT</v>
          </cell>
          <cell r="DX3" t="str">
            <v>ROUEN</v>
          </cell>
          <cell r="DY3" t="str">
            <v>ROUEN INSA</v>
          </cell>
          <cell r="DZ3" t="str">
            <v>ST ETIENNE</v>
          </cell>
          <cell r="EA3" t="str">
            <v>ST ETIENNE ENI</v>
          </cell>
          <cell r="EB3" t="str">
            <v>STRASBOURG</v>
          </cell>
          <cell r="EC3" t="str">
            <v>STRASBOURG INSA</v>
          </cell>
          <cell r="ED3" t="str">
            <v>SURESNES INSHEA</v>
          </cell>
          <cell r="EE3" t="str">
            <v>TARBES ENI</v>
          </cell>
          <cell r="EF3" t="str">
            <v>TOULON</v>
          </cell>
          <cell r="EG3" t="str">
            <v>TOULOUSE 1</v>
          </cell>
          <cell r="EH3" t="str">
            <v>TOULOUSE 2</v>
          </cell>
          <cell r="EI3" t="str">
            <v>TOULOUSE 3</v>
          </cell>
          <cell r="EJ3" t="str">
            <v>TOULOUSE IEP</v>
          </cell>
          <cell r="EK3" t="str">
            <v>TOULOUSE INP</v>
          </cell>
          <cell r="EL3" t="str">
            <v>TOULOUSE INSA</v>
          </cell>
          <cell r="EM3" t="str">
            <v>TOURS</v>
          </cell>
          <cell r="EN3" t="str">
            <v>TROYES UTT</v>
          </cell>
          <cell r="EO3" t="str">
            <v>VALENCIENNES</v>
          </cell>
          <cell r="EP3" t="str">
            <v>VERSAILLES ST QUENT.</v>
          </cell>
        </row>
        <row r="4">
          <cell r="A4" t="str">
            <v>Étiquettes de lignes</v>
          </cell>
          <cell r="B4" t="str">
            <v>AIX IEP</v>
          </cell>
          <cell r="C4" t="str">
            <v>AIX-MARSEILLE</v>
          </cell>
          <cell r="D4" t="str">
            <v>AIX-MARSEILLE EC</v>
          </cell>
          <cell r="E4" t="str">
            <v>ALBI CUFR</v>
          </cell>
          <cell r="F4" t="str">
            <v>AMIENS</v>
          </cell>
          <cell r="G4" t="str">
            <v>ANGERS</v>
          </cell>
          <cell r="H4" t="str">
            <v>ANTILLES-GUYANE</v>
          </cell>
          <cell r="I4" t="str">
            <v>ARTOIS</v>
          </cell>
          <cell r="J4" t="str">
            <v>AVIGNON</v>
          </cell>
          <cell r="K4" t="str">
            <v>BELFORT UTBM</v>
          </cell>
          <cell r="L4" t="str">
            <v>BESANCON</v>
          </cell>
          <cell r="M4" t="str">
            <v>BESANCON ENSM</v>
          </cell>
          <cell r="N4" t="str">
            <v>BLOIS ENSP</v>
          </cell>
          <cell r="O4" t="str">
            <v>BORDEAUX</v>
          </cell>
          <cell r="P4" t="str">
            <v>BORDEAUX 3</v>
          </cell>
          <cell r="Q4" t="str">
            <v>BORDEAUX IEP</v>
          </cell>
          <cell r="R4" t="str">
            <v>BORDEAUX IP</v>
          </cell>
          <cell r="S4" t="str">
            <v>BOURGES INSA</v>
          </cell>
          <cell r="T4" t="str">
            <v>BREST</v>
          </cell>
          <cell r="U4" t="str">
            <v>BREST ENI</v>
          </cell>
          <cell r="V4" t="str">
            <v>BRETAGNE SUD</v>
          </cell>
          <cell r="W4" t="str">
            <v>CACHAN ENS</v>
          </cell>
          <cell r="X4" t="str">
            <v>CAEN</v>
          </cell>
          <cell r="Y4" t="str">
            <v>CERGY ENSEA</v>
          </cell>
          <cell r="Z4" t="str">
            <v>CERGY-PONTOISE</v>
          </cell>
          <cell r="AA4" t="str">
            <v>CHAMBERY</v>
          </cell>
          <cell r="AB4" t="str">
            <v>CLERMONT 1</v>
          </cell>
          <cell r="AC4" t="str">
            <v>CLERMONT 2</v>
          </cell>
          <cell r="AD4" t="str">
            <v>CLERMONT ENSC</v>
          </cell>
          <cell r="AE4" t="str">
            <v>CLERMONT IFMA</v>
          </cell>
          <cell r="AF4" t="str">
            <v>COMPIEGNE UTC</v>
          </cell>
          <cell r="AG4" t="str">
            <v>CORTE</v>
          </cell>
          <cell r="AH4" t="str">
            <v>DIJON</v>
          </cell>
          <cell r="AI4" t="str">
            <v>DIJON AGROSUP</v>
          </cell>
          <cell r="AJ4" t="str">
            <v>ENSI CAEN</v>
          </cell>
          <cell r="AK4" t="str">
            <v>EVRY</v>
          </cell>
          <cell r="AL4" t="str">
            <v>EVRY ENSIIE</v>
          </cell>
          <cell r="AM4" t="str">
            <v>GRENOBLE 1</v>
          </cell>
          <cell r="AN4" t="str">
            <v>GRENOBLE 2</v>
          </cell>
          <cell r="AO4" t="str">
            <v>GRENOBLE 3</v>
          </cell>
          <cell r="AP4" t="str">
            <v>GRENOBLE IEP</v>
          </cell>
          <cell r="AQ4" t="str">
            <v>GRENOBLE IP</v>
          </cell>
          <cell r="AR4" t="str">
            <v>LA REUNION</v>
          </cell>
          <cell r="AS4" t="str">
            <v>LA ROCHELLE</v>
          </cell>
          <cell r="AT4" t="str">
            <v>LE HAVRE</v>
          </cell>
          <cell r="AU4" t="str">
            <v>LE MANS</v>
          </cell>
          <cell r="AV4" t="str">
            <v>LILLE 1</v>
          </cell>
          <cell r="AW4" t="str">
            <v>LILLE 2</v>
          </cell>
          <cell r="AX4" t="str">
            <v>LILLE 3</v>
          </cell>
          <cell r="AY4" t="str">
            <v>LILLE EC</v>
          </cell>
          <cell r="AZ4" t="str">
            <v>LILLE ENSC</v>
          </cell>
          <cell r="BA4" t="str">
            <v>LILLE IEP</v>
          </cell>
          <cell r="BB4" t="str">
            <v>LIMOGES</v>
          </cell>
          <cell r="BC4" t="str">
            <v>LIMOGES ENSCI</v>
          </cell>
          <cell r="BD4" t="str">
            <v>LITTORAL</v>
          </cell>
          <cell r="BE4" t="str">
            <v>LORRAINE</v>
          </cell>
          <cell r="BF4" t="str">
            <v>LYON 1</v>
          </cell>
          <cell r="BG4" t="str">
            <v>LYON 2</v>
          </cell>
          <cell r="BH4" t="str">
            <v>LYON 3</v>
          </cell>
          <cell r="BI4" t="str">
            <v>LYON EC</v>
          </cell>
          <cell r="BJ4" t="str">
            <v>LYON ENS</v>
          </cell>
          <cell r="BK4" t="str">
            <v>LYON ENSATT</v>
          </cell>
          <cell r="BL4" t="str">
            <v>LYON ENSSIB</v>
          </cell>
          <cell r="BM4" t="str">
            <v>LYON IEP</v>
          </cell>
          <cell r="BN4" t="str">
            <v>LYON INSA</v>
          </cell>
          <cell r="BO4" t="str">
            <v>MARNE-LA-VALLEE</v>
          </cell>
          <cell r="BP4" t="str">
            <v>MAYOTTE CUFR</v>
          </cell>
          <cell r="BQ4" t="str">
            <v>METZ ENI</v>
          </cell>
          <cell r="BR4" t="str">
            <v>MONTPELLIER 1</v>
          </cell>
          <cell r="BS4" t="str">
            <v>MONTPELLIER 2</v>
          </cell>
          <cell r="BT4" t="str">
            <v>MONTPELLIER 3</v>
          </cell>
          <cell r="BU4" t="str">
            <v>MONTPELLIER ENSC</v>
          </cell>
          <cell r="BV4" t="str">
            <v>MULHOUSE</v>
          </cell>
          <cell r="BW4" t="str">
            <v>NANTES</v>
          </cell>
          <cell r="BX4" t="str">
            <v>NANTES EC</v>
          </cell>
          <cell r="BY4" t="str">
            <v>NICE</v>
          </cell>
          <cell r="BZ4" t="str">
            <v>NICE OBSERVATOIRE</v>
          </cell>
          <cell r="CA4" t="str">
            <v>NIMES</v>
          </cell>
          <cell r="CB4" t="str">
            <v>NOISYLEGD ENSLL</v>
          </cell>
          <cell r="CC4" t="str">
            <v>NOUVELLE CALEDONIE</v>
          </cell>
          <cell r="CD4" t="str">
            <v>ORLEANS</v>
          </cell>
          <cell r="CE4" t="str">
            <v>PARIS 1</v>
          </cell>
          <cell r="CF4" t="str">
            <v>PARIS 2</v>
          </cell>
          <cell r="CG4" t="str">
            <v>PARIS 3</v>
          </cell>
          <cell r="CH4" t="str">
            <v>PARIS 4</v>
          </cell>
          <cell r="CI4" t="str">
            <v>PARIS 5</v>
          </cell>
          <cell r="CJ4" t="str">
            <v>PARIS 6</v>
          </cell>
          <cell r="CK4" t="str">
            <v>PARIS 7</v>
          </cell>
          <cell r="CL4" t="str">
            <v>PARIS 8</v>
          </cell>
          <cell r="CM4" t="str">
            <v>PARIS 10</v>
          </cell>
          <cell r="CN4" t="str">
            <v>PARIS 11</v>
          </cell>
          <cell r="CO4" t="str">
            <v>PARIS 12</v>
          </cell>
          <cell r="CP4" t="str">
            <v>PARIS 13</v>
          </cell>
          <cell r="CQ4" t="str">
            <v>PARIS CNAM</v>
          </cell>
          <cell r="CR4" t="str">
            <v>PARIS COL.DE FRANCE</v>
          </cell>
          <cell r="CS4" t="str">
            <v>PARIS DAUPHINE</v>
          </cell>
          <cell r="CT4" t="str">
            <v>PARIS EC</v>
          </cell>
          <cell r="CU4" t="str">
            <v>PARIS EC. NAT. CHARTES</v>
          </cell>
          <cell r="CV4" t="str">
            <v>PARIS EFEO</v>
          </cell>
          <cell r="CW4" t="str">
            <v>PARIS EHESS</v>
          </cell>
          <cell r="CX4" t="str">
            <v>PARIS ENS</v>
          </cell>
          <cell r="CY4" t="str">
            <v>PARIS ENSAM</v>
          </cell>
          <cell r="CZ4" t="str">
            <v>PARIS ENSC</v>
          </cell>
          <cell r="DA4" t="str">
            <v>PARIS EPHE</v>
          </cell>
          <cell r="DB4" t="str">
            <v>PARIS IAE</v>
          </cell>
          <cell r="DC4" t="str">
            <v>PARIS IEP</v>
          </cell>
          <cell r="DD4" t="str">
            <v>PARIS INALCO</v>
          </cell>
          <cell r="DE4" t="str">
            <v>PARIS IPG</v>
          </cell>
          <cell r="DF4" t="str">
            <v>PARIS ISM</v>
          </cell>
          <cell r="DG4" t="str">
            <v>PARIS MUSEUM</v>
          </cell>
          <cell r="DH4" t="str">
            <v>PARIS OBSERVATOIRE</v>
          </cell>
          <cell r="DI4" t="str">
            <v>PARIS UNIVERSCIENCE</v>
          </cell>
          <cell r="DJ4" t="str">
            <v>PAU</v>
          </cell>
          <cell r="DK4" t="str">
            <v>PERPIGNAN</v>
          </cell>
          <cell r="DL4" t="str">
            <v>POITIERS</v>
          </cell>
          <cell r="DM4" t="str">
            <v>POITIERS ENSMA</v>
          </cell>
          <cell r="DN4" t="str">
            <v>POLYNESIE</v>
          </cell>
          <cell r="DO4" t="str">
            <v>REIMS</v>
          </cell>
          <cell r="DP4" t="str">
            <v>RENNES 1</v>
          </cell>
          <cell r="DQ4" t="str">
            <v>RENNES 2</v>
          </cell>
          <cell r="DR4" t="str">
            <v>RENNES EHESP</v>
          </cell>
          <cell r="DS4" t="str">
            <v>RENNES ENS</v>
          </cell>
          <cell r="DT4" t="str">
            <v>RENNES ENSC</v>
          </cell>
          <cell r="DU4" t="str">
            <v>RENNES IEP</v>
          </cell>
          <cell r="DV4" t="str">
            <v>RENNES INSA</v>
          </cell>
          <cell r="DW4" t="str">
            <v>ROUBAIX ENSAIT</v>
          </cell>
          <cell r="DX4" t="str">
            <v>ROUEN</v>
          </cell>
          <cell r="DY4" t="str">
            <v>ROUEN INSA</v>
          </cell>
          <cell r="DZ4" t="str">
            <v>ST ETIENNE</v>
          </cell>
          <cell r="EA4" t="str">
            <v>ST ETIENNE ENI</v>
          </cell>
          <cell r="EB4" t="str">
            <v>STRASBOURG</v>
          </cell>
          <cell r="EC4" t="str">
            <v>STRASBOURG INSA</v>
          </cell>
          <cell r="ED4" t="str">
            <v>SURESNES INSHEA</v>
          </cell>
          <cell r="EE4" t="str">
            <v>TARBES ENI</v>
          </cell>
          <cell r="EF4" t="str">
            <v>TOULON</v>
          </cell>
          <cell r="EG4" t="str">
            <v>TOULOUSE 1</v>
          </cell>
          <cell r="EH4" t="str">
            <v>TOULOUSE 2</v>
          </cell>
          <cell r="EI4" t="str">
            <v>TOULOUSE 3</v>
          </cell>
          <cell r="EJ4" t="str">
            <v>TOULOUSE IEP</v>
          </cell>
          <cell r="EK4" t="str">
            <v>TOULOUSE INP</v>
          </cell>
          <cell r="EL4" t="str">
            <v>TOULOUSE INSA</v>
          </cell>
          <cell r="EM4" t="str">
            <v>TOURS</v>
          </cell>
          <cell r="EN4" t="str">
            <v>TROYES UTT</v>
          </cell>
          <cell r="EO4" t="str">
            <v>VALENCIENNES</v>
          </cell>
          <cell r="EP4" t="str">
            <v>VERSAILLES ST QUENT.</v>
          </cell>
          <cell r="EQ4" t="str">
            <v>Total général</v>
          </cell>
        </row>
        <row r="5">
          <cell r="A5" t="str">
            <v>01</v>
          </cell>
          <cell r="C5">
            <v>56</v>
          </cell>
          <cell r="E5">
            <v>4</v>
          </cell>
          <cell r="F5">
            <v>22</v>
          </cell>
          <cell r="G5">
            <v>14</v>
          </cell>
          <cell r="H5">
            <v>14</v>
          </cell>
          <cell r="I5">
            <v>8</v>
          </cell>
          <cell r="J5">
            <v>9</v>
          </cell>
          <cell r="L5">
            <v>14</v>
          </cell>
          <cell r="O5">
            <v>42</v>
          </cell>
          <cell r="P5">
            <v>2</v>
          </cell>
          <cell r="T5">
            <v>17</v>
          </cell>
          <cell r="V5">
            <v>11</v>
          </cell>
          <cell r="X5">
            <v>28</v>
          </cell>
          <cell r="Z5">
            <v>18</v>
          </cell>
          <cell r="AA5">
            <v>8</v>
          </cell>
          <cell r="AB5">
            <v>18</v>
          </cell>
          <cell r="AG5">
            <v>8</v>
          </cell>
          <cell r="AH5">
            <v>32</v>
          </cell>
          <cell r="AK5">
            <v>7</v>
          </cell>
          <cell r="AN5">
            <v>34</v>
          </cell>
          <cell r="AR5">
            <v>12</v>
          </cell>
          <cell r="AS5">
            <v>8</v>
          </cell>
          <cell r="AT5">
            <v>11</v>
          </cell>
          <cell r="AU5">
            <v>15</v>
          </cell>
          <cell r="AV5">
            <v>3</v>
          </cell>
          <cell r="AW5">
            <v>34</v>
          </cell>
          <cell r="AX5">
            <v>5</v>
          </cell>
          <cell r="BB5">
            <v>16</v>
          </cell>
          <cell r="BD5">
            <v>10</v>
          </cell>
          <cell r="BE5">
            <v>35</v>
          </cell>
          <cell r="BF5">
            <v>3</v>
          </cell>
          <cell r="BG5">
            <v>14</v>
          </cell>
          <cell r="BH5">
            <v>38</v>
          </cell>
          <cell r="BM5">
            <v>2</v>
          </cell>
          <cell r="BP5">
            <v>2</v>
          </cell>
          <cell r="BR5">
            <v>28</v>
          </cell>
          <cell r="BS5">
            <v>5</v>
          </cell>
          <cell r="BT5">
            <v>4</v>
          </cell>
          <cell r="BV5">
            <v>11</v>
          </cell>
          <cell r="BW5">
            <v>27</v>
          </cell>
          <cell r="BY5">
            <v>26</v>
          </cell>
          <cell r="CA5">
            <v>3</v>
          </cell>
          <cell r="CC5">
            <v>4</v>
          </cell>
          <cell r="CD5">
            <v>18</v>
          </cell>
          <cell r="CE5">
            <v>38</v>
          </cell>
          <cell r="CF5">
            <v>28</v>
          </cell>
          <cell r="CG5">
            <v>2</v>
          </cell>
          <cell r="CH5">
            <v>1</v>
          </cell>
          <cell r="CI5">
            <v>15</v>
          </cell>
          <cell r="CK5">
            <v>1</v>
          </cell>
          <cell r="CL5">
            <v>10</v>
          </cell>
          <cell r="CM5">
            <v>41</v>
          </cell>
          <cell r="CN5">
            <v>24</v>
          </cell>
          <cell r="CO5">
            <v>20</v>
          </cell>
          <cell r="CP5">
            <v>25</v>
          </cell>
          <cell r="CQ5">
            <v>7</v>
          </cell>
          <cell r="CS5">
            <v>7</v>
          </cell>
          <cell r="DJ5">
            <v>18</v>
          </cell>
          <cell r="DK5">
            <v>13</v>
          </cell>
          <cell r="DL5">
            <v>24</v>
          </cell>
          <cell r="DN5">
            <v>5</v>
          </cell>
          <cell r="DO5">
            <v>21</v>
          </cell>
          <cell r="DP5">
            <v>32</v>
          </cell>
          <cell r="DQ5">
            <v>6</v>
          </cell>
          <cell r="DS5">
            <v>1</v>
          </cell>
          <cell r="DU5">
            <v>1</v>
          </cell>
          <cell r="DX5">
            <v>22</v>
          </cell>
          <cell r="DZ5">
            <v>15</v>
          </cell>
          <cell r="EB5">
            <v>30</v>
          </cell>
          <cell r="EF5">
            <v>19</v>
          </cell>
          <cell r="EG5">
            <v>42</v>
          </cell>
          <cell r="EH5">
            <v>3</v>
          </cell>
          <cell r="EI5">
            <v>4</v>
          </cell>
          <cell r="EM5">
            <v>16</v>
          </cell>
          <cell r="EO5">
            <v>13</v>
          </cell>
          <cell r="EP5">
            <v>14</v>
          </cell>
          <cell r="EQ5">
            <v>1218</v>
          </cell>
        </row>
        <row r="6">
          <cell r="A6" t="str">
            <v>02</v>
          </cell>
          <cell r="B6">
            <v>6</v>
          </cell>
          <cell r="C6">
            <v>25</v>
          </cell>
          <cell r="E6">
            <v>3</v>
          </cell>
          <cell r="F6">
            <v>13</v>
          </cell>
          <cell r="G6">
            <v>10</v>
          </cell>
          <cell r="H6">
            <v>14</v>
          </cell>
          <cell r="I6">
            <v>9</v>
          </cell>
          <cell r="J6">
            <v>3</v>
          </cell>
          <cell r="K6">
            <v>1</v>
          </cell>
          <cell r="L6">
            <v>15</v>
          </cell>
          <cell r="O6">
            <v>26</v>
          </cell>
          <cell r="P6">
            <v>1</v>
          </cell>
          <cell r="Q6">
            <v>3</v>
          </cell>
          <cell r="T6">
            <v>11</v>
          </cell>
          <cell r="V6">
            <v>4</v>
          </cell>
          <cell r="X6">
            <v>14</v>
          </cell>
          <cell r="Z6">
            <v>9</v>
          </cell>
          <cell r="AA6">
            <v>9</v>
          </cell>
          <cell r="AB6">
            <v>15</v>
          </cell>
          <cell r="AG6">
            <v>6</v>
          </cell>
          <cell r="AH6">
            <v>21</v>
          </cell>
          <cell r="AK6">
            <v>7</v>
          </cell>
          <cell r="AN6">
            <v>14</v>
          </cell>
          <cell r="AP6">
            <v>5</v>
          </cell>
          <cell r="AR6">
            <v>14</v>
          </cell>
          <cell r="AS6">
            <v>7</v>
          </cell>
          <cell r="AT6">
            <v>6</v>
          </cell>
          <cell r="AU6">
            <v>6</v>
          </cell>
          <cell r="AW6">
            <v>27</v>
          </cell>
          <cell r="AX6">
            <v>1</v>
          </cell>
          <cell r="BA6">
            <v>1</v>
          </cell>
          <cell r="BB6">
            <v>16</v>
          </cell>
          <cell r="BD6">
            <v>4</v>
          </cell>
          <cell r="BE6">
            <v>30</v>
          </cell>
          <cell r="BG6">
            <v>11</v>
          </cell>
          <cell r="BH6">
            <v>21</v>
          </cell>
          <cell r="BM6">
            <v>4</v>
          </cell>
          <cell r="BR6">
            <v>17</v>
          </cell>
          <cell r="BT6">
            <v>4</v>
          </cell>
          <cell r="BV6">
            <v>6</v>
          </cell>
          <cell r="BW6">
            <v>14</v>
          </cell>
          <cell r="BY6">
            <v>12</v>
          </cell>
          <cell r="CA6">
            <v>2</v>
          </cell>
          <cell r="CC6">
            <v>2</v>
          </cell>
          <cell r="CD6">
            <v>9</v>
          </cell>
          <cell r="CE6">
            <v>28</v>
          </cell>
          <cell r="CF6">
            <v>21</v>
          </cell>
          <cell r="CH6">
            <v>1</v>
          </cell>
          <cell r="CI6">
            <v>10</v>
          </cell>
          <cell r="CK6">
            <v>2</v>
          </cell>
          <cell r="CL6">
            <v>10</v>
          </cell>
          <cell r="CM6">
            <v>29</v>
          </cell>
          <cell r="CN6">
            <v>13</v>
          </cell>
          <cell r="CO6">
            <v>19</v>
          </cell>
          <cell r="CP6">
            <v>13</v>
          </cell>
          <cell r="CQ6">
            <v>2</v>
          </cell>
          <cell r="CS6">
            <v>4</v>
          </cell>
          <cell r="CX6">
            <v>1</v>
          </cell>
          <cell r="DD6">
            <v>1</v>
          </cell>
          <cell r="DJ6">
            <v>12</v>
          </cell>
          <cell r="DK6">
            <v>7</v>
          </cell>
          <cell r="DL6">
            <v>20</v>
          </cell>
          <cell r="DN6">
            <v>1</v>
          </cell>
          <cell r="DO6">
            <v>19</v>
          </cell>
          <cell r="DP6">
            <v>15</v>
          </cell>
          <cell r="DQ6">
            <v>5</v>
          </cell>
          <cell r="DU6">
            <v>2</v>
          </cell>
          <cell r="DX6">
            <v>15</v>
          </cell>
          <cell r="DZ6">
            <v>8</v>
          </cell>
          <cell r="EB6">
            <v>16</v>
          </cell>
          <cell r="ED6">
            <v>1</v>
          </cell>
          <cell r="EF6">
            <v>17</v>
          </cell>
          <cell r="EG6">
            <v>24</v>
          </cell>
          <cell r="EH6">
            <v>5</v>
          </cell>
          <cell r="EI6">
            <v>2</v>
          </cell>
          <cell r="EJ6">
            <v>4</v>
          </cell>
          <cell r="EK6">
            <v>1</v>
          </cell>
          <cell r="EM6">
            <v>15</v>
          </cell>
          <cell r="EO6">
            <v>9</v>
          </cell>
          <cell r="EP6">
            <v>8</v>
          </cell>
          <cell r="EQ6">
            <v>818</v>
          </cell>
        </row>
        <row r="7">
          <cell r="A7" t="str">
            <v>03</v>
          </cell>
          <cell r="C7">
            <v>6</v>
          </cell>
          <cell r="E7">
            <v>1</v>
          </cell>
          <cell r="F7">
            <v>1</v>
          </cell>
          <cell r="G7">
            <v>2</v>
          </cell>
          <cell r="H7">
            <v>3</v>
          </cell>
          <cell r="I7">
            <v>1</v>
          </cell>
          <cell r="J7">
            <v>2</v>
          </cell>
          <cell r="L7">
            <v>3</v>
          </cell>
          <cell r="O7">
            <v>5</v>
          </cell>
          <cell r="T7">
            <v>2</v>
          </cell>
          <cell r="V7">
            <v>1</v>
          </cell>
          <cell r="X7">
            <v>4</v>
          </cell>
          <cell r="Z7">
            <v>2</v>
          </cell>
          <cell r="AA7">
            <v>1</v>
          </cell>
          <cell r="AB7">
            <v>3</v>
          </cell>
          <cell r="AG7">
            <v>1</v>
          </cell>
          <cell r="AH7">
            <v>6</v>
          </cell>
          <cell r="AN7">
            <v>6</v>
          </cell>
          <cell r="AR7">
            <v>1</v>
          </cell>
          <cell r="AS7">
            <v>2</v>
          </cell>
          <cell r="AT7">
            <v>1</v>
          </cell>
          <cell r="AU7">
            <v>2</v>
          </cell>
          <cell r="AW7">
            <v>6</v>
          </cell>
          <cell r="BB7">
            <v>1</v>
          </cell>
          <cell r="BE7">
            <v>7</v>
          </cell>
          <cell r="BH7">
            <v>4</v>
          </cell>
          <cell r="BR7">
            <v>2</v>
          </cell>
          <cell r="BW7">
            <v>2</v>
          </cell>
          <cell r="BY7">
            <v>5</v>
          </cell>
          <cell r="CD7">
            <v>5</v>
          </cell>
          <cell r="CE7">
            <v>2</v>
          </cell>
          <cell r="CF7">
            <v>7</v>
          </cell>
          <cell r="CI7">
            <v>5</v>
          </cell>
          <cell r="CL7">
            <v>4</v>
          </cell>
          <cell r="CM7">
            <v>5</v>
          </cell>
          <cell r="CN7">
            <v>3</v>
          </cell>
          <cell r="CO7">
            <v>6</v>
          </cell>
          <cell r="CP7">
            <v>3</v>
          </cell>
          <cell r="DJ7">
            <v>2</v>
          </cell>
          <cell r="DK7">
            <v>5</v>
          </cell>
          <cell r="DL7">
            <v>4</v>
          </cell>
          <cell r="DO7">
            <v>4</v>
          </cell>
          <cell r="DP7">
            <v>5</v>
          </cell>
          <cell r="DX7">
            <v>3</v>
          </cell>
          <cell r="DZ7">
            <v>1</v>
          </cell>
          <cell r="EB7">
            <v>4</v>
          </cell>
          <cell r="EF7">
            <v>2</v>
          </cell>
          <cell r="EG7">
            <v>4</v>
          </cell>
          <cell r="EM7">
            <v>2</v>
          </cell>
          <cell r="EO7">
            <v>1</v>
          </cell>
          <cell r="EP7">
            <v>2</v>
          </cell>
          <cell r="EQ7">
            <v>162</v>
          </cell>
        </row>
        <row r="8">
          <cell r="A8" t="str">
            <v>04</v>
          </cell>
          <cell r="B8">
            <v>4</v>
          </cell>
          <cell r="C8">
            <v>4</v>
          </cell>
          <cell r="F8">
            <v>6</v>
          </cell>
          <cell r="G8">
            <v>2</v>
          </cell>
          <cell r="H8">
            <v>4</v>
          </cell>
          <cell r="J8">
            <v>3</v>
          </cell>
          <cell r="L8">
            <v>2</v>
          </cell>
          <cell r="O8">
            <v>4</v>
          </cell>
          <cell r="P8">
            <v>1</v>
          </cell>
          <cell r="Q8">
            <v>4</v>
          </cell>
          <cell r="T8">
            <v>1</v>
          </cell>
          <cell r="Z8">
            <v>1</v>
          </cell>
          <cell r="AB8">
            <v>4</v>
          </cell>
          <cell r="AG8">
            <v>1</v>
          </cell>
          <cell r="AH8">
            <v>3</v>
          </cell>
          <cell r="AK8">
            <v>1</v>
          </cell>
          <cell r="AN8">
            <v>2</v>
          </cell>
          <cell r="AO8">
            <v>1</v>
          </cell>
          <cell r="AP8">
            <v>7</v>
          </cell>
          <cell r="AR8">
            <v>1</v>
          </cell>
          <cell r="AS8">
            <v>3</v>
          </cell>
          <cell r="AT8">
            <v>1</v>
          </cell>
          <cell r="AW8">
            <v>8</v>
          </cell>
          <cell r="BA8">
            <v>6</v>
          </cell>
          <cell r="BD8">
            <v>1</v>
          </cell>
          <cell r="BE8">
            <v>6</v>
          </cell>
          <cell r="BG8">
            <v>7</v>
          </cell>
          <cell r="BH8">
            <v>3</v>
          </cell>
          <cell r="BJ8">
            <v>1</v>
          </cell>
          <cell r="BM8">
            <v>8</v>
          </cell>
          <cell r="BO8">
            <v>4</v>
          </cell>
          <cell r="BR8">
            <v>4</v>
          </cell>
          <cell r="BT8">
            <v>4</v>
          </cell>
          <cell r="BV8">
            <v>2</v>
          </cell>
          <cell r="BW8">
            <v>4</v>
          </cell>
          <cell r="BY8">
            <v>5</v>
          </cell>
          <cell r="CE8">
            <v>16</v>
          </cell>
          <cell r="CF8">
            <v>5</v>
          </cell>
          <cell r="CG8">
            <v>2</v>
          </cell>
          <cell r="CI8">
            <v>3</v>
          </cell>
          <cell r="CL8">
            <v>14</v>
          </cell>
          <cell r="CM8">
            <v>8</v>
          </cell>
          <cell r="CO8">
            <v>2</v>
          </cell>
          <cell r="CP8">
            <v>4</v>
          </cell>
          <cell r="CS8">
            <v>5</v>
          </cell>
          <cell r="DC8">
            <v>1</v>
          </cell>
          <cell r="DD8">
            <v>1</v>
          </cell>
          <cell r="DJ8">
            <v>3</v>
          </cell>
          <cell r="DK8">
            <v>4</v>
          </cell>
          <cell r="DL8">
            <v>2</v>
          </cell>
          <cell r="DN8">
            <v>1</v>
          </cell>
          <cell r="DO8">
            <v>3</v>
          </cell>
          <cell r="DP8">
            <v>4</v>
          </cell>
          <cell r="DQ8">
            <v>4</v>
          </cell>
          <cell r="DU8">
            <v>2</v>
          </cell>
          <cell r="DX8">
            <v>1</v>
          </cell>
          <cell r="DZ8">
            <v>2</v>
          </cell>
          <cell r="EB8">
            <v>7</v>
          </cell>
          <cell r="EG8">
            <v>2</v>
          </cell>
          <cell r="EJ8">
            <v>5</v>
          </cell>
          <cell r="EM8">
            <v>3</v>
          </cell>
          <cell r="EO8">
            <v>2</v>
          </cell>
          <cell r="EP8">
            <v>3</v>
          </cell>
          <cell r="EQ8">
            <v>232</v>
          </cell>
        </row>
        <row r="9">
          <cell r="A9" t="str">
            <v>05</v>
          </cell>
          <cell r="B9">
            <v>3</v>
          </cell>
          <cell r="C9">
            <v>48</v>
          </cell>
          <cell r="D9">
            <v>1</v>
          </cell>
          <cell r="F9">
            <v>16</v>
          </cell>
          <cell r="G9">
            <v>15</v>
          </cell>
          <cell r="H9">
            <v>14</v>
          </cell>
          <cell r="I9">
            <v>11</v>
          </cell>
          <cell r="J9">
            <v>3</v>
          </cell>
          <cell r="K9">
            <v>4</v>
          </cell>
          <cell r="L9">
            <v>16</v>
          </cell>
          <cell r="O9">
            <v>46</v>
          </cell>
          <cell r="P9">
            <v>1</v>
          </cell>
          <cell r="Q9">
            <v>2</v>
          </cell>
          <cell r="T9">
            <v>17</v>
          </cell>
          <cell r="V9">
            <v>9</v>
          </cell>
          <cell r="W9">
            <v>6</v>
          </cell>
          <cell r="X9">
            <v>28</v>
          </cell>
          <cell r="Z9">
            <v>16</v>
          </cell>
          <cell r="AA9">
            <v>11</v>
          </cell>
          <cell r="AB9">
            <v>16</v>
          </cell>
          <cell r="AC9">
            <v>4</v>
          </cell>
          <cell r="AF9">
            <v>1</v>
          </cell>
          <cell r="AG9">
            <v>9</v>
          </cell>
          <cell r="AH9">
            <v>21</v>
          </cell>
          <cell r="AK9">
            <v>12</v>
          </cell>
          <cell r="AN9">
            <v>39</v>
          </cell>
          <cell r="AO9">
            <v>2</v>
          </cell>
          <cell r="AP9">
            <v>5</v>
          </cell>
          <cell r="AQ9">
            <v>3</v>
          </cell>
          <cell r="AR9">
            <v>16</v>
          </cell>
          <cell r="AS9">
            <v>4</v>
          </cell>
          <cell r="AT9">
            <v>12</v>
          </cell>
          <cell r="AU9">
            <v>13</v>
          </cell>
          <cell r="AV9">
            <v>43</v>
          </cell>
          <cell r="AW9">
            <v>8</v>
          </cell>
          <cell r="AX9">
            <v>13</v>
          </cell>
          <cell r="BA9">
            <v>3</v>
          </cell>
          <cell r="BB9">
            <v>14</v>
          </cell>
          <cell r="BD9">
            <v>13</v>
          </cell>
          <cell r="BE9">
            <v>37</v>
          </cell>
          <cell r="BF9">
            <v>6</v>
          </cell>
          <cell r="BG9">
            <v>31</v>
          </cell>
          <cell r="BH9">
            <v>7</v>
          </cell>
          <cell r="BI9">
            <v>1</v>
          </cell>
          <cell r="BJ9">
            <v>1</v>
          </cell>
          <cell r="BM9">
            <v>2</v>
          </cell>
          <cell r="BN9">
            <v>2</v>
          </cell>
          <cell r="BO9">
            <v>9</v>
          </cell>
          <cell r="BR9">
            <v>23</v>
          </cell>
          <cell r="BS9">
            <v>1</v>
          </cell>
          <cell r="BT9">
            <v>10</v>
          </cell>
          <cell r="BV9">
            <v>7</v>
          </cell>
          <cell r="BW9">
            <v>19</v>
          </cell>
          <cell r="BY9">
            <v>21</v>
          </cell>
          <cell r="CA9">
            <v>1</v>
          </cell>
          <cell r="CC9">
            <v>3</v>
          </cell>
          <cell r="CD9">
            <v>19</v>
          </cell>
          <cell r="CE9">
            <v>64</v>
          </cell>
          <cell r="CF9">
            <v>15</v>
          </cell>
          <cell r="CG9">
            <v>2</v>
          </cell>
          <cell r="CH9">
            <v>1</v>
          </cell>
          <cell r="CI9">
            <v>12</v>
          </cell>
          <cell r="CK9">
            <v>9</v>
          </cell>
          <cell r="CL9">
            <v>21</v>
          </cell>
          <cell r="CM9">
            <v>34</v>
          </cell>
          <cell r="CN9">
            <v>16</v>
          </cell>
          <cell r="CO9">
            <v>23</v>
          </cell>
          <cell r="CP9">
            <v>30</v>
          </cell>
          <cell r="CQ9">
            <v>5</v>
          </cell>
          <cell r="CS9">
            <v>42</v>
          </cell>
          <cell r="CX9">
            <v>1</v>
          </cell>
          <cell r="DC9">
            <v>1</v>
          </cell>
          <cell r="DD9">
            <v>3</v>
          </cell>
          <cell r="DJ9">
            <v>12</v>
          </cell>
          <cell r="DK9">
            <v>11</v>
          </cell>
          <cell r="DL9">
            <v>23</v>
          </cell>
          <cell r="DN9">
            <v>2</v>
          </cell>
          <cell r="DO9">
            <v>24</v>
          </cell>
          <cell r="DP9">
            <v>36</v>
          </cell>
          <cell r="DQ9">
            <v>9</v>
          </cell>
          <cell r="DU9">
            <v>2</v>
          </cell>
          <cell r="DX9">
            <v>18</v>
          </cell>
          <cell r="DZ9">
            <v>16</v>
          </cell>
          <cell r="EB9">
            <v>34</v>
          </cell>
          <cell r="EF9">
            <v>9</v>
          </cell>
          <cell r="EG9">
            <v>21</v>
          </cell>
          <cell r="EH9">
            <v>9</v>
          </cell>
          <cell r="EI9">
            <v>6</v>
          </cell>
          <cell r="EJ9">
            <v>3</v>
          </cell>
          <cell r="EK9">
            <v>2</v>
          </cell>
          <cell r="EM9">
            <v>10</v>
          </cell>
          <cell r="EO9">
            <v>5</v>
          </cell>
          <cell r="EP9">
            <v>21</v>
          </cell>
          <cell r="EQ9">
            <v>1270</v>
          </cell>
        </row>
        <row r="10">
          <cell r="A10" t="str">
            <v>06</v>
          </cell>
          <cell r="B10">
            <v>1</v>
          </cell>
          <cell r="C10">
            <v>68</v>
          </cell>
          <cell r="D10">
            <v>1</v>
          </cell>
          <cell r="F10">
            <v>19</v>
          </cell>
          <cell r="G10">
            <v>18</v>
          </cell>
          <cell r="H10">
            <v>11</v>
          </cell>
          <cell r="I10">
            <v>4</v>
          </cell>
          <cell r="J10">
            <v>8</v>
          </cell>
          <cell r="L10">
            <v>13</v>
          </cell>
          <cell r="O10">
            <v>47</v>
          </cell>
          <cell r="P10">
            <v>1</v>
          </cell>
          <cell r="Q10">
            <v>1</v>
          </cell>
          <cell r="T10">
            <v>25</v>
          </cell>
          <cell r="V10">
            <v>16</v>
          </cell>
          <cell r="W10">
            <v>1</v>
          </cell>
          <cell r="X10">
            <v>37</v>
          </cell>
          <cell r="Z10">
            <v>20</v>
          </cell>
          <cell r="AA10">
            <v>29</v>
          </cell>
          <cell r="AB10">
            <v>27</v>
          </cell>
          <cell r="AC10">
            <v>14</v>
          </cell>
          <cell r="AF10">
            <v>3</v>
          </cell>
          <cell r="AG10">
            <v>5</v>
          </cell>
          <cell r="AH10">
            <v>29</v>
          </cell>
          <cell r="AK10">
            <v>12</v>
          </cell>
          <cell r="AL10">
            <v>1</v>
          </cell>
          <cell r="AN10">
            <v>59</v>
          </cell>
          <cell r="AO10">
            <v>2</v>
          </cell>
          <cell r="AP10">
            <v>2</v>
          </cell>
          <cell r="AQ10">
            <v>2</v>
          </cell>
          <cell r="AR10">
            <v>13</v>
          </cell>
          <cell r="AS10">
            <v>13</v>
          </cell>
          <cell r="AT10">
            <v>11</v>
          </cell>
          <cell r="AU10">
            <v>17</v>
          </cell>
          <cell r="AV10">
            <v>41</v>
          </cell>
          <cell r="AW10">
            <v>18</v>
          </cell>
          <cell r="AX10">
            <v>6</v>
          </cell>
          <cell r="AY10">
            <v>2</v>
          </cell>
          <cell r="BA10">
            <v>1</v>
          </cell>
          <cell r="BB10">
            <v>10</v>
          </cell>
          <cell r="BD10">
            <v>16</v>
          </cell>
          <cell r="BE10">
            <v>69</v>
          </cell>
          <cell r="BF10">
            <v>14</v>
          </cell>
          <cell r="BG10">
            <v>18</v>
          </cell>
          <cell r="BH10">
            <v>45</v>
          </cell>
          <cell r="BI10">
            <v>1</v>
          </cell>
          <cell r="BJ10">
            <v>1</v>
          </cell>
          <cell r="BM10">
            <v>1</v>
          </cell>
          <cell r="BN10">
            <v>2</v>
          </cell>
          <cell r="BO10">
            <v>18</v>
          </cell>
          <cell r="BR10">
            <v>23</v>
          </cell>
          <cell r="BS10">
            <v>33</v>
          </cell>
          <cell r="BT10">
            <v>5</v>
          </cell>
          <cell r="BV10">
            <v>14</v>
          </cell>
          <cell r="BW10">
            <v>37</v>
          </cell>
          <cell r="BY10">
            <v>33</v>
          </cell>
          <cell r="CD10">
            <v>21</v>
          </cell>
          <cell r="CE10">
            <v>37</v>
          </cell>
          <cell r="CF10">
            <v>9</v>
          </cell>
          <cell r="CG10">
            <v>1</v>
          </cell>
          <cell r="CH10">
            <v>1</v>
          </cell>
          <cell r="CI10">
            <v>17</v>
          </cell>
          <cell r="CJ10">
            <v>2</v>
          </cell>
          <cell r="CL10">
            <v>6</v>
          </cell>
          <cell r="CM10">
            <v>21</v>
          </cell>
          <cell r="CN10">
            <v>25</v>
          </cell>
          <cell r="CO10">
            <v>44</v>
          </cell>
          <cell r="CP10">
            <v>19</v>
          </cell>
          <cell r="CQ10">
            <v>35</v>
          </cell>
          <cell r="CS10">
            <v>46</v>
          </cell>
          <cell r="CT10">
            <v>1</v>
          </cell>
          <cell r="CY10">
            <v>1</v>
          </cell>
          <cell r="CZ10">
            <v>1</v>
          </cell>
          <cell r="DB10">
            <v>14</v>
          </cell>
          <cell r="DJ10">
            <v>20</v>
          </cell>
          <cell r="DK10">
            <v>4</v>
          </cell>
          <cell r="DL10">
            <v>35</v>
          </cell>
          <cell r="DN10">
            <v>3</v>
          </cell>
          <cell r="DO10">
            <v>24</v>
          </cell>
          <cell r="DP10">
            <v>41</v>
          </cell>
          <cell r="DQ10">
            <v>8</v>
          </cell>
          <cell r="DR10">
            <v>2</v>
          </cell>
          <cell r="DS10">
            <v>1</v>
          </cell>
          <cell r="DX10">
            <v>18</v>
          </cell>
          <cell r="DZ10">
            <v>26</v>
          </cell>
          <cell r="EB10">
            <v>27</v>
          </cell>
          <cell r="EC10">
            <v>2</v>
          </cell>
          <cell r="EF10">
            <v>18</v>
          </cell>
          <cell r="EG10">
            <v>26</v>
          </cell>
          <cell r="EH10">
            <v>8</v>
          </cell>
          <cell r="EI10">
            <v>29</v>
          </cell>
          <cell r="EJ10">
            <v>1</v>
          </cell>
          <cell r="EK10">
            <v>3</v>
          </cell>
          <cell r="EL10">
            <v>1</v>
          </cell>
          <cell r="EM10">
            <v>20</v>
          </cell>
          <cell r="EO10">
            <v>20</v>
          </cell>
          <cell r="EP10">
            <v>14</v>
          </cell>
          <cell r="EQ10">
            <v>1590</v>
          </cell>
        </row>
        <row r="11">
          <cell r="A11" t="str">
            <v>07</v>
          </cell>
          <cell r="C11">
            <v>22</v>
          </cell>
          <cell r="F11">
            <v>6</v>
          </cell>
          <cell r="G11">
            <v>3</v>
          </cell>
          <cell r="H11">
            <v>11</v>
          </cell>
          <cell r="I11">
            <v>3</v>
          </cell>
          <cell r="J11">
            <v>3</v>
          </cell>
          <cell r="L11">
            <v>20</v>
          </cell>
          <cell r="O11">
            <v>6</v>
          </cell>
          <cell r="P11">
            <v>8</v>
          </cell>
          <cell r="T11">
            <v>4</v>
          </cell>
          <cell r="V11">
            <v>1</v>
          </cell>
          <cell r="X11">
            <v>11</v>
          </cell>
          <cell r="Z11">
            <v>8</v>
          </cell>
          <cell r="AA11">
            <v>1</v>
          </cell>
          <cell r="AC11">
            <v>7</v>
          </cell>
          <cell r="AG11">
            <v>2</v>
          </cell>
          <cell r="AH11">
            <v>11</v>
          </cell>
          <cell r="AM11">
            <v>3</v>
          </cell>
          <cell r="AO11">
            <v>20</v>
          </cell>
          <cell r="AR11">
            <v>6</v>
          </cell>
          <cell r="AS11">
            <v>3</v>
          </cell>
          <cell r="AT11">
            <v>1</v>
          </cell>
          <cell r="AU11">
            <v>8</v>
          </cell>
          <cell r="AW11">
            <v>1</v>
          </cell>
          <cell r="AX11">
            <v>16</v>
          </cell>
          <cell r="BB11">
            <v>9</v>
          </cell>
          <cell r="BD11">
            <v>1</v>
          </cell>
          <cell r="BE11">
            <v>21</v>
          </cell>
          <cell r="BF11">
            <v>5</v>
          </cell>
          <cell r="BG11">
            <v>15</v>
          </cell>
          <cell r="BH11">
            <v>1</v>
          </cell>
          <cell r="BJ11">
            <v>5</v>
          </cell>
          <cell r="BR11">
            <v>1</v>
          </cell>
          <cell r="BS11">
            <v>4</v>
          </cell>
          <cell r="BT11">
            <v>19</v>
          </cell>
          <cell r="BV11">
            <v>3</v>
          </cell>
          <cell r="BW11">
            <v>9</v>
          </cell>
          <cell r="BY11">
            <v>9</v>
          </cell>
          <cell r="CC11">
            <v>1</v>
          </cell>
          <cell r="CD11">
            <v>12</v>
          </cell>
          <cell r="CG11">
            <v>40</v>
          </cell>
          <cell r="CH11">
            <v>7</v>
          </cell>
          <cell r="CI11">
            <v>13</v>
          </cell>
          <cell r="CJ11">
            <v>1</v>
          </cell>
          <cell r="CK11">
            <v>11</v>
          </cell>
          <cell r="CL11">
            <v>17</v>
          </cell>
          <cell r="CM11">
            <v>15</v>
          </cell>
          <cell r="CO11">
            <v>9</v>
          </cell>
          <cell r="CP11">
            <v>9</v>
          </cell>
          <cell r="CQ11">
            <v>2</v>
          </cell>
          <cell r="CR11">
            <v>1</v>
          </cell>
          <cell r="CS11">
            <v>1</v>
          </cell>
          <cell r="DD11">
            <v>6</v>
          </cell>
          <cell r="DJ11">
            <v>3</v>
          </cell>
          <cell r="DK11">
            <v>2</v>
          </cell>
          <cell r="DL11">
            <v>13</v>
          </cell>
          <cell r="DN11">
            <v>2</v>
          </cell>
          <cell r="DO11">
            <v>6</v>
          </cell>
          <cell r="DQ11">
            <v>8</v>
          </cell>
          <cell r="DX11">
            <v>12</v>
          </cell>
          <cell r="DZ11">
            <v>7</v>
          </cell>
          <cell r="EB11">
            <v>12</v>
          </cell>
          <cell r="ED11">
            <v>1</v>
          </cell>
          <cell r="EF11">
            <v>2</v>
          </cell>
          <cell r="EG11">
            <v>1</v>
          </cell>
          <cell r="EH11">
            <v>30</v>
          </cell>
          <cell r="EI11">
            <v>1</v>
          </cell>
          <cell r="EM11">
            <v>12</v>
          </cell>
          <cell r="EO11">
            <v>1</v>
          </cell>
          <cell r="EQ11">
            <v>545</v>
          </cell>
        </row>
        <row r="12">
          <cell r="A12" t="str">
            <v>08</v>
          </cell>
          <cell r="C12">
            <v>7</v>
          </cell>
          <cell r="F12">
            <v>3</v>
          </cell>
          <cell r="G12">
            <v>3</v>
          </cell>
          <cell r="H12">
            <v>1</v>
          </cell>
          <cell r="I12">
            <v>1</v>
          </cell>
          <cell r="J12">
            <v>2</v>
          </cell>
          <cell r="L12">
            <v>5</v>
          </cell>
          <cell r="P12">
            <v>8</v>
          </cell>
          <cell r="T12">
            <v>2</v>
          </cell>
          <cell r="X12">
            <v>8</v>
          </cell>
          <cell r="AA12">
            <v>1</v>
          </cell>
          <cell r="AC12">
            <v>5</v>
          </cell>
          <cell r="AG12">
            <v>1</v>
          </cell>
          <cell r="AH12">
            <v>3</v>
          </cell>
          <cell r="AO12">
            <v>5</v>
          </cell>
          <cell r="AU12">
            <v>2</v>
          </cell>
          <cell r="AW12">
            <v>1</v>
          </cell>
          <cell r="AX12">
            <v>8</v>
          </cell>
          <cell r="BB12">
            <v>4</v>
          </cell>
          <cell r="BE12">
            <v>9</v>
          </cell>
          <cell r="BG12">
            <v>6</v>
          </cell>
          <cell r="BH12">
            <v>7</v>
          </cell>
          <cell r="BJ12">
            <v>4</v>
          </cell>
          <cell r="BT12">
            <v>9</v>
          </cell>
          <cell r="BV12">
            <v>2</v>
          </cell>
          <cell r="BW12">
            <v>6</v>
          </cell>
          <cell r="BY12">
            <v>3</v>
          </cell>
          <cell r="CD12">
            <v>1</v>
          </cell>
          <cell r="CG12">
            <v>2</v>
          </cell>
          <cell r="CH12">
            <v>21</v>
          </cell>
          <cell r="CK12">
            <v>1</v>
          </cell>
          <cell r="CL12">
            <v>2</v>
          </cell>
          <cell r="CM12">
            <v>10</v>
          </cell>
          <cell r="CO12">
            <v>1</v>
          </cell>
          <cell r="CP12">
            <v>1</v>
          </cell>
          <cell r="CR12">
            <v>1</v>
          </cell>
          <cell r="CX12">
            <v>4</v>
          </cell>
          <cell r="DJ12">
            <v>2</v>
          </cell>
          <cell r="DK12">
            <v>2</v>
          </cell>
          <cell r="DL12">
            <v>5</v>
          </cell>
          <cell r="DO12">
            <v>3</v>
          </cell>
          <cell r="DQ12">
            <v>4</v>
          </cell>
          <cell r="DX12">
            <v>7</v>
          </cell>
          <cell r="DZ12">
            <v>3</v>
          </cell>
          <cell r="EB12">
            <v>8</v>
          </cell>
          <cell r="EH12">
            <v>8</v>
          </cell>
          <cell r="EM12">
            <v>5</v>
          </cell>
          <cell r="EQ12">
            <v>207</v>
          </cell>
        </row>
        <row r="13">
          <cell r="A13" t="str">
            <v>09</v>
          </cell>
          <cell r="B13">
            <v>1</v>
          </cell>
          <cell r="C13">
            <v>27</v>
          </cell>
          <cell r="E13">
            <v>1</v>
          </cell>
          <cell r="F13">
            <v>14</v>
          </cell>
          <cell r="G13">
            <v>8</v>
          </cell>
          <cell r="H13">
            <v>9</v>
          </cell>
          <cell r="I13">
            <v>10</v>
          </cell>
          <cell r="J13">
            <v>6</v>
          </cell>
          <cell r="L13">
            <v>8</v>
          </cell>
          <cell r="O13">
            <v>5</v>
          </cell>
          <cell r="P13">
            <v>26</v>
          </cell>
          <cell r="T13">
            <v>6</v>
          </cell>
          <cell r="V13">
            <v>2</v>
          </cell>
          <cell r="X13">
            <v>12</v>
          </cell>
          <cell r="Z13">
            <v>13</v>
          </cell>
          <cell r="AA13">
            <v>5</v>
          </cell>
          <cell r="AC13">
            <v>9</v>
          </cell>
          <cell r="AG13">
            <v>2</v>
          </cell>
          <cell r="AH13">
            <v>10</v>
          </cell>
          <cell r="AK13">
            <v>1</v>
          </cell>
          <cell r="AM13">
            <v>2</v>
          </cell>
          <cell r="AN13">
            <v>1</v>
          </cell>
          <cell r="AO13">
            <v>21</v>
          </cell>
          <cell r="AR13">
            <v>6</v>
          </cell>
          <cell r="AS13">
            <v>1</v>
          </cell>
          <cell r="AT13">
            <v>2</v>
          </cell>
          <cell r="AU13">
            <v>4</v>
          </cell>
          <cell r="AV13">
            <v>1</v>
          </cell>
          <cell r="AW13">
            <v>2</v>
          </cell>
          <cell r="AX13">
            <v>21</v>
          </cell>
          <cell r="BB13">
            <v>8</v>
          </cell>
          <cell r="BD13">
            <v>4</v>
          </cell>
          <cell r="BE13">
            <v>21</v>
          </cell>
          <cell r="BF13">
            <v>4</v>
          </cell>
          <cell r="BG13">
            <v>18</v>
          </cell>
          <cell r="BH13">
            <v>11</v>
          </cell>
          <cell r="BJ13">
            <v>7</v>
          </cell>
          <cell r="BN13">
            <v>1</v>
          </cell>
          <cell r="BO13">
            <v>3</v>
          </cell>
          <cell r="BP13">
            <v>2</v>
          </cell>
          <cell r="BS13">
            <v>4</v>
          </cell>
          <cell r="BT13">
            <v>18</v>
          </cell>
          <cell r="BV13">
            <v>3</v>
          </cell>
          <cell r="BW13">
            <v>11</v>
          </cell>
          <cell r="BY13">
            <v>10</v>
          </cell>
          <cell r="CA13">
            <v>1</v>
          </cell>
          <cell r="CC13">
            <v>1</v>
          </cell>
          <cell r="CD13">
            <v>7</v>
          </cell>
          <cell r="CF13">
            <v>1</v>
          </cell>
          <cell r="CG13">
            <v>32</v>
          </cell>
          <cell r="CH13">
            <v>51</v>
          </cell>
          <cell r="CI13">
            <v>7</v>
          </cell>
          <cell r="CK13">
            <v>18</v>
          </cell>
          <cell r="CL13">
            <v>8</v>
          </cell>
          <cell r="CM13">
            <v>21</v>
          </cell>
          <cell r="CO13">
            <v>10</v>
          </cell>
          <cell r="CP13">
            <v>9</v>
          </cell>
          <cell r="CR13">
            <v>1</v>
          </cell>
          <cell r="CX13">
            <v>4</v>
          </cell>
          <cell r="DJ13">
            <v>11</v>
          </cell>
          <cell r="DK13">
            <v>6</v>
          </cell>
          <cell r="DL13">
            <v>10</v>
          </cell>
          <cell r="DO13">
            <v>11</v>
          </cell>
          <cell r="DQ13">
            <v>10</v>
          </cell>
          <cell r="DX13">
            <v>15</v>
          </cell>
          <cell r="DZ13">
            <v>6</v>
          </cell>
          <cell r="EB13">
            <v>9</v>
          </cell>
          <cell r="EF13">
            <v>6</v>
          </cell>
          <cell r="EH13">
            <v>19</v>
          </cell>
          <cell r="EI13">
            <v>1</v>
          </cell>
          <cell r="EL13">
            <v>1</v>
          </cell>
          <cell r="EM13">
            <v>12</v>
          </cell>
          <cell r="EO13">
            <v>7</v>
          </cell>
          <cell r="EP13">
            <v>5</v>
          </cell>
          <cell r="EQ13">
            <v>661</v>
          </cell>
        </row>
        <row r="14">
          <cell r="A14" t="str">
            <v>10</v>
          </cell>
          <cell r="C14">
            <v>3</v>
          </cell>
          <cell r="F14">
            <v>4</v>
          </cell>
          <cell r="H14">
            <v>1</v>
          </cell>
          <cell r="I14">
            <v>1</v>
          </cell>
          <cell r="J14">
            <v>1</v>
          </cell>
          <cell r="L14">
            <v>2</v>
          </cell>
          <cell r="P14">
            <v>6</v>
          </cell>
          <cell r="T14">
            <v>1</v>
          </cell>
          <cell r="V14">
            <v>1</v>
          </cell>
          <cell r="X14">
            <v>4</v>
          </cell>
          <cell r="AC14">
            <v>1</v>
          </cell>
          <cell r="AG14">
            <v>1</v>
          </cell>
          <cell r="AH14">
            <v>4</v>
          </cell>
          <cell r="AO14">
            <v>5</v>
          </cell>
          <cell r="AR14">
            <v>1</v>
          </cell>
          <cell r="AS14">
            <v>1</v>
          </cell>
          <cell r="AT14">
            <v>1</v>
          </cell>
          <cell r="AX14">
            <v>4</v>
          </cell>
          <cell r="BB14">
            <v>2</v>
          </cell>
          <cell r="BD14">
            <v>1</v>
          </cell>
          <cell r="BE14">
            <v>6</v>
          </cell>
          <cell r="BG14">
            <v>4</v>
          </cell>
          <cell r="BH14">
            <v>1</v>
          </cell>
          <cell r="BJ14">
            <v>2</v>
          </cell>
          <cell r="BT14">
            <v>3</v>
          </cell>
          <cell r="BV14">
            <v>1</v>
          </cell>
          <cell r="BW14">
            <v>6</v>
          </cell>
          <cell r="BY14">
            <v>1</v>
          </cell>
          <cell r="CD14">
            <v>1</v>
          </cell>
          <cell r="CG14">
            <v>9</v>
          </cell>
          <cell r="CH14">
            <v>6</v>
          </cell>
          <cell r="CK14">
            <v>3</v>
          </cell>
          <cell r="CL14">
            <v>1</v>
          </cell>
          <cell r="CM14">
            <v>6</v>
          </cell>
          <cell r="CO14">
            <v>2</v>
          </cell>
          <cell r="CP14">
            <v>2</v>
          </cell>
          <cell r="CX14">
            <v>2</v>
          </cell>
          <cell r="DJ14">
            <v>2</v>
          </cell>
          <cell r="DL14">
            <v>5</v>
          </cell>
          <cell r="DN14">
            <v>1</v>
          </cell>
          <cell r="DO14">
            <v>2</v>
          </cell>
          <cell r="DQ14">
            <v>4</v>
          </cell>
          <cell r="DX14">
            <v>3</v>
          </cell>
          <cell r="DZ14">
            <v>1</v>
          </cell>
          <cell r="EB14">
            <v>4</v>
          </cell>
          <cell r="EH14">
            <v>6</v>
          </cell>
          <cell r="EM14">
            <v>2</v>
          </cell>
          <cell r="EP14">
            <v>1</v>
          </cell>
          <cell r="EQ14">
            <v>132</v>
          </cell>
        </row>
        <row r="15">
          <cell r="A15" t="str">
            <v>11</v>
          </cell>
          <cell r="C15">
            <v>36</v>
          </cell>
          <cell r="E15">
            <v>2</v>
          </cell>
          <cell r="F15">
            <v>25</v>
          </cell>
          <cell r="G15">
            <v>19</v>
          </cell>
          <cell r="H15">
            <v>14</v>
          </cell>
          <cell r="I15">
            <v>11</v>
          </cell>
          <cell r="J15">
            <v>9</v>
          </cell>
          <cell r="K15">
            <v>1</v>
          </cell>
          <cell r="L15">
            <v>18</v>
          </cell>
          <cell r="O15">
            <v>14</v>
          </cell>
          <cell r="P15">
            <v>30</v>
          </cell>
          <cell r="R15">
            <v>2</v>
          </cell>
          <cell r="T15">
            <v>18</v>
          </cell>
          <cell r="V15">
            <v>6</v>
          </cell>
          <cell r="W15">
            <v>2</v>
          </cell>
          <cell r="X15">
            <v>25</v>
          </cell>
          <cell r="Z15">
            <v>17</v>
          </cell>
          <cell r="AA15">
            <v>13</v>
          </cell>
          <cell r="AC15">
            <v>24</v>
          </cell>
          <cell r="AG15">
            <v>2</v>
          </cell>
          <cell r="AH15">
            <v>20</v>
          </cell>
          <cell r="AK15">
            <v>3</v>
          </cell>
          <cell r="AM15">
            <v>4</v>
          </cell>
          <cell r="AN15">
            <v>5</v>
          </cell>
          <cell r="AO15">
            <v>28</v>
          </cell>
          <cell r="AP15">
            <v>2</v>
          </cell>
          <cell r="AR15">
            <v>7</v>
          </cell>
          <cell r="AS15">
            <v>7</v>
          </cell>
          <cell r="AT15">
            <v>14</v>
          </cell>
          <cell r="AU15">
            <v>13</v>
          </cell>
          <cell r="AW15">
            <v>2</v>
          </cell>
          <cell r="AX15">
            <v>42</v>
          </cell>
          <cell r="AY15">
            <v>1</v>
          </cell>
          <cell r="BA15">
            <v>1</v>
          </cell>
          <cell r="BB15">
            <v>16</v>
          </cell>
          <cell r="BD15">
            <v>13</v>
          </cell>
          <cell r="BE15">
            <v>44</v>
          </cell>
          <cell r="BF15">
            <v>3</v>
          </cell>
          <cell r="BG15">
            <v>28</v>
          </cell>
          <cell r="BH15">
            <v>19</v>
          </cell>
          <cell r="BJ15">
            <v>3</v>
          </cell>
          <cell r="BN15">
            <v>2</v>
          </cell>
          <cell r="BO15">
            <v>10</v>
          </cell>
          <cell r="BR15">
            <v>2</v>
          </cell>
          <cell r="BS15">
            <v>1</v>
          </cell>
          <cell r="BT15">
            <v>34</v>
          </cell>
          <cell r="BV15">
            <v>9</v>
          </cell>
          <cell r="BW15">
            <v>21</v>
          </cell>
          <cell r="BX15">
            <v>2</v>
          </cell>
          <cell r="BY15">
            <v>16</v>
          </cell>
          <cell r="CA15">
            <v>1</v>
          </cell>
          <cell r="CC15">
            <v>2</v>
          </cell>
          <cell r="CD15">
            <v>13</v>
          </cell>
          <cell r="CE15">
            <v>15</v>
          </cell>
          <cell r="CF15">
            <v>12</v>
          </cell>
          <cell r="CG15">
            <v>59</v>
          </cell>
          <cell r="CH15">
            <v>46</v>
          </cell>
          <cell r="CI15">
            <v>7</v>
          </cell>
          <cell r="CJ15">
            <v>10</v>
          </cell>
          <cell r="CK15">
            <v>51</v>
          </cell>
          <cell r="CL15">
            <v>34</v>
          </cell>
          <cell r="CM15">
            <v>52</v>
          </cell>
          <cell r="CN15">
            <v>6</v>
          </cell>
          <cell r="CO15">
            <v>26</v>
          </cell>
          <cell r="CP15">
            <v>22</v>
          </cell>
          <cell r="CS15">
            <v>15</v>
          </cell>
          <cell r="DJ15">
            <v>11</v>
          </cell>
          <cell r="DK15">
            <v>9</v>
          </cell>
          <cell r="DL15">
            <v>22</v>
          </cell>
          <cell r="DN15">
            <v>5</v>
          </cell>
          <cell r="DO15">
            <v>18</v>
          </cell>
          <cell r="DP15">
            <v>1</v>
          </cell>
          <cell r="DQ15">
            <v>33</v>
          </cell>
          <cell r="DX15">
            <v>23</v>
          </cell>
          <cell r="DZ15">
            <v>10</v>
          </cell>
          <cell r="EB15">
            <v>32</v>
          </cell>
          <cell r="EF15">
            <v>12</v>
          </cell>
          <cell r="EG15">
            <v>8</v>
          </cell>
          <cell r="EH15">
            <v>50</v>
          </cell>
          <cell r="EI15">
            <v>12</v>
          </cell>
          <cell r="EK15">
            <v>1</v>
          </cell>
          <cell r="EL15">
            <v>3</v>
          </cell>
          <cell r="EM15">
            <v>29</v>
          </cell>
          <cell r="EO15">
            <v>15</v>
          </cell>
          <cell r="EP15">
            <v>12</v>
          </cell>
          <cell r="EQ15">
            <v>1337</v>
          </cell>
        </row>
        <row r="16">
          <cell r="A16" t="str">
            <v>12</v>
          </cell>
          <cell r="C16">
            <v>9</v>
          </cell>
          <cell r="F16">
            <v>8</v>
          </cell>
          <cell r="G16">
            <v>3</v>
          </cell>
          <cell r="I16">
            <v>5</v>
          </cell>
          <cell r="J16">
            <v>1</v>
          </cell>
          <cell r="L16">
            <v>8</v>
          </cell>
          <cell r="O16">
            <v>1</v>
          </cell>
          <cell r="P16">
            <v>5</v>
          </cell>
          <cell r="T16">
            <v>4</v>
          </cell>
          <cell r="V16">
            <v>1</v>
          </cell>
          <cell r="X16">
            <v>9</v>
          </cell>
          <cell r="Z16">
            <v>4</v>
          </cell>
          <cell r="AA16">
            <v>2</v>
          </cell>
          <cell r="AC16">
            <v>7</v>
          </cell>
          <cell r="AF16">
            <v>1</v>
          </cell>
          <cell r="AH16">
            <v>8</v>
          </cell>
          <cell r="AK16">
            <v>1</v>
          </cell>
          <cell r="AO16">
            <v>9</v>
          </cell>
          <cell r="AR16">
            <v>3</v>
          </cell>
          <cell r="AS16">
            <v>1</v>
          </cell>
          <cell r="AT16">
            <v>1</v>
          </cell>
          <cell r="AU16">
            <v>3</v>
          </cell>
          <cell r="AX16">
            <v>19</v>
          </cell>
          <cell r="BA16">
            <v>1</v>
          </cell>
          <cell r="BB16">
            <v>3</v>
          </cell>
          <cell r="BD16">
            <v>2</v>
          </cell>
          <cell r="BE16">
            <v>19</v>
          </cell>
          <cell r="BF16">
            <v>1</v>
          </cell>
          <cell r="BG16">
            <v>11</v>
          </cell>
          <cell r="BH16">
            <v>3</v>
          </cell>
          <cell r="BJ16">
            <v>3</v>
          </cell>
          <cell r="BM16">
            <v>1</v>
          </cell>
          <cell r="BO16">
            <v>1</v>
          </cell>
          <cell r="BT16">
            <v>6</v>
          </cell>
          <cell r="BV16">
            <v>7</v>
          </cell>
          <cell r="BW16">
            <v>7</v>
          </cell>
          <cell r="BY16">
            <v>4</v>
          </cell>
          <cell r="CE16">
            <v>4</v>
          </cell>
          <cell r="CF16">
            <v>1</v>
          </cell>
          <cell r="CG16">
            <v>12</v>
          </cell>
          <cell r="CH16">
            <v>33</v>
          </cell>
          <cell r="CI16">
            <v>1</v>
          </cell>
          <cell r="CJ16">
            <v>1</v>
          </cell>
          <cell r="CK16">
            <v>4</v>
          </cell>
          <cell r="CL16">
            <v>7</v>
          </cell>
          <cell r="CM16">
            <v>9</v>
          </cell>
          <cell r="CN16">
            <v>1</v>
          </cell>
          <cell r="CO16">
            <v>7</v>
          </cell>
          <cell r="CP16">
            <v>2</v>
          </cell>
          <cell r="CS16">
            <v>1</v>
          </cell>
          <cell r="CX16">
            <v>2</v>
          </cell>
          <cell r="DJ16">
            <v>1</v>
          </cell>
          <cell r="DK16">
            <v>1</v>
          </cell>
          <cell r="DL16">
            <v>6</v>
          </cell>
          <cell r="DO16">
            <v>6</v>
          </cell>
          <cell r="DP16">
            <v>1</v>
          </cell>
          <cell r="DQ16">
            <v>7</v>
          </cell>
          <cell r="DX16">
            <v>4</v>
          </cell>
          <cell r="DZ16">
            <v>3</v>
          </cell>
          <cell r="EB16">
            <v>26</v>
          </cell>
          <cell r="EH16">
            <v>10</v>
          </cell>
          <cell r="EM16">
            <v>6</v>
          </cell>
          <cell r="EO16">
            <v>6</v>
          </cell>
          <cell r="EQ16">
            <v>344</v>
          </cell>
        </row>
        <row r="17">
          <cell r="A17" t="str">
            <v>13</v>
          </cell>
          <cell r="C17">
            <v>3</v>
          </cell>
          <cell r="L17">
            <v>1</v>
          </cell>
          <cell r="P17">
            <v>4</v>
          </cell>
          <cell r="X17">
            <v>3</v>
          </cell>
          <cell r="AC17">
            <v>3</v>
          </cell>
          <cell r="AO17">
            <v>3</v>
          </cell>
          <cell r="AX17">
            <v>6</v>
          </cell>
          <cell r="BD17">
            <v>1</v>
          </cell>
          <cell r="BE17">
            <v>5</v>
          </cell>
          <cell r="BH17">
            <v>3</v>
          </cell>
          <cell r="BJ17">
            <v>1</v>
          </cell>
          <cell r="BT17">
            <v>3</v>
          </cell>
          <cell r="BW17">
            <v>2</v>
          </cell>
          <cell r="CE17">
            <v>1</v>
          </cell>
          <cell r="CG17">
            <v>1</v>
          </cell>
          <cell r="CH17">
            <v>14</v>
          </cell>
          <cell r="CL17">
            <v>3</v>
          </cell>
          <cell r="CM17">
            <v>4</v>
          </cell>
          <cell r="CX17">
            <v>1</v>
          </cell>
          <cell r="DD17">
            <v>25</v>
          </cell>
          <cell r="DL17">
            <v>1</v>
          </cell>
          <cell r="DQ17">
            <v>1</v>
          </cell>
          <cell r="EB17">
            <v>2</v>
          </cell>
          <cell r="EH17">
            <v>4</v>
          </cell>
          <cell r="EQ17">
            <v>95</v>
          </cell>
        </row>
        <row r="18">
          <cell r="A18" t="str">
            <v>14</v>
          </cell>
          <cell r="C18">
            <v>27</v>
          </cell>
          <cell r="E18">
            <v>3</v>
          </cell>
          <cell r="F18">
            <v>8</v>
          </cell>
          <cell r="G18">
            <v>10</v>
          </cell>
          <cell r="H18">
            <v>7</v>
          </cell>
          <cell r="I18">
            <v>6</v>
          </cell>
          <cell r="J18">
            <v>12</v>
          </cell>
          <cell r="L18">
            <v>11</v>
          </cell>
          <cell r="O18">
            <v>4</v>
          </cell>
          <cell r="P18">
            <v>29</v>
          </cell>
          <cell r="T18">
            <v>7</v>
          </cell>
          <cell r="V18">
            <v>6</v>
          </cell>
          <cell r="X18">
            <v>19</v>
          </cell>
          <cell r="Z18">
            <v>6</v>
          </cell>
          <cell r="AA18">
            <v>7</v>
          </cell>
          <cell r="AC18">
            <v>17</v>
          </cell>
          <cell r="AG18">
            <v>3</v>
          </cell>
          <cell r="AH18">
            <v>13</v>
          </cell>
          <cell r="AK18">
            <v>2</v>
          </cell>
          <cell r="AN18">
            <v>1</v>
          </cell>
          <cell r="AO18">
            <v>28</v>
          </cell>
          <cell r="AR18">
            <v>6</v>
          </cell>
          <cell r="AS18">
            <v>3</v>
          </cell>
          <cell r="AT18">
            <v>5</v>
          </cell>
          <cell r="AU18">
            <v>5</v>
          </cell>
          <cell r="AX18">
            <v>27</v>
          </cell>
          <cell r="BB18">
            <v>5</v>
          </cell>
          <cell r="BD18">
            <v>6</v>
          </cell>
          <cell r="BE18">
            <v>21</v>
          </cell>
          <cell r="BG18">
            <v>22</v>
          </cell>
          <cell r="BH18">
            <v>15</v>
          </cell>
          <cell r="BJ18">
            <v>4</v>
          </cell>
          <cell r="BO18">
            <v>7</v>
          </cell>
          <cell r="BR18">
            <v>2</v>
          </cell>
          <cell r="BT18">
            <v>26</v>
          </cell>
          <cell r="BV18">
            <v>3</v>
          </cell>
          <cell r="BW18">
            <v>17</v>
          </cell>
          <cell r="BY18">
            <v>17</v>
          </cell>
          <cell r="CA18">
            <v>1</v>
          </cell>
          <cell r="CD18">
            <v>7</v>
          </cell>
          <cell r="CE18">
            <v>5</v>
          </cell>
          <cell r="CG18">
            <v>43</v>
          </cell>
          <cell r="CH18">
            <v>45</v>
          </cell>
          <cell r="CK18">
            <v>6</v>
          </cell>
          <cell r="CL18">
            <v>18</v>
          </cell>
          <cell r="CM18">
            <v>28</v>
          </cell>
          <cell r="CO18">
            <v>10</v>
          </cell>
          <cell r="CP18">
            <v>8</v>
          </cell>
          <cell r="CS18">
            <v>1</v>
          </cell>
          <cell r="DD18">
            <v>2</v>
          </cell>
          <cell r="DJ18">
            <v>12</v>
          </cell>
          <cell r="DK18">
            <v>7</v>
          </cell>
          <cell r="DL18">
            <v>14</v>
          </cell>
          <cell r="DN18">
            <v>2</v>
          </cell>
          <cell r="DO18">
            <v>5</v>
          </cell>
          <cell r="DQ18">
            <v>20</v>
          </cell>
          <cell r="DU18">
            <v>1</v>
          </cell>
          <cell r="DX18">
            <v>11</v>
          </cell>
          <cell r="DZ18">
            <v>15</v>
          </cell>
          <cell r="EB18">
            <v>9</v>
          </cell>
          <cell r="EF18">
            <v>4</v>
          </cell>
          <cell r="EG18">
            <v>2</v>
          </cell>
          <cell r="EH18">
            <v>37</v>
          </cell>
          <cell r="EM18">
            <v>17</v>
          </cell>
          <cell r="EO18">
            <v>7</v>
          </cell>
          <cell r="EQ18">
            <v>754</v>
          </cell>
        </row>
        <row r="19">
          <cell r="A19" t="str">
            <v>15</v>
          </cell>
          <cell r="C19">
            <v>16</v>
          </cell>
          <cell r="F19">
            <v>1</v>
          </cell>
          <cell r="I19">
            <v>3</v>
          </cell>
          <cell r="P19">
            <v>15</v>
          </cell>
          <cell r="T19">
            <v>1</v>
          </cell>
          <cell r="X19">
            <v>1</v>
          </cell>
          <cell r="Z19">
            <v>3</v>
          </cell>
          <cell r="AC19">
            <v>1</v>
          </cell>
          <cell r="AO19">
            <v>6</v>
          </cell>
          <cell r="AR19">
            <v>1</v>
          </cell>
          <cell r="AS19">
            <v>4</v>
          </cell>
          <cell r="AT19">
            <v>6</v>
          </cell>
          <cell r="AX19">
            <v>13</v>
          </cell>
          <cell r="BD19">
            <v>1</v>
          </cell>
          <cell r="BE19">
            <v>3</v>
          </cell>
          <cell r="BG19">
            <v>5</v>
          </cell>
          <cell r="BH19">
            <v>19</v>
          </cell>
          <cell r="BJ19">
            <v>1</v>
          </cell>
          <cell r="BT19">
            <v>6</v>
          </cell>
          <cell r="BW19">
            <v>6</v>
          </cell>
          <cell r="BY19">
            <v>1</v>
          </cell>
          <cell r="CC19">
            <v>1</v>
          </cell>
          <cell r="CD19">
            <v>1</v>
          </cell>
          <cell r="CE19">
            <v>1</v>
          </cell>
          <cell r="CG19">
            <v>13</v>
          </cell>
          <cell r="CH19">
            <v>5</v>
          </cell>
          <cell r="CK19">
            <v>27</v>
          </cell>
          <cell r="CL19">
            <v>8</v>
          </cell>
          <cell r="CM19">
            <v>6</v>
          </cell>
          <cell r="CR19">
            <v>4</v>
          </cell>
          <cell r="DD19">
            <v>91</v>
          </cell>
          <cell r="DL19">
            <v>2</v>
          </cell>
          <cell r="DN19">
            <v>2</v>
          </cell>
          <cell r="DQ19">
            <v>10</v>
          </cell>
          <cell r="EB19">
            <v>12</v>
          </cell>
          <cell r="EH19">
            <v>8</v>
          </cell>
          <cell r="EQ19">
            <v>304</v>
          </cell>
        </row>
        <row r="20">
          <cell r="A20" t="str">
            <v>16</v>
          </cell>
          <cell r="C20">
            <v>39</v>
          </cell>
          <cell r="E20">
            <v>6</v>
          </cell>
          <cell r="F20">
            <v>23</v>
          </cell>
          <cell r="G20">
            <v>17</v>
          </cell>
          <cell r="H20">
            <v>1</v>
          </cell>
          <cell r="I20">
            <v>6</v>
          </cell>
          <cell r="K20">
            <v>1</v>
          </cell>
          <cell r="L20">
            <v>21</v>
          </cell>
          <cell r="O20">
            <v>28</v>
          </cell>
          <cell r="P20">
            <v>2</v>
          </cell>
          <cell r="R20">
            <v>3</v>
          </cell>
          <cell r="T20">
            <v>16</v>
          </cell>
          <cell r="V20">
            <v>7</v>
          </cell>
          <cell r="X20">
            <v>24</v>
          </cell>
          <cell r="Z20">
            <v>7</v>
          </cell>
          <cell r="AA20">
            <v>14</v>
          </cell>
          <cell r="AC20">
            <v>19</v>
          </cell>
          <cell r="AF20">
            <v>1</v>
          </cell>
          <cell r="AG20">
            <v>1</v>
          </cell>
          <cell r="AH20">
            <v>19</v>
          </cell>
          <cell r="AI20">
            <v>1</v>
          </cell>
          <cell r="AM20">
            <v>8</v>
          </cell>
          <cell r="AN20">
            <v>24</v>
          </cell>
          <cell r="AR20">
            <v>1</v>
          </cell>
          <cell r="AT20">
            <v>2</v>
          </cell>
          <cell r="AV20">
            <v>2</v>
          </cell>
          <cell r="AW20">
            <v>3</v>
          </cell>
          <cell r="AX20">
            <v>44</v>
          </cell>
          <cell r="BB20">
            <v>1</v>
          </cell>
          <cell r="BD20">
            <v>1</v>
          </cell>
          <cell r="BE20">
            <v>34</v>
          </cell>
          <cell r="BF20">
            <v>4</v>
          </cell>
          <cell r="BG20">
            <v>36</v>
          </cell>
          <cell r="BH20">
            <v>1</v>
          </cell>
          <cell r="BI20">
            <v>1</v>
          </cell>
          <cell r="BJ20">
            <v>1</v>
          </cell>
          <cell r="BS20">
            <v>7</v>
          </cell>
          <cell r="BT20">
            <v>23</v>
          </cell>
          <cell r="BV20">
            <v>3</v>
          </cell>
          <cell r="BW20">
            <v>27</v>
          </cell>
          <cell r="BY20">
            <v>18</v>
          </cell>
          <cell r="CA20">
            <v>4</v>
          </cell>
          <cell r="CD20">
            <v>7</v>
          </cell>
          <cell r="CE20">
            <v>1</v>
          </cell>
          <cell r="CG20">
            <v>2</v>
          </cell>
          <cell r="CH20">
            <v>3</v>
          </cell>
          <cell r="CI20">
            <v>67</v>
          </cell>
          <cell r="CK20">
            <v>24</v>
          </cell>
          <cell r="CL20">
            <v>40</v>
          </cell>
          <cell r="CM20">
            <v>43</v>
          </cell>
          <cell r="CN20">
            <v>4</v>
          </cell>
          <cell r="CO20">
            <v>3</v>
          </cell>
          <cell r="CP20">
            <v>19</v>
          </cell>
          <cell r="CQ20">
            <v>12</v>
          </cell>
          <cell r="CX20">
            <v>2</v>
          </cell>
          <cell r="DL20">
            <v>28</v>
          </cell>
          <cell r="DO20">
            <v>17</v>
          </cell>
          <cell r="DP20">
            <v>3</v>
          </cell>
          <cell r="DQ20">
            <v>38</v>
          </cell>
          <cell r="DR20">
            <v>1</v>
          </cell>
          <cell r="DX20">
            <v>25</v>
          </cell>
          <cell r="EB20">
            <v>22</v>
          </cell>
          <cell r="ED20">
            <v>3</v>
          </cell>
          <cell r="EH20">
            <v>56</v>
          </cell>
          <cell r="EI20">
            <v>6</v>
          </cell>
          <cell r="EK20">
            <v>1</v>
          </cell>
          <cell r="EM20">
            <v>26</v>
          </cell>
          <cell r="EN20">
            <v>1</v>
          </cell>
          <cell r="EO20">
            <v>4</v>
          </cell>
          <cell r="EQ20">
            <v>959</v>
          </cell>
        </row>
        <row r="21">
          <cell r="A21" t="str">
            <v>17</v>
          </cell>
          <cell r="C21">
            <v>7</v>
          </cell>
          <cell r="F21">
            <v>7</v>
          </cell>
          <cell r="G21">
            <v>1</v>
          </cell>
          <cell r="I21">
            <v>2</v>
          </cell>
          <cell r="K21">
            <v>1</v>
          </cell>
          <cell r="L21">
            <v>4</v>
          </cell>
          <cell r="O21">
            <v>2</v>
          </cell>
          <cell r="P21">
            <v>8</v>
          </cell>
          <cell r="T21">
            <v>3</v>
          </cell>
          <cell r="X21">
            <v>3</v>
          </cell>
          <cell r="Z21">
            <v>2</v>
          </cell>
          <cell r="AA21">
            <v>1</v>
          </cell>
          <cell r="AC21">
            <v>4</v>
          </cell>
          <cell r="AH21">
            <v>4</v>
          </cell>
          <cell r="AM21">
            <v>2</v>
          </cell>
          <cell r="AN21">
            <v>3</v>
          </cell>
          <cell r="AX21">
            <v>10</v>
          </cell>
          <cell r="BE21">
            <v>8</v>
          </cell>
          <cell r="BF21">
            <v>1</v>
          </cell>
          <cell r="BH21">
            <v>6</v>
          </cell>
          <cell r="BI21">
            <v>1</v>
          </cell>
          <cell r="BJ21">
            <v>5</v>
          </cell>
          <cell r="BO21">
            <v>3</v>
          </cell>
          <cell r="BT21">
            <v>5</v>
          </cell>
          <cell r="BW21">
            <v>9</v>
          </cell>
          <cell r="BY21">
            <v>3</v>
          </cell>
          <cell r="CD21">
            <v>1</v>
          </cell>
          <cell r="CE21">
            <v>18</v>
          </cell>
          <cell r="CG21">
            <v>1</v>
          </cell>
          <cell r="CH21">
            <v>20</v>
          </cell>
          <cell r="CI21">
            <v>1</v>
          </cell>
          <cell r="CK21">
            <v>3</v>
          </cell>
          <cell r="CL21">
            <v>16</v>
          </cell>
          <cell r="CM21">
            <v>11</v>
          </cell>
          <cell r="CO21">
            <v>5</v>
          </cell>
          <cell r="CQ21">
            <v>2</v>
          </cell>
          <cell r="CR21">
            <v>2</v>
          </cell>
          <cell r="CX21">
            <v>3</v>
          </cell>
          <cell r="DL21">
            <v>4</v>
          </cell>
          <cell r="DO21">
            <v>4</v>
          </cell>
          <cell r="DP21">
            <v>5</v>
          </cell>
          <cell r="DX21">
            <v>3</v>
          </cell>
          <cell r="EB21">
            <v>8</v>
          </cell>
          <cell r="EH21">
            <v>10</v>
          </cell>
          <cell r="EM21">
            <v>4</v>
          </cell>
          <cell r="EQ21">
            <v>225</v>
          </cell>
        </row>
        <row r="22">
          <cell r="A22" t="str">
            <v>18</v>
          </cell>
          <cell r="C22">
            <v>22</v>
          </cell>
          <cell r="F22">
            <v>14</v>
          </cell>
          <cell r="I22">
            <v>7</v>
          </cell>
          <cell r="L22">
            <v>5</v>
          </cell>
          <cell r="O22">
            <v>2</v>
          </cell>
          <cell r="P22">
            <v>21</v>
          </cell>
          <cell r="T22">
            <v>2</v>
          </cell>
          <cell r="W22">
            <v>2</v>
          </cell>
          <cell r="X22">
            <v>7</v>
          </cell>
          <cell r="Z22">
            <v>2</v>
          </cell>
          <cell r="AB22">
            <v>2</v>
          </cell>
          <cell r="AC22">
            <v>2</v>
          </cell>
          <cell r="AG22">
            <v>1</v>
          </cell>
          <cell r="AH22">
            <v>7</v>
          </cell>
          <cell r="AK22">
            <v>5</v>
          </cell>
          <cell r="AO22">
            <v>7</v>
          </cell>
          <cell r="AX22">
            <v>16</v>
          </cell>
          <cell r="BE22">
            <v>10</v>
          </cell>
          <cell r="BF22">
            <v>2</v>
          </cell>
          <cell r="BG22">
            <v>17</v>
          </cell>
          <cell r="BJ22">
            <v>4</v>
          </cell>
          <cell r="BK22">
            <v>1</v>
          </cell>
          <cell r="BO22">
            <v>9</v>
          </cell>
          <cell r="BS22">
            <v>2</v>
          </cell>
          <cell r="BT22">
            <v>19</v>
          </cell>
          <cell r="BV22">
            <v>1</v>
          </cell>
          <cell r="BW22">
            <v>2</v>
          </cell>
          <cell r="BY22">
            <v>7</v>
          </cell>
          <cell r="CA22">
            <v>3</v>
          </cell>
          <cell r="CB22">
            <v>2</v>
          </cell>
          <cell r="CD22">
            <v>2</v>
          </cell>
          <cell r="CE22">
            <v>34</v>
          </cell>
          <cell r="CG22">
            <v>22</v>
          </cell>
          <cell r="CH22">
            <v>17</v>
          </cell>
          <cell r="CK22">
            <v>10</v>
          </cell>
          <cell r="CL22">
            <v>71</v>
          </cell>
          <cell r="CM22">
            <v>12</v>
          </cell>
          <cell r="CX22">
            <v>1</v>
          </cell>
          <cell r="DJ22">
            <v>1</v>
          </cell>
          <cell r="DL22">
            <v>9</v>
          </cell>
          <cell r="DO22">
            <v>5</v>
          </cell>
          <cell r="DQ22">
            <v>29</v>
          </cell>
          <cell r="DX22">
            <v>3</v>
          </cell>
          <cell r="DZ22">
            <v>10</v>
          </cell>
          <cell r="EB22">
            <v>26</v>
          </cell>
          <cell r="EC22">
            <v>2</v>
          </cell>
          <cell r="EH22">
            <v>25</v>
          </cell>
          <cell r="EI22">
            <v>1</v>
          </cell>
          <cell r="EM22">
            <v>3</v>
          </cell>
          <cell r="EO22">
            <v>5</v>
          </cell>
          <cell r="EP22">
            <v>2</v>
          </cell>
          <cell r="EQ22">
            <v>493</v>
          </cell>
        </row>
        <row r="23">
          <cell r="A23" t="str">
            <v>19</v>
          </cell>
          <cell r="C23">
            <v>23</v>
          </cell>
          <cell r="E23">
            <v>4</v>
          </cell>
          <cell r="F23">
            <v>12</v>
          </cell>
          <cell r="G23">
            <v>5</v>
          </cell>
          <cell r="H23">
            <v>1</v>
          </cell>
          <cell r="I23">
            <v>5</v>
          </cell>
          <cell r="K23">
            <v>1</v>
          </cell>
          <cell r="L23">
            <v>11</v>
          </cell>
          <cell r="O23">
            <v>17</v>
          </cell>
          <cell r="P23">
            <v>3</v>
          </cell>
          <cell r="Q23">
            <v>1</v>
          </cell>
          <cell r="T23">
            <v>13</v>
          </cell>
          <cell r="V23">
            <v>1</v>
          </cell>
          <cell r="W23">
            <v>1</v>
          </cell>
          <cell r="X23">
            <v>14</v>
          </cell>
          <cell r="Z23">
            <v>2</v>
          </cell>
          <cell r="AA23">
            <v>5</v>
          </cell>
          <cell r="AB23">
            <v>1</v>
          </cell>
          <cell r="AC23">
            <v>4</v>
          </cell>
          <cell r="AF23">
            <v>1</v>
          </cell>
          <cell r="AG23">
            <v>2</v>
          </cell>
          <cell r="AH23">
            <v>6</v>
          </cell>
          <cell r="AK23">
            <v>10</v>
          </cell>
          <cell r="AN23">
            <v>9</v>
          </cell>
          <cell r="AP23">
            <v>3</v>
          </cell>
          <cell r="AQ23">
            <v>3</v>
          </cell>
          <cell r="AR23">
            <v>1</v>
          </cell>
          <cell r="AT23">
            <v>6</v>
          </cell>
          <cell r="AU23">
            <v>3</v>
          </cell>
          <cell r="AV23">
            <v>22</v>
          </cell>
          <cell r="AW23">
            <v>2</v>
          </cell>
          <cell r="AX23">
            <v>17</v>
          </cell>
          <cell r="BB23">
            <v>8</v>
          </cell>
          <cell r="BD23">
            <v>2</v>
          </cell>
          <cell r="BE23">
            <v>23</v>
          </cell>
          <cell r="BF23">
            <v>2</v>
          </cell>
          <cell r="BG23">
            <v>22</v>
          </cell>
          <cell r="BH23">
            <v>1</v>
          </cell>
          <cell r="BJ23">
            <v>3</v>
          </cell>
          <cell r="BN23">
            <v>1</v>
          </cell>
          <cell r="BO23">
            <v>8</v>
          </cell>
          <cell r="BR23">
            <v>1</v>
          </cell>
          <cell r="BT23">
            <v>8</v>
          </cell>
          <cell r="BV23">
            <v>3</v>
          </cell>
          <cell r="BW23">
            <v>21</v>
          </cell>
          <cell r="BY23">
            <v>5</v>
          </cell>
          <cell r="CD23">
            <v>6</v>
          </cell>
          <cell r="CE23">
            <v>16</v>
          </cell>
          <cell r="CG23">
            <v>7</v>
          </cell>
          <cell r="CH23">
            <v>7</v>
          </cell>
          <cell r="CI23">
            <v>20</v>
          </cell>
          <cell r="CK23">
            <v>13</v>
          </cell>
          <cell r="CL23">
            <v>18</v>
          </cell>
          <cell r="CM23">
            <v>23</v>
          </cell>
          <cell r="CO23">
            <v>12</v>
          </cell>
          <cell r="CP23">
            <v>13</v>
          </cell>
          <cell r="CQ23">
            <v>9</v>
          </cell>
          <cell r="CS23">
            <v>12</v>
          </cell>
          <cell r="CX23">
            <v>1</v>
          </cell>
          <cell r="DJ23">
            <v>2</v>
          </cell>
          <cell r="DK23">
            <v>6</v>
          </cell>
          <cell r="DL23">
            <v>12</v>
          </cell>
          <cell r="DO23">
            <v>10</v>
          </cell>
          <cell r="DP23">
            <v>4</v>
          </cell>
          <cell r="DQ23">
            <v>13</v>
          </cell>
          <cell r="DR23">
            <v>1</v>
          </cell>
          <cell r="DU23">
            <v>1</v>
          </cell>
          <cell r="DX23">
            <v>15</v>
          </cell>
          <cell r="DY23">
            <v>1</v>
          </cell>
          <cell r="DZ23">
            <v>8</v>
          </cell>
          <cell r="EB23">
            <v>21</v>
          </cell>
          <cell r="ED23">
            <v>4</v>
          </cell>
          <cell r="EF23">
            <v>1</v>
          </cell>
          <cell r="EG23">
            <v>4</v>
          </cell>
          <cell r="EH23">
            <v>31</v>
          </cell>
          <cell r="EI23">
            <v>1</v>
          </cell>
          <cell r="EK23">
            <v>3</v>
          </cell>
          <cell r="EM23">
            <v>17</v>
          </cell>
          <cell r="EN23">
            <v>2</v>
          </cell>
          <cell r="EO23">
            <v>1</v>
          </cell>
          <cell r="EP23">
            <v>11</v>
          </cell>
          <cell r="EQ23">
            <v>643</v>
          </cell>
        </row>
        <row r="24">
          <cell r="A24" t="str">
            <v>20</v>
          </cell>
          <cell r="C24">
            <v>12</v>
          </cell>
          <cell r="F24">
            <v>2</v>
          </cell>
          <cell r="H24">
            <v>3</v>
          </cell>
          <cell r="O24">
            <v>10</v>
          </cell>
          <cell r="P24">
            <v>2</v>
          </cell>
          <cell r="T24">
            <v>1</v>
          </cell>
          <cell r="AG24">
            <v>3</v>
          </cell>
          <cell r="AH24">
            <v>1</v>
          </cell>
          <cell r="AN24">
            <v>2</v>
          </cell>
          <cell r="AR24">
            <v>1</v>
          </cell>
          <cell r="AV24">
            <v>3</v>
          </cell>
          <cell r="BF24">
            <v>1</v>
          </cell>
          <cell r="BG24">
            <v>10</v>
          </cell>
          <cell r="BJ24">
            <v>2</v>
          </cell>
          <cell r="BT24">
            <v>5</v>
          </cell>
          <cell r="BY24">
            <v>6</v>
          </cell>
          <cell r="CD24">
            <v>1</v>
          </cell>
          <cell r="CE24">
            <v>10</v>
          </cell>
          <cell r="CG24">
            <v>2</v>
          </cell>
          <cell r="CI24">
            <v>8</v>
          </cell>
          <cell r="CL24">
            <v>8</v>
          </cell>
          <cell r="CM24">
            <v>11</v>
          </cell>
          <cell r="CR24">
            <v>1</v>
          </cell>
          <cell r="CX24">
            <v>1</v>
          </cell>
          <cell r="DD24">
            <v>2</v>
          </cell>
          <cell r="DG24">
            <v>1</v>
          </cell>
          <cell r="DK24">
            <v>1</v>
          </cell>
          <cell r="DL24">
            <v>1</v>
          </cell>
          <cell r="DP24">
            <v>2</v>
          </cell>
          <cell r="DQ24">
            <v>1</v>
          </cell>
          <cell r="EB24">
            <v>4</v>
          </cell>
          <cell r="EH24">
            <v>6</v>
          </cell>
          <cell r="EI24">
            <v>1</v>
          </cell>
          <cell r="EM24">
            <v>4</v>
          </cell>
          <cell r="EP24">
            <v>1</v>
          </cell>
          <cell r="EQ24">
            <v>130</v>
          </cell>
        </row>
        <row r="25">
          <cell r="A25" t="str">
            <v>21</v>
          </cell>
          <cell r="C25">
            <v>19</v>
          </cell>
          <cell r="E25">
            <v>2</v>
          </cell>
          <cell r="F25">
            <v>12</v>
          </cell>
          <cell r="G25">
            <v>4</v>
          </cell>
          <cell r="H25">
            <v>1</v>
          </cell>
          <cell r="I25">
            <v>9</v>
          </cell>
          <cell r="J25">
            <v>4</v>
          </cell>
          <cell r="L25">
            <v>10</v>
          </cell>
          <cell r="O25">
            <v>1</v>
          </cell>
          <cell r="P25">
            <v>21</v>
          </cell>
          <cell r="T25">
            <v>8</v>
          </cell>
          <cell r="V25">
            <v>5</v>
          </cell>
          <cell r="X25">
            <v>9</v>
          </cell>
          <cell r="Z25">
            <v>4</v>
          </cell>
          <cell r="AA25">
            <v>6</v>
          </cell>
          <cell r="AC25">
            <v>9</v>
          </cell>
          <cell r="AG25">
            <v>2</v>
          </cell>
          <cell r="AH25">
            <v>8</v>
          </cell>
          <cell r="AK25">
            <v>3</v>
          </cell>
          <cell r="AN25">
            <v>9</v>
          </cell>
          <cell r="AR25">
            <v>1</v>
          </cell>
          <cell r="AS25">
            <v>5</v>
          </cell>
          <cell r="AT25">
            <v>2</v>
          </cell>
          <cell r="AU25">
            <v>5</v>
          </cell>
          <cell r="AX25">
            <v>21</v>
          </cell>
          <cell r="BB25">
            <v>6</v>
          </cell>
          <cell r="BD25">
            <v>4</v>
          </cell>
          <cell r="BE25">
            <v>16</v>
          </cell>
          <cell r="BG25">
            <v>17</v>
          </cell>
          <cell r="BH25">
            <v>6</v>
          </cell>
          <cell r="BJ25">
            <v>2</v>
          </cell>
          <cell r="BO25">
            <v>5</v>
          </cell>
          <cell r="BT25">
            <v>21</v>
          </cell>
          <cell r="BV25">
            <v>4</v>
          </cell>
          <cell r="BW25">
            <v>14</v>
          </cell>
          <cell r="BY25">
            <v>8</v>
          </cell>
          <cell r="CA25">
            <v>1</v>
          </cell>
          <cell r="CC25">
            <v>3</v>
          </cell>
          <cell r="CD25">
            <v>6</v>
          </cell>
          <cell r="CE25">
            <v>40</v>
          </cell>
          <cell r="CH25">
            <v>35</v>
          </cell>
          <cell r="CK25">
            <v>6</v>
          </cell>
          <cell r="CL25">
            <v>7</v>
          </cell>
          <cell r="CM25">
            <v>14</v>
          </cell>
          <cell r="CO25">
            <v>6</v>
          </cell>
          <cell r="CP25">
            <v>3</v>
          </cell>
          <cell r="CX25">
            <v>4</v>
          </cell>
          <cell r="DD25">
            <v>2</v>
          </cell>
          <cell r="DJ25">
            <v>8</v>
          </cell>
          <cell r="DK25">
            <v>3</v>
          </cell>
          <cell r="DL25">
            <v>12</v>
          </cell>
          <cell r="DN25">
            <v>1</v>
          </cell>
          <cell r="DO25">
            <v>7</v>
          </cell>
          <cell r="DQ25">
            <v>17</v>
          </cell>
          <cell r="DX25">
            <v>8</v>
          </cell>
          <cell r="DZ25">
            <v>4</v>
          </cell>
          <cell r="EB25">
            <v>15</v>
          </cell>
          <cell r="EH25">
            <v>23</v>
          </cell>
          <cell r="EM25">
            <v>15</v>
          </cell>
          <cell r="EO25">
            <v>4</v>
          </cell>
          <cell r="EP25">
            <v>3</v>
          </cell>
          <cell r="EQ25">
            <v>530</v>
          </cell>
        </row>
        <row r="26">
          <cell r="A26" t="str">
            <v>22</v>
          </cell>
          <cell r="B26">
            <v>1</v>
          </cell>
          <cell r="C26">
            <v>23</v>
          </cell>
          <cell r="E26">
            <v>2</v>
          </cell>
          <cell r="F26">
            <v>11</v>
          </cell>
          <cell r="G26">
            <v>9</v>
          </cell>
          <cell r="H26">
            <v>7</v>
          </cell>
          <cell r="I26">
            <v>10</v>
          </cell>
          <cell r="J26">
            <v>4</v>
          </cell>
          <cell r="K26">
            <v>1</v>
          </cell>
          <cell r="L26">
            <v>10</v>
          </cell>
          <cell r="O26">
            <v>5</v>
          </cell>
          <cell r="P26">
            <v>22</v>
          </cell>
          <cell r="Q26">
            <v>1</v>
          </cell>
          <cell r="T26">
            <v>7</v>
          </cell>
          <cell r="V26">
            <v>4</v>
          </cell>
          <cell r="W26">
            <v>1</v>
          </cell>
          <cell r="X26">
            <v>9</v>
          </cell>
          <cell r="Z26">
            <v>3</v>
          </cell>
          <cell r="AA26">
            <v>3</v>
          </cell>
          <cell r="AC26">
            <v>13</v>
          </cell>
          <cell r="AG26">
            <v>1</v>
          </cell>
          <cell r="AH26">
            <v>12</v>
          </cell>
          <cell r="AK26">
            <v>2</v>
          </cell>
          <cell r="AM26">
            <v>1</v>
          </cell>
          <cell r="AN26">
            <v>18</v>
          </cell>
          <cell r="AP26">
            <v>4</v>
          </cell>
          <cell r="AR26">
            <v>4</v>
          </cell>
          <cell r="AS26">
            <v>2</v>
          </cell>
          <cell r="AT26">
            <v>1</v>
          </cell>
          <cell r="AU26">
            <v>6</v>
          </cell>
          <cell r="AX26">
            <v>28</v>
          </cell>
          <cell r="BA26">
            <v>1</v>
          </cell>
          <cell r="BB26">
            <v>4</v>
          </cell>
          <cell r="BD26">
            <v>4</v>
          </cell>
          <cell r="BE26">
            <v>20</v>
          </cell>
          <cell r="BF26">
            <v>2</v>
          </cell>
          <cell r="BG26">
            <v>14</v>
          </cell>
          <cell r="BH26">
            <v>7</v>
          </cell>
          <cell r="BJ26">
            <v>6</v>
          </cell>
          <cell r="BM26">
            <v>4</v>
          </cell>
          <cell r="BO26">
            <v>8</v>
          </cell>
          <cell r="BS26">
            <v>1</v>
          </cell>
          <cell r="BT26">
            <v>16</v>
          </cell>
          <cell r="BV26">
            <v>3</v>
          </cell>
          <cell r="BW26">
            <v>13</v>
          </cell>
          <cell r="BY26">
            <v>6</v>
          </cell>
          <cell r="CA26">
            <v>1</v>
          </cell>
          <cell r="CD26">
            <v>7</v>
          </cell>
          <cell r="CE26">
            <v>51</v>
          </cell>
          <cell r="CF26">
            <v>1</v>
          </cell>
          <cell r="CG26">
            <v>2</v>
          </cell>
          <cell r="CH26">
            <v>40</v>
          </cell>
          <cell r="CK26">
            <v>10</v>
          </cell>
          <cell r="CL26">
            <v>9</v>
          </cell>
          <cell r="CM26">
            <v>21</v>
          </cell>
          <cell r="CO26">
            <v>8</v>
          </cell>
          <cell r="CP26">
            <v>5</v>
          </cell>
          <cell r="CQ26">
            <v>2</v>
          </cell>
          <cell r="CR26">
            <v>4</v>
          </cell>
          <cell r="CW26">
            <v>1</v>
          </cell>
          <cell r="CX26">
            <v>3</v>
          </cell>
          <cell r="DA26">
            <v>1</v>
          </cell>
          <cell r="DC26">
            <v>1</v>
          </cell>
          <cell r="DD26">
            <v>7</v>
          </cell>
          <cell r="DJ26">
            <v>6</v>
          </cell>
          <cell r="DK26">
            <v>2</v>
          </cell>
          <cell r="DL26">
            <v>15</v>
          </cell>
          <cell r="DN26">
            <v>2</v>
          </cell>
          <cell r="DO26">
            <v>9</v>
          </cell>
          <cell r="DQ26">
            <v>24</v>
          </cell>
          <cell r="DU26">
            <v>1</v>
          </cell>
          <cell r="DX26">
            <v>15</v>
          </cell>
          <cell r="DZ26">
            <v>4</v>
          </cell>
          <cell r="EB26">
            <v>15</v>
          </cell>
          <cell r="EH26">
            <v>27</v>
          </cell>
          <cell r="EJ26">
            <v>1</v>
          </cell>
          <cell r="EM26">
            <v>20</v>
          </cell>
          <cell r="EO26">
            <v>5</v>
          </cell>
          <cell r="EP26">
            <v>7</v>
          </cell>
          <cell r="EQ26">
            <v>661</v>
          </cell>
        </row>
        <row r="27">
          <cell r="A27" t="str">
            <v>23</v>
          </cell>
          <cell r="C27">
            <v>21</v>
          </cell>
          <cell r="E27">
            <v>3</v>
          </cell>
          <cell r="F27">
            <v>8</v>
          </cell>
          <cell r="G27">
            <v>19</v>
          </cell>
          <cell r="H27">
            <v>6</v>
          </cell>
          <cell r="I27">
            <v>10</v>
          </cell>
          <cell r="J27">
            <v>7</v>
          </cell>
          <cell r="L27">
            <v>10</v>
          </cell>
          <cell r="N27">
            <v>1</v>
          </cell>
          <cell r="O27">
            <v>3</v>
          </cell>
          <cell r="P27">
            <v>18</v>
          </cell>
          <cell r="T27">
            <v>12</v>
          </cell>
          <cell r="V27">
            <v>2</v>
          </cell>
          <cell r="X27">
            <v>16</v>
          </cell>
          <cell r="Z27">
            <v>7</v>
          </cell>
          <cell r="AA27">
            <v>6</v>
          </cell>
          <cell r="AC27">
            <v>17</v>
          </cell>
          <cell r="AF27">
            <v>3</v>
          </cell>
          <cell r="AG27">
            <v>1</v>
          </cell>
          <cell r="AH27">
            <v>7</v>
          </cell>
          <cell r="AK27">
            <v>1</v>
          </cell>
          <cell r="AM27">
            <v>13</v>
          </cell>
          <cell r="AN27">
            <v>3</v>
          </cell>
          <cell r="AR27">
            <v>10</v>
          </cell>
          <cell r="AS27">
            <v>6</v>
          </cell>
          <cell r="AT27">
            <v>5</v>
          </cell>
          <cell r="AU27">
            <v>9</v>
          </cell>
          <cell r="AV27">
            <v>19</v>
          </cell>
          <cell r="AX27">
            <v>2</v>
          </cell>
          <cell r="BB27">
            <v>7</v>
          </cell>
          <cell r="BD27">
            <v>8</v>
          </cell>
          <cell r="BE27">
            <v>20</v>
          </cell>
          <cell r="BF27">
            <v>2</v>
          </cell>
          <cell r="BG27">
            <v>14</v>
          </cell>
          <cell r="BH27">
            <v>9</v>
          </cell>
          <cell r="BJ27">
            <v>6</v>
          </cell>
          <cell r="BM27">
            <v>1</v>
          </cell>
          <cell r="BO27">
            <v>5</v>
          </cell>
          <cell r="BS27">
            <v>1</v>
          </cell>
          <cell r="BT27">
            <v>14</v>
          </cell>
          <cell r="BV27">
            <v>2</v>
          </cell>
          <cell r="BW27">
            <v>17</v>
          </cell>
          <cell r="BY27">
            <v>11</v>
          </cell>
          <cell r="CC27">
            <v>3</v>
          </cell>
          <cell r="CD27">
            <v>9</v>
          </cell>
          <cell r="CE27">
            <v>23</v>
          </cell>
          <cell r="CH27">
            <v>13</v>
          </cell>
          <cell r="CK27">
            <v>21</v>
          </cell>
          <cell r="CL27">
            <v>13</v>
          </cell>
          <cell r="CM27">
            <v>12</v>
          </cell>
          <cell r="CO27">
            <v>13</v>
          </cell>
          <cell r="CP27">
            <v>6</v>
          </cell>
          <cell r="CQ27">
            <v>2</v>
          </cell>
          <cell r="CX27">
            <v>1</v>
          </cell>
          <cell r="DD27">
            <v>2</v>
          </cell>
          <cell r="DJ27">
            <v>13</v>
          </cell>
          <cell r="DK27">
            <v>5</v>
          </cell>
          <cell r="DL27">
            <v>11</v>
          </cell>
          <cell r="DN27">
            <v>1</v>
          </cell>
          <cell r="DO27">
            <v>7</v>
          </cell>
          <cell r="DP27">
            <v>1</v>
          </cell>
          <cell r="DQ27">
            <v>14</v>
          </cell>
          <cell r="DR27">
            <v>1</v>
          </cell>
          <cell r="DX27">
            <v>14</v>
          </cell>
          <cell r="DZ27">
            <v>5</v>
          </cell>
          <cell r="EB27">
            <v>16</v>
          </cell>
          <cell r="EH27">
            <v>20</v>
          </cell>
          <cell r="EI27">
            <v>1</v>
          </cell>
          <cell r="EM27">
            <v>14</v>
          </cell>
          <cell r="EO27">
            <v>4</v>
          </cell>
          <cell r="EP27">
            <v>3</v>
          </cell>
          <cell r="EQ27">
            <v>610</v>
          </cell>
        </row>
        <row r="28">
          <cell r="A28" t="str">
            <v>24</v>
          </cell>
          <cell r="C28">
            <v>6</v>
          </cell>
          <cell r="E28">
            <v>1</v>
          </cell>
          <cell r="H28">
            <v>2</v>
          </cell>
          <cell r="J28">
            <v>2</v>
          </cell>
          <cell r="L28">
            <v>7</v>
          </cell>
          <cell r="P28">
            <v>7</v>
          </cell>
          <cell r="T28">
            <v>6</v>
          </cell>
          <cell r="V28">
            <v>1</v>
          </cell>
          <cell r="Z28">
            <v>5</v>
          </cell>
          <cell r="AF28">
            <v>1</v>
          </cell>
          <cell r="AH28">
            <v>2</v>
          </cell>
          <cell r="AK28">
            <v>1</v>
          </cell>
          <cell r="AM28">
            <v>6</v>
          </cell>
          <cell r="AN28">
            <v>11</v>
          </cell>
          <cell r="AQ28">
            <v>1</v>
          </cell>
          <cell r="AR28">
            <v>3</v>
          </cell>
          <cell r="AT28">
            <v>2</v>
          </cell>
          <cell r="AV28">
            <v>5</v>
          </cell>
          <cell r="BD28">
            <v>2</v>
          </cell>
          <cell r="BG28">
            <v>2</v>
          </cell>
          <cell r="BH28">
            <v>1</v>
          </cell>
          <cell r="BN28">
            <v>3</v>
          </cell>
          <cell r="BO28">
            <v>19</v>
          </cell>
          <cell r="BT28">
            <v>1</v>
          </cell>
          <cell r="BW28">
            <v>1</v>
          </cell>
          <cell r="BY28">
            <v>1</v>
          </cell>
          <cell r="CD28">
            <v>1</v>
          </cell>
          <cell r="CE28">
            <v>3</v>
          </cell>
          <cell r="CH28">
            <v>3</v>
          </cell>
          <cell r="CK28">
            <v>4</v>
          </cell>
          <cell r="CM28">
            <v>3</v>
          </cell>
          <cell r="CO28">
            <v>11</v>
          </cell>
          <cell r="CQ28">
            <v>3</v>
          </cell>
          <cell r="DJ28">
            <v>2</v>
          </cell>
          <cell r="DK28">
            <v>2</v>
          </cell>
          <cell r="DO28">
            <v>3</v>
          </cell>
          <cell r="DQ28">
            <v>3</v>
          </cell>
          <cell r="DZ28">
            <v>1</v>
          </cell>
          <cell r="EC28">
            <v>2</v>
          </cell>
          <cell r="EH28">
            <v>9</v>
          </cell>
          <cell r="EM28">
            <v>11</v>
          </cell>
          <cell r="EN28">
            <v>1</v>
          </cell>
          <cell r="EP28">
            <v>1</v>
          </cell>
          <cell r="EQ28">
            <v>162</v>
          </cell>
        </row>
        <row r="29">
          <cell r="A29" t="str">
            <v>25</v>
          </cell>
          <cell r="C29">
            <v>43</v>
          </cell>
          <cell r="E29">
            <v>1</v>
          </cell>
          <cell r="F29">
            <v>16</v>
          </cell>
          <cell r="G29">
            <v>18</v>
          </cell>
          <cell r="H29">
            <v>6</v>
          </cell>
          <cell r="I29">
            <v>11</v>
          </cell>
          <cell r="J29">
            <v>5</v>
          </cell>
          <cell r="L29">
            <v>15</v>
          </cell>
          <cell r="O29">
            <v>31</v>
          </cell>
          <cell r="T29">
            <v>18</v>
          </cell>
          <cell r="V29">
            <v>3</v>
          </cell>
          <cell r="W29">
            <v>1</v>
          </cell>
          <cell r="X29">
            <v>20</v>
          </cell>
          <cell r="Z29">
            <v>14</v>
          </cell>
          <cell r="AA29">
            <v>8</v>
          </cell>
          <cell r="AB29">
            <v>2</v>
          </cell>
          <cell r="AC29">
            <v>18</v>
          </cell>
          <cell r="AG29">
            <v>1</v>
          </cell>
          <cell r="AH29">
            <v>17</v>
          </cell>
          <cell r="AK29">
            <v>2</v>
          </cell>
          <cell r="AM29">
            <v>29</v>
          </cell>
          <cell r="AN29">
            <v>1</v>
          </cell>
          <cell r="AR29">
            <v>5</v>
          </cell>
          <cell r="AS29">
            <v>9</v>
          </cell>
          <cell r="AU29">
            <v>3</v>
          </cell>
          <cell r="AV29">
            <v>40</v>
          </cell>
          <cell r="AX29">
            <v>2</v>
          </cell>
          <cell r="BB29">
            <v>14</v>
          </cell>
          <cell r="BD29">
            <v>8</v>
          </cell>
          <cell r="BE29">
            <v>39</v>
          </cell>
          <cell r="BF29">
            <v>42</v>
          </cell>
          <cell r="BH29">
            <v>1</v>
          </cell>
          <cell r="BJ29">
            <v>6</v>
          </cell>
          <cell r="BO29">
            <v>9</v>
          </cell>
          <cell r="BS29">
            <v>23</v>
          </cell>
          <cell r="BV29">
            <v>5</v>
          </cell>
          <cell r="BW29">
            <v>18</v>
          </cell>
          <cell r="BY29">
            <v>18</v>
          </cell>
          <cell r="CC29">
            <v>3</v>
          </cell>
          <cell r="CD29">
            <v>12</v>
          </cell>
          <cell r="CH29">
            <v>3</v>
          </cell>
          <cell r="CI29">
            <v>1</v>
          </cell>
          <cell r="CJ29">
            <v>48</v>
          </cell>
          <cell r="CK29">
            <v>51</v>
          </cell>
          <cell r="CL29">
            <v>4</v>
          </cell>
          <cell r="CM29">
            <v>3</v>
          </cell>
          <cell r="CN29">
            <v>40</v>
          </cell>
          <cell r="CO29">
            <v>6</v>
          </cell>
          <cell r="CP29">
            <v>22</v>
          </cell>
          <cell r="CQ29">
            <v>2</v>
          </cell>
          <cell r="CT29">
            <v>1</v>
          </cell>
          <cell r="DJ29">
            <v>3</v>
          </cell>
          <cell r="DK29">
            <v>1</v>
          </cell>
          <cell r="DL29">
            <v>16</v>
          </cell>
          <cell r="DN29">
            <v>5</v>
          </cell>
          <cell r="DO29">
            <v>8</v>
          </cell>
          <cell r="DP29">
            <v>21</v>
          </cell>
          <cell r="DX29">
            <v>1</v>
          </cell>
          <cell r="DZ29">
            <v>7</v>
          </cell>
          <cell r="EB29">
            <v>27</v>
          </cell>
          <cell r="EF29">
            <v>5</v>
          </cell>
          <cell r="EH29">
            <v>4</v>
          </cell>
          <cell r="EI29">
            <v>31</v>
          </cell>
          <cell r="EM29">
            <v>8</v>
          </cell>
          <cell r="EO29">
            <v>12</v>
          </cell>
          <cell r="EP29">
            <v>6</v>
          </cell>
          <cell r="EQ29">
            <v>873</v>
          </cell>
        </row>
        <row r="30">
          <cell r="A30" t="str">
            <v>26</v>
          </cell>
          <cell r="C30">
            <v>35</v>
          </cell>
          <cell r="D30">
            <v>1</v>
          </cell>
          <cell r="E30">
            <v>1</v>
          </cell>
          <cell r="F30">
            <v>9</v>
          </cell>
          <cell r="G30">
            <v>3</v>
          </cell>
          <cell r="H30">
            <v>16</v>
          </cell>
          <cell r="I30">
            <v>9</v>
          </cell>
          <cell r="J30">
            <v>8</v>
          </cell>
          <cell r="L30">
            <v>21</v>
          </cell>
          <cell r="M30">
            <v>4</v>
          </cell>
          <cell r="O30">
            <v>36</v>
          </cell>
          <cell r="R30">
            <v>8</v>
          </cell>
          <cell r="T30">
            <v>7</v>
          </cell>
          <cell r="U30">
            <v>2</v>
          </cell>
          <cell r="V30">
            <v>13</v>
          </cell>
          <cell r="X30">
            <v>10</v>
          </cell>
          <cell r="Z30">
            <v>10</v>
          </cell>
          <cell r="AA30">
            <v>3</v>
          </cell>
          <cell r="AB30">
            <v>8</v>
          </cell>
          <cell r="AC30">
            <v>22</v>
          </cell>
          <cell r="AF30">
            <v>9</v>
          </cell>
          <cell r="AG30">
            <v>6</v>
          </cell>
          <cell r="AH30">
            <v>10</v>
          </cell>
          <cell r="AK30">
            <v>18</v>
          </cell>
          <cell r="AL30">
            <v>4</v>
          </cell>
          <cell r="AM30">
            <v>22</v>
          </cell>
          <cell r="AN30">
            <v>18</v>
          </cell>
          <cell r="AQ30">
            <v>8</v>
          </cell>
          <cell r="AR30">
            <v>9</v>
          </cell>
          <cell r="AS30">
            <v>5</v>
          </cell>
          <cell r="AT30">
            <v>12</v>
          </cell>
          <cell r="AU30">
            <v>7</v>
          </cell>
          <cell r="AV30">
            <v>24</v>
          </cell>
          <cell r="AW30">
            <v>5</v>
          </cell>
          <cell r="AX30">
            <v>10</v>
          </cell>
          <cell r="BB30">
            <v>5</v>
          </cell>
          <cell r="BD30">
            <v>10</v>
          </cell>
          <cell r="BE30">
            <v>35</v>
          </cell>
          <cell r="BF30">
            <v>30</v>
          </cell>
          <cell r="BG30">
            <v>3</v>
          </cell>
          <cell r="BH30">
            <v>1</v>
          </cell>
          <cell r="BI30">
            <v>6</v>
          </cell>
          <cell r="BN30">
            <v>9</v>
          </cell>
          <cell r="BO30">
            <v>13</v>
          </cell>
          <cell r="BR30">
            <v>1</v>
          </cell>
          <cell r="BS30">
            <v>25</v>
          </cell>
          <cell r="BT30">
            <v>3</v>
          </cell>
          <cell r="BV30">
            <v>4</v>
          </cell>
          <cell r="BW30">
            <v>11</v>
          </cell>
          <cell r="BX30">
            <v>3</v>
          </cell>
          <cell r="BY30">
            <v>27</v>
          </cell>
          <cell r="CA30">
            <v>1</v>
          </cell>
          <cell r="CC30">
            <v>1</v>
          </cell>
          <cell r="CD30">
            <v>17</v>
          </cell>
          <cell r="CE30">
            <v>18</v>
          </cell>
          <cell r="CF30">
            <v>5</v>
          </cell>
          <cell r="CH30">
            <v>2</v>
          </cell>
          <cell r="CI30">
            <v>21</v>
          </cell>
          <cell r="CJ30">
            <v>45</v>
          </cell>
          <cell r="CK30">
            <v>29</v>
          </cell>
          <cell r="CL30">
            <v>1</v>
          </cell>
          <cell r="CM30">
            <v>22</v>
          </cell>
          <cell r="CN30">
            <v>31</v>
          </cell>
          <cell r="CO30">
            <v>23</v>
          </cell>
          <cell r="CP30">
            <v>22</v>
          </cell>
          <cell r="CQ30">
            <v>15</v>
          </cell>
          <cell r="CS30">
            <v>33</v>
          </cell>
          <cell r="CT30">
            <v>2</v>
          </cell>
          <cell r="DF30">
            <v>2</v>
          </cell>
          <cell r="DJ30">
            <v>32</v>
          </cell>
          <cell r="DK30">
            <v>8</v>
          </cell>
          <cell r="DL30">
            <v>12</v>
          </cell>
          <cell r="DM30">
            <v>1</v>
          </cell>
          <cell r="DO30">
            <v>15</v>
          </cell>
          <cell r="DP30">
            <v>20</v>
          </cell>
          <cell r="DQ30">
            <v>5</v>
          </cell>
          <cell r="DS30">
            <v>1</v>
          </cell>
          <cell r="DV30">
            <v>9</v>
          </cell>
          <cell r="DX30">
            <v>19</v>
          </cell>
          <cell r="DY30">
            <v>9</v>
          </cell>
          <cell r="DZ30">
            <v>12</v>
          </cell>
          <cell r="EA30">
            <v>1</v>
          </cell>
          <cell r="EB30">
            <v>16</v>
          </cell>
          <cell r="EE30">
            <v>1</v>
          </cell>
          <cell r="EF30">
            <v>11</v>
          </cell>
          <cell r="EG30">
            <v>13</v>
          </cell>
          <cell r="EH30">
            <v>6</v>
          </cell>
          <cell r="EI30">
            <v>45</v>
          </cell>
          <cell r="EK30">
            <v>6</v>
          </cell>
          <cell r="EL30">
            <v>16</v>
          </cell>
          <cell r="EM30">
            <v>11</v>
          </cell>
          <cell r="EN30">
            <v>1</v>
          </cell>
          <cell r="EO30">
            <v>17</v>
          </cell>
          <cell r="EP30">
            <v>10</v>
          </cell>
          <cell r="EQ30">
            <v>1165</v>
          </cell>
        </row>
        <row r="31">
          <cell r="A31" t="str">
            <v>27</v>
          </cell>
          <cell r="B31">
            <v>1</v>
          </cell>
          <cell r="C31">
            <v>82</v>
          </cell>
          <cell r="D31">
            <v>2</v>
          </cell>
          <cell r="E31">
            <v>3</v>
          </cell>
          <cell r="F31">
            <v>30</v>
          </cell>
          <cell r="G31">
            <v>16</v>
          </cell>
          <cell r="H31">
            <v>14</v>
          </cell>
          <cell r="I31">
            <v>23</v>
          </cell>
          <cell r="J31">
            <v>16</v>
          </cell>
          <cell r="K31">
            <v>11</v>
          </cell>
          <cell r="L31">
            <v>44</v>
          </cell>
          <cell r="M31">
            <v>1</v>
          </cell>
          <cell r="N31">
            <v>1</v>
          </cell>
          <cell r="O31">
            <v>56</v>
          </cell>
          <cell r="P31">
            <v>1</v>
          </cell>
          <cell r="R31">
            <v>22</v>
          </cell>
          <cell r="S31">
            <v>5</v>
          </cell>
          <cell r="T31">
            <v>28</v>
          </cell>
          <cell r="U31">
            <v>10</v>
          </cell>
          <cell r="V31">
            <v>24</v>
          </cell>
          <cell r="W31">
            <v>6</v>
          </cell>
          <cell r="X31">
            <v>30</v>
          </cell>
          <cell r="Y31">
            <v>2</v>
          </cell>
          <cell r="Z31">
            <v>7</v>
          </cell>
          <cell r="AA31">
            <v>26</v>
          </cell>
          <cell r="AB31">
            <v>25</v>
          </cell>
          <cell r="AC31">
            <v>38</v>
          </cell>
          <cell r="AF31">
            <v>9</v>
          </cell>
          <cell r="AG31">
            <v>10</v>
          </cell>
          <cell r="AH31">
            <v>31</v>
          </cell>
          <cell r="AJ31">
            <v>8</v>
          </cell>
          <cell r="AK31">
            <v>14</v>
          </cell>
          <cell r="AL31">
            <v>9</v>
          </cell>
          <cell r="AM31">
            <v>63</v>
          </cell>
          <cell r="AN31">
            <v>38</v>
          </cell>
          <cell r="AO31">
            <v>6</v>
          </cell>
          <cell r="AQ31">
            <v>41</v>
          </cell>
          <cell r="AR31">
            <v>11</v>
          </cell>
          <cell r="AS31">
            <v>19</v>
          </cell>
          <cell r="AT31">
            <v>23</v>
          </cell>
          <cell r="AU31">
            <v>25</v>
          </cell>
          <cell r="AV31">
            <v>68</v>
          </cell>
          <cell r="AW31">
            <v>5</v>
          </cell>
          <cell r="AX31">
            <v>13</v>
          </cell>
          <cell r="AY31">
            <v>3</v>
          </cell>
          <cell r="BB31">
            <v>15</v>
          </cell>
          <cell r="BD31">
            <v>19</v>
          </cell>
          <cell r="BE31">
            <v>109</v>
          </cell>
          <cell r="BF31">
            <v>70</v>
          </cell>
          <cell r="BG31">
            <v>13</v>
          </cell>
          <cell r="BH31">
            <v>6</v>
          </cell>
          <cell r="BI31">
            <v>5</v>
          </cell>
          <cell r="BJ31">
            <v>8</v>
          </cell>
          <cell r="BN31">
            <v>39</v>
          </cell>
          <cell r="BO31">
            <v>28</v>
          </cell>
          <cell r="BQ31">
            <v>1</v>
          </cell>
          <cell r="BR31">
            <v>1</v>
          </cell>
          <cell r="BS31">
            <v>48</v>
          </cell>
          <cell r="BT31">
            <v>6</v>
          </cell>
          <cell r="BV31">
            <v>16</v>
          </cell>
          <cell r="BW31">
            <v>63</v>
          </cell>
          <cell r="BX31">
            <v>6</v>
          </cell>
          <cell r="BY31">
            <v>49</v>
          </cell>
          <cell r="CA31">
            <v>2</v>
          </cell>
          <cell r="CC31">
            <v>4</v>
          </cell>
          <cell r="CD31">
            <v>30</v>
          </cell>
          <cell r="CE31">
            <v>10</v>
          </cell>
          <cell r="CF31">
            <v>7</v>
          </cell>
          <cell r="CG31">
            <v>1</v>
          </cell>
          <cell r="CH31">
            <v>4</v>
          </cell>
          <cell r="CI31">
            <v>38</v>
          </cell>
          <cell r="CJ31">
            <v>101</v>
          </cell>
          <cell r="CK31">
            <v>31</v>
          </cell>
          <cell r="CL31">
            <v>20</v>
          </cell>
          <cell r="CM31">
            <v>9</v>
          </cell>
          <cell r="CN31">
            <v>56</v>
          </cell>
          <cell r="CO31">
            <v>21</v>
          </cell>
          <cell r="CP31">
            <v>64</v>
          </cell>
          <cell r="CQ31">
            <v>34</v>
          </cell>
          <cell r="CS31">
            <v>26</v>
          </cell>
          <cell r="CT31">
            <v>3</v>
          </cell>
          <cell r="CX31">
            <v>4</v>
          </cell>
          <cell r="CY31">
            <v>7</v>
          </cell>
          <cell r="DD31">
            <v>1</v>
          </cell>
          <cell r="DJ31">
            <v>28</v>
          </cell>
          <cell r="DK31">
            <v>9</v>
          </cell>
          <cell r="DL31">
            <v>28</v>
          </cell>
          <cell r="DM31">
            <v>4</v>
          </cell>
          <cell r="DN31">
            <v>3</v>
          </cell>
          <cell r="DO31">
            <v>34</v>
          </cell>
          <cell r="DP31">
            <v>64</v>
          </cell>
          <cell r="DQ31">
            <v>6</v>
          </cell>
          <cell r="DS31">
            <v>2</v>
          </cell>
          <cell r="DV31">
            <v>15</v>
          </cell>
          <cell r="DX31">
            <v>20</v>
          </cell>
          <cell r="DY31">
            <v>7</v>
          </cell>
          <cell r="DZ31">
            <v>12</v>
          </cell>
          <cell r="EA31">
            <v>2</v>
          </cell>
          <cell r="EB31">
            <v>45</v>
          </cell>
          <cell r="EC31">
            <v>2</v>
          </cell>
          <cell r="ED31">
            <v>1</v>
          </cell>
          <cell r="EE31">
            <v>1</v>
          </cell>
          <cell r="EF31">
            <v>11</v>
          </cell>
          <cell r="EG31">
            <v>21</v>
          </cell>
          <cell r="EH31">
            <v>20</v>
          </cell>
          <cell r="EI31">
            <v>91</v>
          </cell>
          <cell r="EK31">
            <v>29</v>
          </cell>
          <cell r="EL31">
            <v>9</v>
          </cell>
          <cell r="EM31">
            <v>29</v>
          </cell>
          <cell r="EN31">
            <v>12</v>
          </cell>
          <cell r="EO31">
            <v>24</v>
          </cell>
          <cell r="EP31">
            <v>35</v>
          </cell>
          <cell r="EQ31">
            <v>2459</v>
          </cell>
        </row>
        <row r="32">
          <cell r="A32" t="str">
            <v>28</v>
          </cell>
          <cell r="C32">
            <v>55</v>
          </cell>
          <cell r="F32">
            <v>19</v>
          </cell>
          <cell r="G32">
            <v>2</v>
          </cell>
          <cell r="H32">
            <v>6</v>
          </cell>
          <cell r="I32">
            <v>5</v>
          </cell>
          <cell r="K32">
            <v>4</v>
          </cell>
          <cell r="L32">
            <v>5</v>
          </cell>
          <cell r="M32">
            <v>4</v>
          </cell>
          <cell r="O32">
            <v>12</v>
          </cell>
          <cell r="P32">
            <v>3</v>
          </cell>
          <cell r="T32">
            <v>5</v>
          </cell>
          <cell r="V32">
            <v>4</v>
          </cell>
          <cell r="W32">
            <v>1</v>
          </cell>
          <cell r="X32">
            <v>9</v>
          </cell>
          <cell r="Z32">
            <v>8</v>
          </cell>
          <cell r="AA32">
            <v>10</v>
          </cell>
          <cell r="AC32">
            <v>8</v>
          </cell>
          <cell r="AF32">
            <v>1</v>
          </cell>
          <cell r="AH32">
            <v>9</v>
          </cell>
          <cell r="AJ32">
            <v>3</v>
          </cell>
          <cell r="AK32">
            <v>9</v>
          </cell>
          <cell r="AM32">
            <v>51</v>
          </cell>
          <cell r="AQ32">
            <v>9</v>
          </cell>
          <cell r="AS32">
            <v>7</v>
          </cell>
          <cell r="AT32">
            <v>2</v>
          </cell>
          <cell r="AU32">
            <v>15</v>
          </cell>
          <cell r="AV32">
            <v>27</v>
          </cell>
          <cell r="BB32">
            <v>2</v>
          </cell>
          <cell r="BC32">
            <v>5</v>
          </cell>
          <cell r="BD32">
            <v>5</v>
          </cell>
          <cell r="BE32">
            <v>42</v>
          </cell>
          <cell r="BF32">
            <v>28</v>
          </cell>
          <cell r="BI32">
            <v>7</v>
          </cell>
          <cell r="BJ32">
            <v>9</v>
          </cell>
          <cell r="BN32">
            <v>24</v>
          </cell>
          <cell r="BO32">
            <v>4</v>
          </cell>
          <cell r="BQ32">
            <v>1</v>
          </cell>
          <cell r="BS32">
            <v>38</v>
          </cell>
          <cell r="BV32">
            <v>18</v>
          </cell>
          <cell r="BW32">
            <v>19</v>
          </cell>
          <cell r="BY32">
            <v>10</v>
          </cell>
          <cell r="CC32">
            <v>3</v>
          </cell>
          <cell r="CD32">
            <v>17</v>
          </cell>
          <cell r="CH32">
            <v>2</v>
          </cell>
          <cell r="CI32">
            <v>8</v>
          </cell>
          <cell r="CJ32">
            <v>55</v>
          </cell>
          <cell r="CK32">
            <v>36</v>
          </cell>
          <cell r="CN32">
            <v>32</v>
          </cell>
          <cell r="CO32">
            <v>8</v>
          </cell>
          <cell r="CP32">
            <v>16</v>
          </cell>
          <cell r="CT32">
            <v>3</v>
          </cell>
          <cell r="CX32">
            <v>4</v>
          </cell>
          <cell r="CY32">
            <v>3</v>
          </cell>
          <cell r="DF32">
            <v>1</v>
          </cell>
          <cell r="DJ32">
            <v>9</v>
          </cell>
          <cell r="DK32">
            <v>2</v>
          </cell>
          <cell r="DL32">
            <v>22</v>
          </cell>
          <cell r="DM32">
            <v>2</v>
          </cell>
          <cell r="DO32">
            <v>9</v>
          </cell>
          <cell r="DP32">
            <v>21</v>
          </cell>
          <cell r="DV32">
            <v>12</v>
          </cell>
          <cell r="DX32">
            <v>18</v>
          </cell>
          <cell r="DY32">
            <v>1</v>
          </cell>
          <cell r="DZ32">
            <v>2</v>
          </cell>
          <cell r="EA32">
            <v>1</v>
          </cell>
          <cell r="EB32">
            <v>26</v>
          </cell>
          <cell r="EE32">
            <v>1</v>
          </cell>
          <cell r="EF32">
            <v>6</v>
          </cell>
          <cell r="EI32">
            <v>18</v>
          </cell>
          <cell r="EL32">
            <v>19</v>
          </cell>
          <cell r="EM32">
            <v>9</v>
          </cell>
          <cell r="EN32">
            <v>3</v>
          </cell>
          <cell r="EO32">
            <v>1</v>
          </cell>
          <cell r="EP32">
            <v>6</v>
          </cell>
          <cell r="EQ32">
            <v>881</v>
          </cell>
        </row>
        <row r="33">
          <cell r="A33" t="str">
            <v>29</v>
          </cell>
          <cell r="C33">
            <v>8</v>
          </cell>
          <cell r="O33">
            <v>14</v>
          </cell>
          <cell r="X33">
            <v>9</v>
          </cell>
          <cell r="Z33">
            <v>4</v>
          </cell>
          <cell r="AA33">
            <v>7</v>
          </cell>
          <cell r="AB33">
            <v>1</v>
          </cell>
          <cell r="AC33">
            <v>21</v>
          </cell>
          <cell r="AJ33">
            <v>3</v>
          </cell>
          <cell r="AK33">
            <v>1</v>
          </cell>
          <cell r="AM33">
            <v>10</v>
          </cell>
          <cell r="AQ33">
            <v>7</v>
          </cell>
          <cell r="AV33">
            <v>1</v>
          </cell>
          <cell r="BE33">
            <v>1</v>
          </cell>
          <cell r="BF33">
            <v>17</v>
          </cell>
          <cell r="BJ33">
            <v>1</v>
          </cell>
          <cell r="BS33">
            <v>4</v>
          </cell>
          <cell r="BV33">
            <v>5</v>
          </cell>
          <cell r="BW33">
            <v>8</v>
          </cell>
          <cell r="BY33">
            <v>7</v>
          </cell>
          <cell r="CJ33">
            <v>24</v>
          </cell>
          <cell r="CK33">
            <v>20</v>
          </cell>
          <cell r="CN33">
            <v>25</v>
          </cell>
          <cell r="CQ33">
            <v>1</v>
          </cell>
          <cell r="CX33">
            <v>1</v>
          </cell>
          <cell r="EB33">
            <v>18</v>
          </cell>
          <cell r="EI33">
            <v>4</v>
          </cell>
          <cell r="EM33">
            <v>9</v>
          </cell>
          <cell r="EQ33">
            <v>231</v>
          </cell>
        </row>
        <row r="34">
          <cell r="A34" t="str">
            <v>30</v>
          </cell>
          <cell r="C34">
            <v>34</v>
          </cell>
          <cell r="D34">
            <v>1</v>
          </cell>
          <cell r="F34">
            <v>4</v>
          </cell>
          <cell r="G34">
            <v>7</v>
          </cell>
          <cell r="L34">
            <v>10</v>
          </cell>
          <cell r="O34">
            <v>17</v>
          </cell>
          <cell r="T34">
            <v>11</v>
          </cell>
          <cell r="U34">
            <v>1</v>
          </cell>
          <cell r="V34">
            <v>1</v>
          </cell>
          <cell r="W34">
            <v>3</v>
          </cell>
          <cell r="X34">
            <v>9</v>
          </cell>
          <cell r="Z34">
            <v>4</v>
          </cell>
          <cell r="AH34">
            <v>10</v>
          </cell>
          <cell r="AJ34">
            <v>1</v>
          </cell>
          <cell r="AK34">
            <v>2</v>
          </cell>
          <cell r="AM34">
            <v>7</v>
          </cell>
          <cell r="AT34">
            <v>1</v>
          </cell>
          <cell r="AV34">
            <v>30</v>
          </cell>
          <cell r="BB34">
            <v>9</v>
          </cell>
          <cell r="BD34">
            <v>8</v>
          </cell>
          <cell r="BE34">
            <v>16</v>
          </cell>
          <cell r="BF34">
            <v>25</v>
          </cell>
          <cell r="BO34">
            <v>1</v>
          </cell>
          <cell r="BW34">
            <v>3</v>
          </cell>
          <cell r="BY34">
            <v>9</v>
          </cell>
          <cell r="CA34">
            <v>1</v>
          </cell>
          <cell r="CD34">
            <v>2</v>
          </cell>
          <cell r="CJ34">
            <v>35</v>
          </cell>
          <cell r="CK34">
            <v>4</v>
          </cell>
          <cell r="CN34">
            <v>41</v>
          </cell>
          <cell r="CO34">
            <v>1</v>
          </cell>
          <cell r="CP34">
            <v>14</v>
          </cell>
          <cell r="CQ34">
            <v>4</v>
          </cell>
          <cell r="CX34">
            <v>2</v>
          </cell>
          <cell r="DK34">
            <v>2</v>
          </cell>
          <cell r="DL34">
            <v>1</v>
          </cell>
          <cell r="DO34">
            <v>8</v>
          </cell>
          <cell r="DP34">
            <v>18</v>
          </cell>
          <cell r="DX34">
            <v>6</v>
          </cell>
          <cell r="DZ34">
            <v>5</v>
          </cell>
          <cell r="EB34">
            <v>2</v>
          </cell>
          <cell r="EI34">
            <v>9</v>
          </cell>
          <cell r="EN34">
            <v>6</v>
          </cell>
          <cell r="EP34">
            <v>3</v>
          </cell>
          <cell r="EQ34">
            <v>388</v>
          </cell>
        </row>
        <row r="35">
          <cell r="A35" t="str">
            <v>31</v>
          </cell>
          <cell r="C35">
            <v>52</v>
          </cell>
          <cell r="D35">
            <v>1</v>
          </cell>
          <cell r="G35">
            <v>5</v>
          </cell>
          <cell r="H35">
            <v>6</v>
          </cell>
          <cell r="I35">
            <v>7</v>
          </cell>
          <cell r="J35">
            <v>3</v>
          </cell>
          <cell r="L35">
            <v>7</v>
          </cell>
          <cell r="O35">
            <v>19</v>
          </cell>
          <cell r="R35">
            <v>4</v>
          </cell>
          <cell r="T35">
            <v>14</v>
          </cell>
          <cell r="V35">
            <v>2</v>
          </cell>
          <cell r="W35">
            <v>3</v>
          </cell>
          <cell r="X35">
            <v>15</v>
          </cell>
          <cell r="Z35">
            <v>9</v>
          </cell>
          <cell r="AA35">
            <v>5</v>
          </cell>
          <cell r="AB35">
            <v>3</v>
          </cell>
          <cell r="AC35">
            <v>10</v>
          </cell>
          <cell r="AD35">
            <v>4</v>
          </cell>
          <cell r="AG35">
            <v>7</v>
          </cell>
          <cell r="AH35">
            <v>9</v>
          </cell>
          <cell r="AJ35">
            <v>1</v>
          </cell>
          <cell r="AK35">
            <v>4</v>
          </cell>
          <cell r="AM35">
            <v>22</v>
          </cell>
          <cell r="AQ35">
            <v>3</v>
          </cell>
          <cell r="AR35">
            <v>4</v>
          </cell>
          <cell r="AS35">
            <v>3</v>
          </cell>
          <cell r="AT35">
            <v>4</v>
          </cell>
          <cell r="AU35">
            <v>1</v>
          </cell>
          <cell r="AV35">
            <v>28</v>
          </cell>
          <cell r="AW35">
            <v>1</v>
          </cell>
          <cell r="AZ35">
            <v>4</v>
          </cell>
          <cell r="BB35">
            <v>4</v>
          </cell>
          <cell r="BD35">
            <v>5</v>
          </cell>
          <cell r="BE35">
            <v>40</v>
          </cell>
          <cell r="BF35">
            <v>24</v>
          </cell>
          <cell r="BI35">
            <v>3</v>
          </cell>
          <cell r="BJ35">
            <v>3</v>
          </cell>
          <cell r="BO35">
            <v>3</v>
          </cell>
          <cell r="BS35">
            <v>15</v>
          </cell>
          <cell r="BU35">
            <v>7</v>
          </cell>
          <cell r="BV35">
            <v>8</v>
          </cell>
          <cell r="BW35">
            <v>8</v>
          </cell>
          <cell r="BY35">
            <v>13</v>
          </cell>
          <cell r="CC35">
            <v>1</v>
          </cell>
          <cell r="CD35">
            <v>13</v>
          </cell>
          <cell r="CI35">
            <v>2</v>
          </cell>
          <cell r="CJ35">
            <v>62</v>
          </cell>
          <cell r="CK35">
            <v>26</v>
          </cell>
          <cell r="CN35">
            <v>37</v>
          </cell>
          <cell r="CO35">
            <v>6</v>
          </cell>
          <cell r="CP35">
            <v>4</v>
          </cell>
          <cell r="CQ35">
            <v>4</v>
          </cell>
          <cell r="CX35">
            <v>1</v>
          </cell>
          <cell r="CZ35">
            <v>4</v>
          </cell>
          <cell r="DJ35">
            <v>13</v>
          </cell>
          <cell r="DK35">
            <v>6</v>
          </cell>
          <cell r="DL35">
            <v>19</v>
          </cell>
          <cell r="DO35">
            <v>7</v>
          </cell>
          <cell r="DP35">
            <v>5</v>
          </cell>
          <cell r="DT35">
            <v>3</v>
          </cell>
          <cell r="DX35">
            <v>22</v>
          </cell>
          <cell r="DZ35">
            <v>3</v>
          </cell>
          <cell r="EB35">
            <v>28</v>
          </cell>
          <cell r="EF35">
            <v>4</v>
          </cell>
          <cell r="EI35">
            <v>11</v>
          </cell>
          <cell r="EK35">
            <v>1</v>
          </cell>
          <cell r="EM35">
            <v>9</v>
          </cell>
          <cell r="EO35">
            <v>1</v>
          </cell>
          <cell r="EP35">
            <v>1</v>
          </cell>
          <cell r="EQ35">
            <v>686</v>
          </cell>
        </row>
        <row r="36">
          <cell r="A36" t="str">
            <v>32</v>
          </cell>
          <cell r="C36">
            <v>44</v>
          </cell>
          <cell r="D36">
            <v>5</v>
          </cell>
          <cell r="F36">
            <v>13</v>
          </cell>
          <cell r="G36">
            <v>10</v>
          </cell>
          <cell r="H36">
            <v>7</v>
          </cell>
          <cell r="I36">
            <v>11</v>
          </cell>
          <cell r="J36">
            <v>9</v>
          </cell>
          <cell r="L36">
            <v>11</v>
          </cell>
          <cell r="O36">
            <v>21</v>
          </cell>
          <cell r="R36">
            <v>3</v>
          </cell>
          <cell r="T36">
            <v>11</v>
          </cell>
          <cell r="V36">
            <v>3</v>
          </cell>
          <cell r="W36">
            <v>2</v>
          </cell>
          <cell r="X36">
            <v>11</v>
          </cell>
          <cell r="Z36">
            <v>9</v>
          </cell>
          <cell r="AA36">
            <v>4</v>
          </cell>
          <cell r="AB36">
            <v>2</v>
          </cell>
          <cell r="AC36">
            <v>11</v>
          </cell>
          <cell r="AD36">
            <v>6</v>
          </cell>
          <cell r="AG36">
            <v>2</v>
          </cell>
          <cell r="AH36">
            <v>18</v>
          </cell>
          <cell r="AJ36">
            <v>1</v>
          </cell>
          <cell r="AK36">
            <v>6</v>
          </cell>
          <cell r="AM36">
            <v>28</v>
          </cell>
          <cell r="AR36">
            <v>5</v>
          </cell>
          <cell r="AS36">
            <v>2</v>
          </cell>
          <cell r="AT36">
            <v>5</v>
          </cell>
          <cell r="AU36">
            <v>9</v>
          </cell>
          <cell r="AV36">
            <v>26</v>
          </cell>
          <cell r="AZ36">
            <v>6</v>
          </cell>
          <cell r="BB36">
            <v>14</v>
          </cell>
          <cell r="BD36">
            <v>7</v>
          </cell>
          <cell r="BE36">
            <v>23</v>
          </cell>
          <cell r="BF36">
            <v>24</v>
          </cell>
          <cell r="BJ36">
            <v>5</v>
          </cell>
          <cell r="BN36">
            <v>11</v>
          </cell>
          <cell r="BS36">
            <v>35</v>
          </cell>
          <cell r="BU36">
            <v>6</v>
          </cell>
          <cell r="BV36">
            <v>15</v>
          </cell>
          <cell r="BW36">
            <v>25</v>
          </cell>
          <cell r="BY36">
            <v>15</v>
          </cell>
          <cell r="CA36">
            <v>1</v>
          </cell>
          <cell r="CC36">
            <v>2</v>
          </cell>
          <cell r="CD36">
            <v>9</v>
          </cell>
          <cell r="CH36">
            <v>1</v>
          </cell>
          <cell r="CI36">
            <v>8</v>
          </cell>
          <cell r="CJ36">
            <v>63</v>
          </cell>
          <cell r="CK36">
            <v>17</v>
          </cell>
          <cell r="CN36">
            <v>36</v>
          </cell>
          <cell r="CO36">
            <v>10</v>
          </cell>
          <cell r="CP36">
            <v>7</v>
          </cell>
          <cell r="CQ36">
            <v>5</v>
          </cell>
          <cell r="CX36">
            <v>1</v>
          </cell>
          <cell r="CZ36">
            <v>11</v>
          </cell>
          <cell r="DJ36">
            <v>3</v>
          </cell>
          <cell r="DK36">
            <v>5</v>
          </cell>
          <cell r="DL36">
            <v>29</v>
          </cell>
          <cell r="DN36">
            <v>2</v>
          </cell>
          <cell r="DO36">
            <v>19</v>
          </cell>
          <cell r="DP36">
            <v>31</v>
          </cell>
          <cell r="DT36">
            <v>8</v>
          </cell>
          <cell r="DV36">
            <v>4</v>
          </cell>
          <cell r="DX36">
            <v>16</v>
          </cell>
          <cell r="DY36">
            <v>6</v>
          </cell>
          <cell r="DZ36">
            <v>2</v>
          </cell>
          <cell r="EB36">
            <v>29</v>
          </cell>
          <cell r="EF36">
            <v>5</v>
          </cell>
          <cell r="EI36">
            <v>42</v>
          </cell>
          <cell r="EK36">
            <v>10</v>
          </cell>
          <cell r="EM36">
            <v>7</v>
          </cell>
          <cell r="EO36">
            <v>3</v>
          </cell>
          <cell r="EP36">
            <v>21</v>
          </cell>
          <cell r="EQ36">
            <v>894</v>
          </cell>
        </row>
        <row r="37">
          <cell r="A37" t="str">
            <v>33</v>
          </cell>
          <cell r="C37">
            <v>16</v>
          </cell>
          <cell r="F37">
            <v>14</v>
          </cell>
          <cell r="G37">
            <v>1</v>
          </cell>
          <cell r="H37">
            <v>2</v>
          </cell>
          <cell r="I37">
            <v>6</v>
          </cell>
          <cell r="K37">
            <v>1</v>
          </cell>
          <cell r="L37">
            <v>11</v>
          </cell>
          <cell r="O37">
            <v>18</v>
          </cell>
          <cell r="R37">
            <v>7</v>
          </cell>
          <cell r="V37">
            <v>6</v>
          </cell>
          <cell r="X37">
            <v>12</v>
          </cell>
          <cell r="Z37">
            <v>7</v>
          </cell>
          <cell r="AA37">
            <v>6</v>
          </cell>
          <cell r="AB37">
            <v>3</v>
          </cell>
          <cell r="AC37">
            <v>8</v>
          </cell>
          <cell r="AD37">
            <v>2</v>
          </cell>
          <cell r="AF37">
            <v>3</v>
          </cell>
          <cell r="AH37">
            <v>7</v>
          </cell>
          <cell r="AJ37">
            <v>4</v>
          </cell>
          <cell r="AK37">
            <v>6</v>
          </cell>
          <cell r="AM37">
            <v>12</v>
          </cell>
          <cell r="AQ37">
            <v>6</v>
          </cell>
          <cell r="AS37">
            <v>1</v>
          </cell>
          <cell r="AU37">
            <v>18</v>
          </cell>
          <cell r="AV37">
            <v>12</v>
          </cell>
          <cell r="AY37">
            <v>1</v>
          </cell>
          <cell r="AZ37">
            <v>11</v>
          </cell>
          <cell r="BB37">
            <v>12</v>
          </cell>
          <cell r="BC37">
            <v>5</v>
          </cell>
          <cell r="BD37">
            <v>2</v>
          </cell>
          <cell r="BE37">
            <v>35</v>
          </cell>
          <cell r="BF37">
            <v>24</v>
          </cell>
          <cell r="BI37">
            <v>6</v>
          </cell>
          <cell r="BN37">
            <v>12</v>
          </cell>
          <cell r="BO37">
            <v>1</v>
          </cell>
          <cell r="BQ37">
            <v>1</v>
          </cell>
          <cell r="BR37">
            <v>1</v>
          </cell>
          <cell r="BS37">
            <v>18</v>
          </cell>
          <cell r="BU37">
            <v>6</v>
          </cell>
          <cell r="BV37">
            <v>11</v>
          </cell>
          <cell r="BW37">
            <v>15</v>
          </cell>
          <cell r="BX37">
            <v>1</v>
          </cell>
          <cell r="CD37">
            <v>8</v>
          </cell>
          <cell r="CJ37">
            <v>26</v>
          </cell>
          <cell r="CK37">
            <v>4</v>
          </cell>
          <cell r="CN37">
            <v>22</v>
          </cell>
          <cell r="CO37">
            <v>12</v>
          </cell>
          <cell r="CP37">
            <v>15</v>
          </cell>
          <cell r="CQ37">
            <v>7</v>
          </cell>
          <cell r="CT37">
            <v>1</v>
          </cell>
          <cell r="CX37">
            <v>1</v>
          </cell>
          <cell r="CY37">
            <v>12</v>
          </cell>
          <cell r="CZ37">
            <v>11</v>
          </cell>
          <cell r="DI37">
            <v>1</v>
          </cell>
          <cell r="DJ37">
            <v>4</v>
          </cell>
          <cell r="DK37">
            <v>2</v>
          </cell>
          <cell r="DO37">
            <v>2</v>
          </cell>
          <cell r="DP37">
            <v>14</v>
          </cell>
          <cell r="DT37">
            <v>2</v>
          </cell>
          <cell r="DV37">
            <v>6</v>
          </cell>
          <cell r="DW37">
            <v>6</v>
          </cell>
          <cell r="DX37">
            <v>9</v>
          </cell>
          <cell r="DY37">
            <v>5</v>
          </cell>
          <cell r="DZ37">
            <v>11</v>
          </cell>
          <cell r="EB37">
            <v>8</v>
          </cell>
          <cell r="EC37">
            <v>1</v>
          </cell>
          <cell r="EE37">
            <v>6</v>
          </cell>
          <cell r="EF37">
            <v>7</v>
          </cell>
          <cell r="EI37">
            <v>13</v>
          </cell>
          <cell r="EK37">
            <v>10</v>
          </cell>
          <cell r="EM37">
            <v>4</v>
          </cell>
          <cell r="EN37">
            <v>1</v>
          </cell>
          <cell r="EO37">
            <v>5</v>
          </cell>
          <cell r="EP37">
            <v>7</v>
          </cell>
          <cell r="EQ37">
            <v>594</v>
          </cell>
        </row>
        <row r="38">
          <cell r="A38" t="str">
            <v>34</v>
          </cell>
          <cell r="C38">
            <v>6</v>
          </cell>
          <cell r="F38">
            <v>1</v>
          </cell>
          <cell r="L38">
            <v>2</v>
          </cell>
          <cell r="O38">
            <v>3</v>
          </cell>
          <cell r="Z38">
            <v>1</v>
          </cell>
          <cell r="AM38">
            <v>8</v>
          </cell>
          <cell r="AV38">
            <v>2</v>
          </cell>
          <cell r="BF38">
            <v>4</v>
          </cell>
          <cell r="BJ38">
            <v>1</v>
          </cell>
          <cell r="BS38">
            <v>4</v>
          </cell>
          <cell r="BY38">
            <v>8</v>
          </cell>
          <cell r="BZ38">
            <v>1</v>
          </cell>
          <cell r="CD38">
            <v>1</v>
          </cell>
          <cell r="CJ38">
            <v>15</v>
          </cell>
          <cell r="CK38">
            <v>18</v>
          </cell>
          <cell r="CN38">
            <v>11</v>
          </cell>
          <cell r="CO38">
            <v>2</v>
          </cell>
          <cell r="CX38">
            <v>2</v>
          </cell>
          <cell r="DH38">
            <v>6</v>
          </cell>
          <cell r="DN38">
            <v>1</v>
          </cell>
          <cell r="EB38">
            <v>5</v>
          </cell>
          <cell r="EI38">
            <v>18</v>
          </cell>
          <cell r="EP38">
            <v>5</v>
          </cell>
          <cell r="EQ38">
            <v>125</v>
          </cell>
        </row>
        <row r="39">
          <cell r="A39" t="str">
            <v>35</v>
          </cell>
          <cell r="C39">
            <v>20</v>
          </cell>
          <cell r="F39">
            <v>2</v>
          </cell>
          <cell r="H39">
            <v>2</v>
          </cell>
          <cell r="J39">
            <v>3</v>
          </cell>
          <cell r="L39">
            <v>4</v>
          </cell>
          <cell r="O39">
            <v>3</v>
          </cell>
          <cell r="R39">
            <v>3</v>
          </cell>
          <cell r="T39">
            <v>12</v>
          </cell>
          <cell r="V39">
            <v>1</v>
          </cell>
          <cell r="X39">
            <v>1</v>
          </cell>
          <cell r="Z39">
            <v>6</v>
          </cell>
          <cell r="AA39">
            <v>4</v>
          </cell>
          <cell r="AC39">
            <v>14</v>
          </cell>
          <cell r="AG39">
            <v>1</v>
          </cell>
          <cell r="AH39">
            <v>1</v>
          </cell>
          <cell r="AM39">
            <v>13</v>
          </cell>
          <cell r="AR39">
            <v>4</v>
          </cell>
          <cell r="AS39">
            <v>4</v>
          </cell>
          <cell r="AU39">
            <v>1</v>
          </cell>
          <cell r="AV39">
            <v>4</v>
          </cell>
          <cell r="BB39">
            <v>4</v>
          </cell>
          <cell r="BD39">
            <v>1</v>
          </cell>
          <cell r="BE39">
            <v>22</v>
          </cell>
          <cell r="BF39">
            <v>13</v>
          </cell>
          <cell r="BJ39">
            <v>3</v>
          </cell>
          <cell r="BO39">
            <v>8</v>
          </cell>
          <cell r="BS39">
            <v>13</v>
          </cell>
          <cell r="BW39">
            <v>13</v>
          </cell>
          <cell r="BY39">
            <v>9</v>
          </cell>
          <cell r="CA39">
            <v>2</v>
          </cell>
          <cell r="CC39">
            <v>1</v>
          </cell>
          <cell r="CD39">
            <v>14</v>
          </cell>
          <cell r="CJ39">
            <v>30</v>
          </cell>
          <cell r="CK39">
            <v>17</v>
          </cell>
          <cell r="CN39">
            <v>15</v>
          </cell>
          <cell r="CO39">
            <v>4</v>
          </cell>
          <cell r="CQ39">
            <v>2</v>
          </cell>
          <cell r="CX39">
            <v>2</v>
          </cell>
          <cell r="DE39">
            <v>3</v>
          </cell>
          <cell r="DG39">
            <v>1</v>
          </cell>
          <cell r="DJ39">
            <v>3</v>
          </cell>
          <cell r="DK39">
            <v>1</v>
          </cell>
          <cell r="DL39">
            <v>8</v>
          </cell>
          <cell r="DO39">
            <v>2</v>
          </cell>
          <cell r="DP39">
            <v>13</v>
          </cell>
          <cell r="DX39">
            <v>2</v>
          </cell>
          <cell r="DZ39">
            <v>5</v>
          </cell>
          <cell r="EB39">
            <v>16</v>
          </cell>
          <cell r="EF39">
            <v>2</v>
          </cell>
          <cell r="EI39">
            <v>18</v>
          </cell>
          <cell r="EP39">
            <v>1</v>
          </cell>
          <cell r="EQ39">
            <v>351</v>
          </cell>
        </row>
        <row r="40">
          <cell r="A40" t="str">
            <v>36</v>
          </cell>
          <cell r="C40">
            <v>9</v>
          </cell>
          <cell r="F40">
            <v>4</v>
          </cell>
          <cell r="G40">
            <v>6</v>
          </cell>
          <cell r="H40">
            <v>2</v>
          </cell>
          <cell r="I40">
            <v>1</v>
          </cell>
          <cell r="J40">
            <v>4</v>
          </cell>
          <cell r="L40">
            <v>10</v>
          </cell>
          <cell r="O40">
            <v>19</v>
          </cell>
          <cell r="R40">
            <v>4</v>
          </cell>
          <cell r="T40">
            <v>3</v>
          </cell>
          <cell r="V40">
            <v>2</v>
          </cell>
          <cell r="X40">
            <v>6</v>
          </cell>
          <cell r="Z40">
            <v>1</v>
          </cell>
          <cell r="AA40">
            <v>7</v>
          </cell>
          <cell r="AC40">
            <v>1</v>
          </cell>
          <cell r="AG40">
            <v>1</v>
          </cell>
          <cell r="AH40">
            <v>14</v>
          </cell>
          <cell r="AM40">
            <v>7</v>
          </cell>
          <cell r="AS40">
            <v>1</v>
          </cell>
          <cell r="AT40">
            <v>2</v>
          </cell>
          <cell r="AU40">
            <v>3</v>
          </cell>
          <cell r="AV40">
            <v>12</v>
          </cell>
          <cell r="BD40">
            <v>4</v>
          </cell>
          <cell r="BE40">
            <v>12</v>
          </cell>
          <cell r="BF40">
            <v>13</v>
          </cell>
          <cell r="BS40">
            <v>19</v>
          </cell>
          <cell r="BW40">
            <v>2</v>
          </cell>
          <cell r="BY40">
            <v>4</v>
          </cell>
          <cell r="CD40">
            <v>2</v>
          </cell>
          <cell r="CJ40">
            <v>25</v>
          </cell>
          <cell r="CN40">
            <v>7</v>
          </cell>
          <cell r="CO40">
            <v>1</v>
          </cell>
          <cell r="CQ40">
            <v>3</v>
          </cell>
          <cell r="DJ40">
            <v>6</v>
          </cell>
          <cell r="DK40">
            <v>5</v>
          </cell>
          <cell r="DL40">
            <v>7</v>
          </cell>
          <cell r="DO40">
            <v>7</v>
          </cell>
          <cell r="DP40">
            <v>7</v>
          </cell>
          <cell r="DX40">
            <v>5</v>
          </cell>
          <cell r="EB40">
            <v>4</v>
          </cell>
          <cell r="EI40">
            <v>10</v>
          </cell>
          <cell r="EM40">
            <v>8</v>
          </cell>
          <cell r="EP40">
            <v>1</v>
          </cell>
          <cell r="EQ40">
            <v>271</v>
          </cell>
        </row>
        <row r="41">
          <cell r="A41" t="str">
            <v>37</v>
          </cell>
          <cell r="C41">
            <v>6</v>
          </cell>
          <cell r="H41">
            <v>7</v>
          </cell>
          <cell r="O41">
            <v>2</v>
          </cell>
          <cell r="T41">
            <v>5</v>
          </cell>
          <cell r="AB41">
            <v>1</v>
          </cell>
          <cell r="AC41">
            <v>8</v>
          </cell>
          <cell r="AM41">
            <v>12</v>
          </cell>
          <cell r="AQ41">
            <v>1</v>
          </cell>
          <cell r="AR41">
            <v>7</v>
          </cell>
          <cell r="AV41">
            <v>12</v>
          </cell>
          <cell r="BD41">
            <v>7</v>
          </cell>
          <cell r="CD41">
            <v>2</v>
          </cell>
          <cell r="CJ41">
            <v>20</v>
          </cell>
          <cell r="CO41">
            <v>5</v>
          </cell>
          <cell r="CX41">
            <v>1</v>
          </cell>
          <cell r="DK41">
            <v>4</v>
          </cell>
          <cell r="DN41">
            <v>1</v>
          </cell>
          <cell r="DO41">
            <v>1</v>
          </cell>
          <cell r="DX41">
            <v>1</v>
          </cell>
          <cell r="EF41">
            <v>8</v>
          </cell>
          <cell r="EI41">
            <v>11</v>
          </cell>
          <cell r="EP41">
            <v>6</v>
          </cell>
          <cell r="EQ41">
            <v>128</v>
          </cell>
        </row>
        <row r="42">
          <cell r="A42" t="str">
            <v>60</v>
          </cell>
          <cell r="C42">
            <v>40</v>
          </cell>
          <cell r="D42">
            <v>5</v>
          </cell>
          <cell r="F42">
            <v>17</v>
          </cell>
          <cell r="G42">
            <v>10</v>
          </cell>
          <cell r="H42">
            <v>3</v>
          </cell>
          <cell r="I42">
            <v>22</v>
          </cell>
          <cell r="J42">
            <v>9</v>
          </cell>
          <cell r="K42">
            <v>21</v>
          </cell>
          <cell r="L42">
            <v>21</v>
          </cell>
          <cell r="M42">
            <v>6</v>
          </cell>
          <cell r="O42">
            <v>43</v>
          </cell>
          <cell r="R42">
            <v>7</v>
          </cell>
          <cell r="S42">
            <v>9</v>
          </cell>
          <cell r="T42">
            <v>15</v>
          </cell>
          <cell r="U42">
            <v>3</v>
          </cell>
          <cell r="V42">
            <v>10</v>
          </cell>
          <cell r="W42">
            <v>17</v>
          </cell>
          <cell r="X42">
            <v>13</v>
          </cell>
          <cell r="Z42">
            <v>19</v>
          </cell>
          <cell r="AA42">
            <v>19</v>
          </cell>
          <cell r="AC42">
            <v>17</v>
          </cell>
          <cell r="AE42">
            <v>14</v>
          </cell>
          <cell r="AF42">
            <v>23</v>
          </cell>
          <cell r="AG42">
            <v>3</v>
          </cell>
          <cell r="AH42">
            <v>26</v>
          </cell>
          <cell r="AK42">
            <v>14</v>
          </cell>
          <cell r="AM42">
            <v>43</v>
          </cell>
          <cell r="AQ42">
            <v>23</v>
          </cell>
          <cell r="AR42">
            <v>10</v>
          </cell>
          <cell r="AS42">
            <v>16</v>
          </cell>
          <cell r="AT42">
            <v>15</v>
          </cell>
          <cell r="AU42">
            <v>18</v>
          </cell>
          <cell r="AV42">
            <v>37</v>
          </cell>
          <cell r="AY42">
            <v>13</v>
          </cell>
          <cell r="BB42">
            <v>19</v>
          </cell>
          <cell r="BD42">
            <v>1</v>
          </cell>
          <cell r="BE42">
            <v>85</v>
          </cell>
          <cell r="BF42">
            <v>42</v>
          </cell>
          <cell r="BI42">
            <v>24</v>
          </cell>
          <cell r="BN42">
            <v>59</v>
          </cell>
          <cell r="BO42">
            <v>18</v>
          </cell>
          <cell r="BQ42">
            <v>14</v>
          </cell>
          <cell r="BS42">
            <v>26</v>
          </cell>
          <cell r="BV42">
            <v>17</v>
          </cell>
          <cell r="BW42">
            <v>31</v>
          </cell>
          <cell r="BX42">
            <v>36</v>
          </cell>
          <cell r="BY42">
            <v>3</v>
          </cell>
          <cell r="CA42">
            <v>1</v>
          </cell>
          <cell r="CD42">
            <v>34</v>
          </cell>
          <cell r="CJ42">
            <v>44</v>
          </cell>
          <cell r="CK42">
            <v>4</v>
          </cell>
          <cell r="CL42">
            <v>1</v>
          </cell>
          <cell r="CM42">
            <v>7</v>
          </cell>
          <cell r="CN42">
            <v>15</v>
          </cell>
          <cell r="CO42">
            <v>7</v>
          </cell>
          <cell r="CP42">
            <v>9</v>
          </cell>
          <cell r="CQ42">
            <v>17</v>
          </cell>
          <cell r="CT42">
            <v>4</v>
          </cell>
          <cell r="CY42">
            <v>108</v>
          </cell>
          <cell r="DF42">
            <v>17</v>
          </cell>
          <cell r="DJ42">
            <v>9</v>
          </cell>
          <cell r="DK42">
            <v>3</v>
          </cell>
          <cell r="DL42">
            <v>34</v>
          </cell>
          <cell r="DM42">
            <v>12</v>
          </cell>
          <cell r="DN42">
            <v>1</v>
          </cell>
          <cell r="DO42">
            <v>34</v>
          </cell>
          <cell r="DP42">
            <v>22</v>
          </cell>
          <cell r="DS42">
            <v>2</v>
          </cell>
          <cell r="DV42">
            <v>21</v>
          </cell>
          <cell r="DW42">
            <v>4</v>
          </cell>
          <cell r="DX42">
            <v>3</v>
          </cell>
          <cell r="DY42">
            <v>13</v>
          </cell>
          <cell r="DZ42">
            <v>2</v>
          </cell>
          <cell r="EA42">
            <v>7</v>
          </cell>
          <cell r="EB42">
            <v>24</v>
          </cell>
          <cell r="EC42">
            <v>21</v>
          </cell>
          <cell r="EE42">
            <v>10</v>
          </cell>
          <cell r="EF42">
            <v>4</v>
          </cell>
          <cell r="EH42">
            <v>6</v>
          </cell>
          <cell r="EI42">
            <v>61</v>
          </cell>
          <cell r="EK42">
            <v>12</v>
          </cell>
          <cell r="EL42">
            <v>22</v>
          </cell>
          <cell r="EM42">
            <v>8</v>
          </cell>
          <cell r="EN42">
            <v>10</v>
          </cell>
          <cell r="EO42">
            <v>31</v>
          </cell>
          <cell r="EP42">
            <v>9</v>
          </cell>
          <cell r="EQ42">
            <v>1609</v>
          </cell>
        </row>
        <row r="43">
          <cell r="A43" t="str">
            <v>61</v>
          </cell>
          <cell r="C43">
            <v>28</v>
          </cell>
          <cell r="D43">
            <v>8</v>
          </cell>
          <cell r="E43">
            <v>2</v>
          </cell>
          <cell r="F43">
            <v>25</v>
          </cell>
          <cell r="G43">
            <v>14</v>
          </cell>
          <cell r="H43">
            <v>2</v>
          </cell>
          <cell r="I43">
            <v>12</v>
          </cell>
          <cell r="J43">
            <v>3</v>
          </cell>
          <cell r="K43">
            <v>12</v>
          </cell>
          <cell r="L43">
            <v>12</v>
          </cell>
          <cell r="M43">
            <v>8</v>
          </cell>
          <cell r="O43">
            <v>24</v>
          </cell>
          <cell r="R43">
            <v>6</v>
          </cell>
          <cell r="S43">
            <v>9</v>
          </cell>
          <cell r="T43">
            <v>12</v>
          </cell>
          <cell r="U43">
            <v>3</v>
          </cell>
          <cell r="V43">
            <v>14</v>
          </cell>
          <cell r="W43">
            <v>7</v>
          </cell>
          <cell r="X43">
            <v>19</v>
          </cell>
          <cell r="Y43">
            <v>13</v>
          </cell>
          <cell r="Z43">
            <v>17</v>
          </cell>
          <cell r="AA43">
            <v>16</v>
          </cell>
          <cell r="AB43">
            <v>7</v>
          </cell>
          <cell r="AC43">
            <v>12</v>
          </cell>
          <cell r="AE43">
            <v>5</v>
          </cell>
          <cell r="AF43">
            <v>14</v>
          </cell>
          <cell r="AG43">
            <v>3</v>
          </cell>
          <cell r="AH43">
            <v>16</v>
          </cell>
          <cell r="AJ43">
            <v>4</v>
          </cell>
          <cell r="AK43">
            <v>20</v>
          </cell>
          <cell r="AL43">
            <v>1</v>
          </cell>
          <cell r="AM43">
            <v>23</v>
          </cell>
          <cell r="AN43">
            <v>1</v>
          </cell>
          <cell r="AQ43">
            <v>29</v>
          </cell>
          <cell r="AR43">
            <v>4</v>
          </cell>
          <cell r="AS43">
            <v>5</v>
          </cell>
          <cell r="AT43">
            <v>11</v>
          </cell>
          <cell r="AU43">
            <v>5</v>
          </cell>
          <cell r="AV43">
            <v>20</v>
          </cell>
          <cell r="AY43">
            <v>14</v>
          </cell>
          <cell r="BB43">
            <v>8</v>
          </cell>
          <cell r="BD43">
            <v>17</v>
          </cell>
          <cell r="BE43">
            <v>88</v>
          </cell>
          <cell r="BF43">
            <v>19</v>
          </cell>
          <cell r="BG43">
            <v>2</v>
          </cell>
          <cell r="BI43">
            <v>5</v>
          </cell>
          <cell r="BJ43">
            <v>1</v>
          </cell>
          <cell r="BN43">
            <v>36</v>
          </cell>
          <cell r="BO43">
            <v>5</v>
          </cell>
          <cell r="BQ43">
            <v>9</v>
          </cell>
          <cell r="BS43">
            <v>18</v>
          </cell>
          <cell r="BV43">
            <v>29</v>
          </cell>
          <cell r="BW43">
            <v>23</v>
          </cell>
          <cell r="BX43">
            <v>11</v>
          </cell>
          <cell r="BY43">
            <v>25</v>
          </cell>
          <cell r="CA43">
            <v>1</v>
          </cell>
          <cell r="CB43">
            <v>1</v>
          </cell>
          <cell r="CD43">
            <v>36</v>
          </cell>
          <cell r="CJ43">
            <v>13</v>
          </cell>
          <cell r="CK43">
            <v>1</v>
          </cell>
          <cell r="CL43">
            <v>7</v>
          </cell>
          <cell r="CM43">
            <v>2</v>
          </cell>
          <cell r="CN43">
            <v>19</v>
          </cell>
          <cell r="CO43">
            <v>26</v>
          </cell>
          <cell r="CP43">
            <v>19</v>
          </cell>
          <cell r="CQ43">
            <v>9</v>
          </cell>
          <cell r="CT43">
            <v>2</v>
          </cell>
          <cell r="CX43">
            <v>1</v>
          </cell>
          <cell r="CY43">
            <v>15</v>
          </cell>
          <cell r="DF43">
            <v>6</v>
          </cell>
          <cell r="DJ43">
            <v>4</v>
          </cell>
          <cell r="DK43">
            <v>7</v>
          </cell>
          <cell r="DL43">
            <v>21</v>
          </cell>
          <cell r="DM43">
            <v>1</v>
          </cell>
          <cell r="DO43">
            <v>27</v>
          </cell>
          <cell r="DP43">
            <v>29</v>
          </cell>
          <cell r="DV43">
            <v>9</v>
          </cell>
          <cell r="DW43">
            <v>4</v>
          </cell>
          <cell r="DX43">
            <v>10</v>
          </cell>
          <cell r="DY43">
            <v>4</v>
          </cell>
          <cell r="DZ43">
            <v>19</v>
          </cell>
          <cell r="EA43">
            <v>2</v>
          </cell>
          <cell r="EB43">
            <v>18</v>
          </cell>
          <cell r="EC43">
            <v>3</v>
          </cell>
          <cell r="EE43">
            <v>12</v>
          </cell>
          <cell r="EF43">
            <v>24</v>
          </cell>
          <cell r="EG43">
            <v>4</v>
          </cell>
          <cell r="EH43">
            <v>6</v>
          </cell>
          <cell r="EI43">
            <v>32</v>
          </cell>
          <cell r="EK43">
            <v>8</v>
          </cell>
          <cell r="EL43">
            <v>9</v>
          </cell>
          <cell r="EM43">
            <v>8</v>
          </cell>
          <cell r="EN43">
            <v>13</v>
          </cell>
          <cell r="EO43">
            <v>29</v>
          </cell>
          <cell r="EP43">
            <v>9</v>
          </cell>
          <cell r="EQ43">
            <v>1226</v>
          </cell>
        </row>
        <row r="44">
          <cell r="A44" t="str">
            <v>62</v>
          </cell>
          <cell r="C44">
            <v>41</v>
          </cell>
          <cell r="D44">
            <v>5</v>
          </cell>
          <cell r="F44">
            <v>11</v>
          </cell>
          <cell r="G44">
            <v>4</v>
          </cell>
          <cell r="H44">
            <v>7</v>
          </cell>
          <cell r="I44">
            <v>3</v>
          </cell>
          <cell r="K44">
            <v>4</v>
          </cell>
          <cell r="L44">
            <v>11</v>
          </cell>
          <cell r="O44">
            <v>9</v>
          </cell>
          <cell r="R44">
            <v>7</v>
          </cell>
          <cell r="S44">
            <v>3</v>
          </cell>
          <cell r="T44">
            <v>1</v>
          </cell>
          <cell r="V44">
            <v>18</v>
          </cell>
          <cell r="W44">
            <v>2</v>
          </cell>
          <cell r="X44">
            <v>9</v>
          </cell>
          <cell r="Z44">
            <v>1</v>
          </cell>
          <cell r="AA44">
            <v>5</v>
          </cell>
          <cell r="AC44">
            <v>7</v>
          </cell>
          <cell r="AD44">
            <v>4</v>
          </cell>
          <cell r="AF44">
            <v>11</v>
          </cell>
          <cell r="AG44">
            <v>8</v>
          </cell>
          <cell r="AH44">
            <v>9</v>
          </cell>
          <cell r="AI44">
            <v>3</v>
          </cell>
          <cell r="AK44">
            <v>6</v>
          </cell>
          <cell r="AM44">
            <v>15</v>
          </cell>
          <cell r="AQ44">
            <v>15</v>
          </cell>
          <cell r="AR44">
            <v>5</v>
          </cell>
          <cell r="AS44">
            <v>4</v>
          </cell>
          <cell r="AT44">
            <v>1</v>
          </cell>
          <cell r="AV44">
            <v>10</v>
          </cell>
          <cell r="AY44">
            <v>3</v>
          </cell>
          <cell r="AZ44">
            <v>2</v>
          </cell>
          <cell r="BB44">
            <v>7</v>
          </cell>
          <cell r="BD44">
            <v>5</v>
          </cell>
          <cell r="BE44">
            <v>62</v>
          </cell>
          <cell r="BF44">
            <v>15</v>
          </cell>
          <cell r="BI44">
            <v>2</v>
          </cell>
          <cell r="BN44">
            <v>26</v>
          </cell>
          <cell r="BO44">
            <v>6</v>
          </cell>
          <cell r="BS44">
            <v>8</v>
          </cell>
          <cell r="BU44">
            <v>3</v>
          </cell>
          <cell r="BV44">
            <v>8</v>
          </cell>
          <cell r="BW44">
            <v>30</v>
          </cell>
          <cell r="CD44">
            <v>20</v>
          </cell>
          <cell r="CJ44">
            <v>6</v>
          </cell>
          <cell r="CK44">
            <v>2</v>
          </cell>
          <cell r="CL44">
            <v>1</v>
          </cell>
          <cell r="CM44">
            <v>7</v>
          </cell>
          <cell r="CN44">
            <v>5</v>
          </cell>
          <cell r="CO44">
            <v>13</v>
          </cell>
          <cell r="CP44">
            <v>15</v>
          </cell>
          <cell r="CQ44">
            <v>10</v>
          </cell>
          <cell r="CT44">
            <v>9</v>
          </cell>
          <cell r="CY44">
            <v>2</v>
          </cell>
          <cell r="CZ44">
            <v>3</v>
          </cell>
          <cell r="DJ44">
            <v>27</v>
          </cell>
          <cell r="DK44">
            <v>5</v>
          </cell>
          <cell r="DL44">
            <v>15</v>
          </cell>
          <cell r="DM44">
            <v>9</v>
          </cell>
          <cell r="DO44">
            <v>11</v>
          </cell>
          <cell r="DP44">
            <v>8</v>
          </cell>
          <cell r="DT44">
            <v>3</v>
          </cell>
          <cell r="DW44">
            <v>5</v>
          </cell>
          <cell r="DX44">
            <v>15</v>
          </cell>
          <cell r="DY44">
            <v>12</v>
          </cell>
          <cell r="DZ44">
            <v>1</v>
          </cell>
          <cell r="EA44">
            <v>2</v>
          </cell>
          <cell r="EB44">
            <v>7</v>
          </cell>
          <cell r="EC44">
            <v>2</v>
          </cell>
          <cell r="EF44">
            <v>1</v>
          </cell>
          <cell r="EI44">
            <v>25</v>
          </cell>
          <cell r="EK44">
            <v>31</v>
          </cell>
          <cell r="EL44">
            <v>11</v>
          </cell>
          <cell r="EM44">
            <v>1</v>
          </cell>
          <cell r="EO44">
            <v>9</v>
          </cell>
          <cell r="EP44">
            <v>1</v>
          </cell>
          <cell r="EQ44">
            <v>710</v>
          </cell>
        </row>
        <row r="45">
          <cell r="A45" t="str">
            <v>63</v>
          </cell>
          <cell r="C45">
            <v>45</v>
          </cell>
          <cell r="D45">
            <v>7</v>
          </cell>
          <cell r="E45">
            <v>3</v>
          </cell>
          <cell r="F45">
            <v>9</v>
          </cell>
          <cell r="G45">
            <v>7</v>
          </cell>
          <cell r="H45">
            <v>9</v>
          </cell>
          <cell r="I45">
            <v>19</v>
          </cell>
          <cell r="K45">
            <v>8</v>
          </cell>
          <cell r="L45">
            <v>19</v>
          </cell>
          <cell r="M45">
            <v>4</v>
          </cell>
          <cell r="O45">
            <v>28</v>
          </cell>
          <cell r="R45">
            <v>13</v>
          </cell>
          <cell r="S45">
            <v>1</v>
          </cell>
          <cell r="T45">
            <v>24</v>
          </cell>
          <cell r="U45">
            <v>9</v>
          </cell>
          <cell r="V45">
            <v>2</v>
          </cell>
          <cell r="W45">
            <v>7</v>
          </cell>
          <cell r="X45">
            <v>20</v>
          </cell>
          <cell r="Y45">
            <v>7</v>
          </cell>
          <cell r="Z45">
            <v>12</v>
          </cell>
          <cell r="AA45">
            <v>15</v>
          </cell>
          <cell r="AB45">
            <v>5</v>
          </cell>
          <cell r="AC45">
            <v>21</v>
          </cell>
          <cell r="AE45">
            <v>1</v>
          </cell>
          <cell r="AF45">
            <v>6</v>
          </cell>
          <cell r="AH45">
            <v>6</v>
          </cell>
          <cell r="AJ45">
            <v>5</v>
          </cell>
          <cell r="AK45">
            <v>2</v>
          </cell>
          <cell r="AM45">
            <v>30</v>
          </cell>
          <cell r="AN45">
            <v>2</v>
          </cell>
          <cell r="AQ45">
            <v>28</v>
          </cell>
          <cell r="AR45">
            <v>3</v>
          </cell>
          <cell r="AS45">
            <v>1</v>
          </cell>
          <cell r="AT45">
            <v>18</v>
          </cell>
          <cell r="AU45">
            <v>4</v>
          </cell>
          <cell r="AV45">
            <v>53</v>
          </cell>
          <cell r="AY45">
            <v>9</v>
          </cell>
          <cell r="BB45">
            <v>25</v>
          </cell>
          <cell r="BD45">
            <v>13</v>
          </cell>
          <cell r="BE45">
            <v>40</v>
          </cell>
          <cell r="BF45">
            <v>30</v>
          </cell>
          <cell r="BI45">
            <v>10</v>
          </cell>
          <cell r="BN45">
            <v>28</v>
          </cell>
          <cell r="BO45">
            <v>5</v>
          </cell>
          <cell r="BS45">
            <v>45</v>
          </cell>
          <cell r="BV45">
            <v>1</v>
          </cell>
          <cell r="BW45">
            <v>35</v>
          </cell>
          <cell r="BY45">
            <v>14</v>
          </cell>
          <cell r="CA45">
            <v>1</v>
          </cell>
          <cell r="CD45">
            <v>9</v>
          </cell>
          <cell r="CJ45">
            <v>32</v>
          </cell>
          <cell r="CK45">
            <v>2</v>
          </cell>
          <cell r="CM45">
            <v>8</v>
          </cell>
          <cell r="CN45">
            <v>57</v>
          </cell>
          <cell r="CO45">
            <v>11</v>
          </cell>
          <cell r="CP45">
            <v>11</v>
          </cell>
          <cell r="CQ45">
            <v>15</v>
          </cell>
          <cell r="CY45">
            <v>9</v>
          </cell>
          <cell r="DJ45">
            <v>10</v>
          </cell>
          <cell r="DK45">
            <v>6</v>
          </cell>
          <cell r="DL45">
            <v>20</v>
          </cell>
          <cell r="DO45">
            <v>8</v>
          </cell>
          <cell r="DP45">
            <v>25</v>
          </cell>
          <cell r="DS45">
            <v>2</v>
          </cell>
          <cell r="DV45">
            <v>8</v>
          </cell>
          <cell r="DX45">
            <v>16</v>
          </cell>
          <cell r="DZ45">
            <v>25</v>
          </cell>
          <cell r="EA45">
            <v>1</v>
          </cell>
          <cell r="EB45">
            <v>27</v>
          </cell>
          <cell r="EC45">
            <v>6</v>
          </cell>
          <cell r="EE45">
            <v>2</v>
          </cell>
          <cell r="EF45">
            <v>6</v>
          </cell>
          <cell r="EG45">
            <v>1</v>
          </cell>
          <cell r="EH45">
            <v>4</v>
          </cell>
          <cell r="EI45">
            <v>58</v>
          </cell>
          <cell r="EK45">
            <v>20</v>
          </cell>
          <cell r="EL45">
            <v>6</v>
          </cell>
          <cell r="EM45">
            <v>21</v>
          </cell>
          <cell r="EN45">
            <v>2</v>
          </cell>
          <cell r="EO45">
            <v>23</v>
          </cell>
          <cell r="EP45">
            <v>6</v>
          </cell>
          <cell r="EQ45">
            <v>1166</v>
          </cell>
        </row>
        <row r="46">
          <cell r="A46" t="str">
            <v>64</v>
          </cell>
          <cell r="C46">
            <v>34</v>
          </cell>
          <cell r="F46">
            <v>11</v>
          </cell>
          <cell r="G46">
            <v>10</v>
          </cell>
          <cell r="H46">
            <v>8</v>
          </cell>
          <cell r="I46">
            <v>3</v>
          </cell>
          <cell r="L46">
            <v>7</v>
          </cell>
          <cell r="O46">
            <v>28</v>
          </cell>
          <cell r="R46">
            <v>15</v>
          </cell>
          <cell r="T46">
            <v>29</v>
          </cell>
          <cell r="V46">
            <v>2</v>
          </cell>
          <cell r="W46">
            <v>2</v>
          </cell>
          <cell r="X46">
            <v>22</v>
          </cell>
          <cell r="Z46">
            <v>11</v>
          </cell>
          <cell r="AA46">
            <v>1</v>
          </cell>
          <cell r="AB46">
            <v>13</v>
          </cell>
          <cell r="AC46">
            <v>8</v>
          </cell>
          <cell r="AF46">
            <v>8</v>
          </cell>
          <cell r="AG46">
            <v>8</v>
          </cell>
          <cell r="AH46">
            <v>15</v>
          </cell>
          <cell r="AI46">
            <v>6</v>
          </cell>
          <cell r="AK46">
            <v>6</v>
          </cell>
          <cell r="AM46">
            <v>25</v>
          </cell>
          <cell r="AQ46">
            <v>1</v>
          </cell>
          <cell r="AR46">
            <v>7</v>
          </cell>
          <cell r="AS46">
            <v>13</v>
          </cell>
          <cell r="AT46">
            <v>1</v>
          </cell>
          <cell r="AU46">
            <v>7</v>
          </cell>
          <cell r="AV46">
            <v>30</v>
          </cell>
          <cell r="AW46">
            <v>5</v>
          </cell>
          <cell r="BB46">
            <v>9</v>
          </cell>
          <cell r="BD46">
            <v>7</v>
          </cell>
          <cell r="BE46">
            <v>31</v>
          </cell>
          <cell r="BF46">
            <v>37</v>
          </cell>
          <cell r="BJ46">
            <v>5</v>
          </cell>
          <cell r="BN46">
            <v>6</v>
          </cell>
          <cell r="BR46">
            <v>3</v>
          </cell>
          <cell r="BS46">
            <v>27</v>
          </cell>
          <cell r="BU46">
            <v>2</v>
          </cell>
          <cell r="BV46">
            <v>2</v>
          </cell>
          <cell r="BW46">
            <v>11</v>
          </cell>
          <cell r="BY46">
            <v>15</v>
          </cell>
          <cell r="CC46">
            <v>2</v>
          </cell>
          <cell r="CD46">
            <v>9</v>
          </cell>
          <cell r="CI46">
            <v>5</v>
          </cell>
          <cell r="CJ46">
            <v>41</v>
          </cell>
          <cell r="CK46">
            <v>24</v>
          </cell>
          <cell r="CN46">
            <v>27</v>
          </cell>
          <cell r="CO46">
            <v>13</v>
          </cell>
          <cell r="CP46">
            <v>5</v>
          </cell>
          <cell r="CQ46">
            <v>7</v>
          </cell>
          <cell r="CR46">
            <v>2</v>
          </cell>
          <cell r="CX46">
            <v>2</v>
          </cell>
          <cell r="CZ46">
            <v>1</v>
          </cell>
          <cell r="DJ46">
            <v>2</v>
          </cell>
          <cell r="DK46">
            <v>2</v>
          </cell>
          <cell r="DL46">
            <v>6</v>
          </cell>
          <cell r="DN46">
            <v>2</v>
          </cell>
          <cell r="DO46">
            <v>22</v>
          </cell>
          <cell r="DP46">
            <v>21</v>
          </cell>
          <cell r="DX46">
            <v>19</v>
          </cell>
          <cell r="DZ46">
            <v>3</v>
          </cell>
          <cell r="EB46">
            <v>23</v>
          </cell>
          <cell r="EF46">
            <v>4</v>
          </cell>
          <cell r="EI46">
            <v>38</v>
          </cell>
          <cell r="EK46">
            <v>1</v>
          </cell>
          <cell r="EL46">
            <v>11</v>
          </cell>
          <cell r="EM46">
            <v>9</v>
          </cell>
          <cell r="EO46">
            <v>1</v>
          </cell>
          <cell r="EP46">
            <v>4</v>
          </cell>
          <cell r="EQ46">
            <v>797</v>
          </cell>
        </row>
        <row r="47">
          <cell r="A47" t="str">
            <v>65</v>
          </cell>
          <cell r="C47">
            <v>42</v>
          </cell>
          <cell r="E47">
            <v>1</v>
          </cell>
          <cell r="F47">
            <v>4</v>
          </cell>
          <cell r="G47">
            <v>12</v>
          </cell>
          <cell r="H47">
            <v>2</v>
          </cell>
          <cell r="I47">
            <v>2</v>
          </cell>
          <cell r="J47">
            <v>4</v>
          </cell>
          <cell r="L47">
            <v>3</v>
          </cell>
          <cell r="O47">
            <v>28</v>
          </cell>
          <cell r="R47">
            <v>3</v>
          </cell>
          <cell r="T47">
            <v>7</v>
          </cell>
          <cell r="V47">
            <v>1</v>
          </cell>
          <cell r="W47">
            <v>2</v>
          </cell>
          <cell r="X47">
            <v>1</v>
          </cell>
          <cell r="Z47">
            <v>6</v>
          </cell>
          <cell r="AB47">
            <v>6</v>
          </cell>
          <cell r="AC47">
            <v>23</v>
          </cell>
          <cell r="AF47">
            <v>1</v>
          </cell>
          <cell r="AG47">
            <v>2</v>
          </cell>
          <cell r="AH47">
            <v>10</v>
          </cell>
          <cell r="AI47">
            <v>1</v>
          </cell>
          <cell r="AK47">
            <v>9</v>
          </cell>
          <cell r="AM47">
            <v>18</v>
          </cell>
          <cell r="AR47">
            <v>6</v>
          </cell>
          <cell r="AS47">
            <v>3</v>
          </cell>
          <cell r="AT47">
            <v>2</v>
          </cell>
          <cell r="AU47">
            <v>2</v>
          </cell>
          <cell r="AV47">
            <v>23</v>
          </cell>
          <cell r="AW47">
            <v>10</v>
          </cell>
          <cell r="BB47">
            <v>8</v>
          </cell>
          <cell r="BD47">
            <v>7</v>
          </cell>
          <cell r="BE47">
            <v>26</v>
          </cell>
          <cell r="BF47">
            <v>43</v>
          </cell>
          <cell r="BJ47">
            <v>5</v>
          </cell>
          <cell r="BN47">
            <v>3</v>
          </cell>
          <cell r="BR47">
            <v>2</v>
          </cell>
          <cell r="BS47">
            <v>19</v>
          </cell>
          <cell r="BV47">
            <v>3</v>
          </cell>
          <cell r="BW47">
            <v>8</v>
          </cell>
          <cell r="BY47">
            <v>2</v>
          </cell>
          <cell r="CA47">
            <v>1</v>
          </cell>
          <cell r="CD47">
            <v>7</v>
          </cell>
          <cell r="CI47">
            <v>19</v>
          </cell>
          <cell r="CJ47">
            <v>87</v>
          </cell>
          <cell r="CK47">
            <v>51</v>
          </cell>
          <cell r="CN47">
            <v>48</v>
          </cell>
          <cell r="CO47">
            <v>8</v>
          </cell>
          <cell r="CP47">
            <v>8</v>
          </cell>
          <cell r="CQ47">
            <v>2</v>
          </cell>
          <cell r="CX47">
            <v>6</v>
          </cell>
          <cell r="DJ47">
            <v>2</v>
          </cell>
          <cell r="DL47">
            <v>9</v>
          </cell>
          <cell r="DO47">
            <v>9</v>
          </cell>
          <cell r="DP47">
            <v>17</v>
          </cell>
          <cell r="DX47">
            <v>8</v>
          </cell>
          <cell r="DZ47">
            <v>2</v>
          </cell>
          <cell r="EB47">
            <v>25</v>
          </cell>
          <cell r="EF47">
            <v>1</v>
          </cell>
          <cell r="EI47">
            <v>34</v>
          </cell>
          <cell r="EM47">
            <v>14</v>
          </cell>
          <cell r="EP47">
            <v>22</v>
          </cell>
          <cell r="EQ47">
            <v>740</v>
          </cell>
        </row>
        <row r="48">
          <cell r="A48" t="str">
            <v>66</v>
          </cell>
          <cell r="C48">
            <v>11</v>
          </cell>
          <cell r="F48">
            <v>21</v>
          </cell>
          <cell r="G48">
            <v>6</v>
          </cell>
          <cell r="I48">
            <v>3</v>
          </cell>
          <cell r="J48">
            <v>6</v>
          </cell>
          <cell r="L48">
            <v>10</v>
          </cell>
          <cell r="N48">
            <v>1</v>
          </cell>
          <cell r="O48">
            <v>25</v>
          </cell>
          <cell r="T48">
            <v>19</v>
          </cell>
          <cell r="V48">
            <v>1</v>
          </cell>
          <cell r="X48">
            <v>11</v>
          </cell>
          <cell r="Z48">
            <v>1</v>
          </cell>
          <cell r="AA48">
            <v>1</v>
          </cell>
          <cell r="AB48">
            <v>7</v>
          </cell>
          <cell r="AC48">
            <v>18</v>
          </cell>
          <cell r="AF48">
            <v>2</v>
          </cell>
          <cell r="AH48">
            <v>13</v>
          </cell>
          <cell r="AI48">
            <v>1</v>
          </cell>
          <cell r="AK48">
            <v>1</v>
          </cell>
          <cell r="AM48">
            <v>9</v>
          </cell>
          <cell r="AR48">
            <v>3</v>
          </cell>
          <cell r="AS48">
            <v>3</v>
          </cell>
          <cell r="AU48">
            <v>2</v>
          </cell>
          <cell r="AV48">
            <v>26</v>
          </cell>
          <cell r="AW48">
            <v>1</v>
          </cell>
          <cell r="BB48">
            <v>6</v>
          </cell>
          <cell r="BD48">
            <v>4</v>
          </cell>
          <cell r="BE48">
            <v>15</v>
          </cell>
          <cell r="BF48">
            <v>20</v>
          </cell>
          <cell r="BJ48">
            <v>1</v>
          </cell>
          <cell r="BN48">
            <v>2</v>
          </cell>
          <cell r="BR48">
            <v>1</v>
          </cell>
          <cell r="BS48">
            <v>18</v>
          </cell>
          <cell r="BV48">
            <v>3</v>
          </cell>
          <cell r="BW48">
            <v>16</v>
          </cell>
          <cell r="BY48">
            <v>19</v>
          </cell>
          <cell r="CC48">
            <v>1</v>
          </cell>
          <cell r="CD48">
            <v>6</v>
          </cell>
          <cell r="CI48">
            <v>3</v>
          </cell>
          <cell r="CJ48">
            <v>51</v>
          </cell>
          <cell r="CK48">
            <v>27</v>
          </cell>
          <cell r="CN48">
            <v>18</v>
          </cell>
          <cell r="CO48">
            <v>8</v>
          </cell>
          <cell r="CP48">
            <v>5</v>
          </cell>
          <cell r="CX48">
            <v>1</v>
          </cell>
          <cell r="DJ48">
            <v>1</v>
          </cell>
          <cell r="DK48">
            <v>7</v>
          </cell>
          <cell r="DL48">
            <v>14</v>
          </cell>
          <cell r="DO48">
            <v>7</v>
          </cell>
          <cell r="DP48">
            <v>12</v>
          </cell>
          <cell r="DX48">
            <v>12</v>
          </cell>
          <cell r="DZ48">
            <v>2</v>
          </cell>
          <cell r="EB48">
            <v>11</v>
          </cell>
          <cell r="EF48">
            <v>1</v>
          </cell>
          <cell r="EI48">
            <v>23</v>
          </cell>
          <cell r="EK48">
            <v>2</v>
          </cell>
          <cell r="EM48">
            <v>19</v>
          </cell>
          <cell r="EP48">
            <v>2</v>
          </cell>
          <cell r="EQ48">
            <v>540</v>
          </cell>
        </row>
        <row r="49">
          <cell r="A49" t="str">
            <v>67</v>
          </cell>
          <cell r="C49">
            <v>59</v>
          </cell>
          <cell r="E49">
            <v>1</v>
          </cell>
          <cell r="F49">
            <v>6</v>
          </cell>
          <cell r="G49">
            <v>6</v>
          </cell>
          <cell r="H49">
            <v>7</v>
          </cell>
          <cell r="I49">
            <v>2</v>
          </cell>
          <cell r="J49">
            <v>2</v>
          </cell>
          <cell r="L49">
            <v>9</v>
          </cell>
          <cell r="N49">
            <v>2</v>
          </cell>
          <cell r="O49">
            <v>14</v>
          </cell>
          <cell r="R49">
            <v>1</v>
          </cell>
          <cell r="T49">
            <v>12</v>
          </cell>
          <cell r="V49">
            <v>2</v>
          </cell>
          <cell r="X49">
            <v>7</v>
          </cell>
          <cell r="AA49">
            <v>5</v>
          </cell>
          <cell r="AC49">
            <v>7</v>
          </cell>
          <cell r="AG49">
            <v>6</v>
          </cell>
          <cell r="AH49">
            <v>8</v>
          </cell>
          <cell r="AK49">
            <v>1</v>
          </cell>
          <cell r="AM49">
            <v>6</v>
          </cell>
          <cell r="AR49">
            <v>6</v>
          </cell>
          <cell r="AS49">
            <v>8</v>
          </cell>
          <cell r="AT49">
            <v>3</v>
          </cell>
          <cell r="AU49">
            <v>4</v>
          </cell>
          <cell r="AV49">
            <v>16</v>
          </cell>
          <cell r="AW49">
            <v>1</v>
          </cell>
          <cell r="BB49">
            <v>4</v>
          </cell>
          <cell r="BD49">
            <v>4</v>
          </cell>
          <cell r="BE49">
            <v>16</v>
          </cell>
          <cell r="BF49">
            <v>52</v>
          </cell>
          <cell r="BJ49">
            <v>1</v>
          </cell>
          <cell r="BP49">
            <v>1</v>
          </cell>
          <cell r="BS49">
            <v>30</v>
          </cell>
          <cell r="BT49">
            <v>6</v>
          </cell>
          <cell r="BW49">
            <v>8</v>
          </cell>
          <cell r="BY49">
            <v>8</v>
          </cell>
          <cell r="CC49">
            <v>2</v>
          </cell>
          <cell r="CD49">
            <v>6</v>
          </cell>
          <cell r="CH49">
            <v>1</v>
          </cell>
          <cell r="CJ49">
            <v>35</v>
          </cell>
          <cell r="CK49">
            <v>7</v>
          </cell>
          <cell r="CN49">
            <v>18</v>
          </cell>
          <cell r="CO49">
            <v>7</v>
          </cell>
          <cell r="CQ49">
            <v>1</v>
          </cell>
          <cell r="CX49">
            <v>2</v>
          </cell>
          <cell r="DA49">
            <v>1</v>
          </cell>
          <cell r="DG49">
            <v>2</v>
          </cell>
          <cell r="DJ49">
            <v>9</v>
          </cell>
          <cell r="DK49">
            <v>9</v>
          </cell>
          <cell r="DL49">
            <v>7</v>
          </cell>
          <cell r="DN49">
            <v>1</v>
          </cell>
          <cell r="DO49">
            <v>2</v>
          </cell>
          <cell r="DP49">
            <v>20</v>
          </cell>
          <cell r="DX49">
            <v>7</v>
          </cell>
          <cell r="DZ49">
            <v>2</v>
          </cell>
          <cell r="EB49">
            <v>7</v>
          </cell>
          <cell r="EF49">
            <v>5</v>
          </cell>
          <cell r="EH49">
            <v>1</v>
          </cell>
          <cell r="EI49">
            <v>26</v>
          </cell>
          <cell r="EM49">
            <v>9</v>
          </cell>
          <cell r="EP49">
            <v>1</v>
          </cell>
          <cell r="EQ49">
            <v>519</v>
          </cell>
        </row>
        <row r="50">
          <cell r="A50" t="str">
            <v>68</v>
          </cell>
          <cell r="C50">
            <v>10</v>
          </cell>
          <cell r="E50">
            <v>1</v>
          </cell>
          <cell r="F50">
            <v>5</v>
          </cell>
          <cell r="G50">
            <v>8</v>
          </cell>
          <cell r="H50">
            <v>3</v>
          </cell>
          <cell r="I50">
            <v>3</v>
          </cell>
          <cell r="J50">
            <v>5</v>
          </cell>
          <cell r="L50">
            <v>4</v>
          </cell>
          <cell r="O50">
            <v>18</v>
          </cell>
          <cell r="T50">
            <v>6</v>
          </cell>
          <cell r="V50">
            <v>1</v>
          </cell>
          <cell r="X50">
            <v>15</v>
          </cell>
          <cell r="AB50">
            <v>2</v>
          </cell>
          <cell r="AC50">
            <v>5</v>
          </cell>
          <cell r="AG50">
            <v>3</v>
          </cell>
          <cell r="AH50">
            <v>18</v>
          </cell>
          <cell r="AI50">
            <v>2</v>
          </cell>
          <cell r="AR50">
            <v>3</v>
          </cell>
          <cell r="AS50">
            <v>3</v>
          </cell>
          <cell r="AT50">
            <v>3</v>
          </cell>
          <cell r="AU50">
            <v>2</v>
          </cell>
          <cell r="AV50">
            <v>15</v>
          </cell>
          <cell r="BD50">
            <v>1</v>
          </cell>
          <cell r="BE50">
            <v>46</v>
          </cell>
          <cell r="BF50">
            <v>4</v>
          </cell>
          <cell r="BJ50">
            <v>1</v>
          </cell>
          <cell r="BN50">
            <v>2</v>
          </cell>
          <cell r="BP50">
            <v>1</v>
          </cell>
          <cell r="BS50">
            <v>10</v>
          </cell>
          <cell r="BV50">
            <v>4</v>
          </cell>
          <cell r="BW50">
            <v>3</v>
          </cell>
          <cell r="BY50">
            <v>3</v>
          </cell>
          <cell r="CC50">
            <v>1</v>
          </cell>
          <cell r="CD50">
            <v>6</v>
          </cell>
          <cell r="CH50">
            <v>1</v>
          </cell>
          <cell r="CJ50">
            <v>34</v>
          </cell>
          <cell r="CK50">
            <v>7</v>
          </cell>
          <cell r="CN50">
            <v>4</v>
          </cell>
          <cell r="CO50">
            <v>2</v>
          </cell>
          <cell r="CP50">
            <v>2</v>
          </cell>
          <cell r="CQ50">
            <v>2</v>
          </cell>
          <cell r="CX50">
            <v>1</v>
          </cell>
          <cell r="DG50">
            <v>4</v>
          </cell>
          <cell r="DJ50">
            <v>2</v>
          </cell>
          <cell r="DK50">
            <v>5</v>
          </cell>
          <cell r="DL50">
            <v>3</v>
          </cell>
          <cell r="DO50">
            <v>10</v>
          </cell>
          <cell r="DP50">
            <v>10</v>
          </cell>
          <cell r="DZ50">
            <v>6</v>
          </cell>
          <cell r="EB50">
            <v>2</v>
          </cell>
          <cell r="EI50">
            <v>11</v>
          </cell>
          <cell r="EK50">
            <v>26</v>
          </cell>
          <cell r="EM50">
            <v>6</v>
          </cell>
          <cell r="EQ50">
            <v>355</v>
          </cell>
        </row>
        <row r="51">
          <cell r="A51" t="str">
            <v>69</v>
          </cell>
          <cell r="C51">
            <v>35</v>
          </cell>
          <cell r="F51">
            <v>4</v>
          </cell>
          <cell r="G51">
            <v>3</v>
          </cell>
          <cell r="H51">
            <v>1</v>
          </cell>
          <cell r="I51">
            <v>4</v>
          </cell>
          <cell r="L51">
            <v>7</v>
          </cell>
          <cell r="O51">
            <v>19</v>
          </cell>
          <cell r="X51">
            <v>10</v>
          </cell>
          <cell r="AA51">
            <v>1</v>
          </cell>
          <cell r="AB51">
            <v>3</v>
          </cell>
          <cell r="AC51">
            <v>2</v>
          </cell>
          <cell r="AH51">
            <v>4</v>
          </cell>
          <cell r="AK51">
            <v>1</v>
          </cell>
          <cell r="AM51">
            <v>6</v>
          </cell>
          <cell r="AN51">
            <v>2</v>
          </cell>
          <cell r="AR51">
            <v>1</v>
          </cell>
          <cell r="AS51">
            <v>1</v>
          </cell>
          <cell r="AV51">
            <v>7</v>
          </cell>
          <cell r="AW51">
            <v>2</v>
          </cell>
          <cell r="BB51">
            <v>2</v>
          </cell>
          <cell r="BE51">
            <v>6</v>
          </cell>
          <cell r="BF51">
            <v>6</v>
          </cell>
          <cell r="BG51">
            <v>1</v>
          </cell>
          <cell r="BR51">
            <v>2</v>
          </cell>
          <cell r="BS51">
            <v>6</v>
          </cell>
          <cell r="BW51">
            <v>3</v>
          </cell>
          <cell r="BY51">
            <v>6</v>
          </cell>
          <cell r="CD51">
            <v>1</v>
          </cell>
          <cell r="CI51">
            <v>8</v>
          </cell>
          <cell r="CJ51">
            <v>26</v>
          </cell>
          <cell r="CK51">
            <v>5</v>
          </cell>
          <cell r="CL51">
            <v>2</v>
          </cell>
          <cell r="CM51">
            <v>7</v>
          </cell>
          <cell r="CN51">
            <v>11</v>
          </cell>
          <cell r="CO51">
            <v>1</v>
          </cell>
          <cell r="CP51">
            <v>11</v>
          </cell>
          <cell r="CR51">
            <v>1</v>
          </cell>
          <cell r="CX51">
            <v>1</v>
          </cell>
          <cell r="DL51">
            <v>3</v>
          </cell>
          <cell r="DO51">
            <v>2</v>
          </cell>
          <cell r="DP51">
            <v>9</v>
          </cell>
          <cell r="DX51">
            <v>11</v>
          </cell>
          <cell r="DZ51">
            <v>2</v>
          </cell>
          <cell r="EB51">
            <v>15</v>
          </cell>
          <cell r="EH51">
            <v>5</v>
          </cell>
          <cell r="EI51">
            <v>11</v>
          </cell>
          <cell r="EM51">
            <v>9</v>
          </cell>
          <cell r="EQ51">
            <v>286</v>
          </cell>
        </row>
        <row r="52">
          <cell r="A52" t="str">
            <v>70</v>
          </cell>
          <cell r="C52">
            <v>22</v>
          </cell>
          <cell r="F52">
            <v>12</v>
          </cell>
          <cell r="H52">
            <v>10</v>
          </cell>
          <cell r="I52">
            <v>13</v>
          </cell>
          <cell r="J52">
            <v>1</v>
          </cell>
          <cell r="L52">
            <v>4</v>
          </cell>
          <cell r="O52">
            <v>13</v>
          </cell>
          <cell r="P52">
            <v>3</v>
          </cell>
          <cell r="T52">
            <v>10</v>
          </cell>
          <cell r="V52">
            <v>1</v>
          </cell>
          <cell r="X52">
            <v>14</v>
          </cell>
          <cell r="Z52">
            <v>15</v>
          </cell>
          <cell r="AC52">
            <v>11</v>
          </cell>
          <cell r="AG52">
            <v>1</v>
          </cell>
          <cell r="AH52">
            <v>6</v>
          </cell>
          <cell r="AK52">
            <v>1</v>
          </cell>
          <cell r="AM52">
            <v>4</v>
          </cell>
          <cell r="AN52">
            <v>10</v>
          </cell>
          <cell r="AO52">
            <v>2</v>
          </cell>
          <cell r="AQ52">
            <v>1</v>
          </cell>
          <cell r="AR52">
            <v>8</v>
          </cell>
          <cell r="AT52">
            <v>2</v>
          </cell>
          <cell r="AV52">
            <v>11</v>
          </cell>
          <cell r="AX52">
            <v>21</v>
          </cell>
          <cell r="BB52">
            <v>4</v>
          </cell>
          <cell r="BD52">
            <v>4</v>
          </cell>
          <cell r="BE52">
            <v>15</v>
          </cell>
          <cell r="BF52">
            <v>9</v>
          </cell>
          <cell r="BG52">
            <v>12</v>
          </cell>
          <cell r="BJ52">
            <v>4</v>
          </cell>
          <cell r="BS52">
            <v>6</v>
          </cell>
          <cell r="BT52">
            <v>5</v>
          </cell>
          <cell r="BV52">
            <v>4</v>
          </cell>
          <cell r="BW52">
            <v>30</v>
          </cell>
          <cell r="BY52">
            <v>5</v>
          </cell>
          <cell r="CD52">
            <v>5</v>
          </cell>
          <cell r="CE52">
            <v>1</v>
          </cell>
          <cell r="CH52">
            <v>4</v>
          </cell>
          <cell r="CI52">
            <v>16</v>
          </cell>
          <cell r="CJ52">
            <v>2</v>
          </cell>
          <cell r="CK52">
            <v>1</v>
          </cell>
          <cell r="CL52">
            <v>22</v>
          </cell>
          <cell r="CM52">
            <v>14</v>
          </cell>
          <cell r="CN52">
            <v>2</v>
          </cell>
          <cell r="CO52">
            <v>23</v>
          </cell>
          <cell r="CP52">
            <v>8</v>
          </cell>
          <cell r="CQ52">
            <v>2</v>
          </cell>
          <cell r="CS52">
            <v>3</v>
          </cell>
          <cell r="DJ52">
            <v>3</v>
          </cell>
          <cell r="DL52">
            <v>4</v>
          </cell>
          <cell r="DO52">
            <v>3</v>
          </cell>
          <cell r="DQ52">
            <v>10</v>
          </cell>
          <cell r="DX52">
            <v>23</v>
          </cell>
          <cell r="DZ52">
            <v>4</v>
          </cell>
          <cell r="EB52">
            <v>8</v>
          </cell>
          <cell r="EC52">
            <v>1</v>
          </cell>
          <cell r="ED52">
            <v>3</v>
          </cell>
          <cell r="EH52">
            <v>26</v>
          </cell>
          <cell r="EM52">
            <v>4</v>
          </cell>
          <cell r="EO52">
            <v>2</v>
          </cell>
          <cell r="EP52">
            <v>1</v>
          </cell>
          <cell r="EQ52">
            <v>488</v>
          </cell>
        </row>
        <row r="53">
          <cell r="A53" t="str">
            <v>71</v>
          </cell>
          <cell r="C53">
            <v>24</v>
          </cell>
          <cell r="F53">
            <v>5</v>
          </cell>
          <cell r="G53">
            <v>2</v>
          </cell>
          <cell r="H53">
            <v>3</v>
          </cell>
          <cell r="I53">
            <v>5</v>
          </cell>
          <cell r="J53">
            <v>8</v>
          </cell>
          <cell r="L53">
            <v>9</v>
          </cell>
          <cell r="O53">
            <v>6</v>
          </cell>
          <cell r="P53">
            <v>34</v>
          </cell>
          <cell r="V53">
            <v>2</v>
          </cell>
          <cell r="X53">
            <v>1</v>
          </cell>
          <cell r="Z53">
            <v>5</v>
          </cell>
          <cell r="AA53">
            <v>3</v>
          </cell>
          <cell r="AB53">
            <v>1</v>
          </cell>
          <cell r="AC53">
            <v>10</v>
          </cell>
          <cell r="AF53">
            <v>5</v>
          </cell>
          <cell r="AG53">
            <v>3</v>
          </cell>
          <cell r="AH53">
            <v>13</v>
          </cell>
          <cell r="AK53">
            <v>4</v>
          </cell>
          <cell r="AM53">
            <v>1</v>
          </cell>
          <cell r="AN53">
            <v>14</v>
          </cell>
          <cell r="AO53">
            <v>12</v>
          </cell>
          <cell r="AR53">
            <v>3</v>
          </cell>
          <cell r="AT53">
            <v>6</v>
          </cell>
          <cell r="AU53">
            <v>3</v>
          </cell>
          <cell r="AV53">
            <v>2</v>
          </cell>
          <cell r="AW53">
            <v>1</v>
          </cell>
          <cell r="AX53">
            <v>29</v>
          </cell>
          <cell r="BB53">
            <v>2</v>
          </cell>
          <cell r="BE53">
            <v>39</v>
          </cell>
          <cell r="BF53">
            <v>5</v>
          </cell>
          <cell r="BG53">
            <v>13</v>
          </cell>
          <cell r="BH53">
            <v>15</v>
          </cell>
          <cell r="BL53">
            <v>5</v>
          </cell>
          <cell r="BM53">
            <v>3</v>
          </cell>
          <cell r="BN53">
            <v>1</v>
          </cell>
          <cell r="BO53">
            <v>5</v>
          </cell>
          <cell r="BR53">
            <v>1</v>
          </cell>
          <cell r="BS53">
            <v>2</v>
          </cell>
          <cell r="BT53">
            <v>9</v>
          </cell>
          <cell r="BV53">
            <v>5</v>
          </cell>
          <cell r="BW53">
            <v>8</v>
          </cell>
          <cell r="BY53">
            <v>21</v>
          </cell>
          <cell r="CA53">
            <v>1</v>
          </cell>
          <cell r="CB53">
            <v>1</v>
          </cell>
          <cell r="CD53">
            <v>2</v>
          </cell>
          <cell r="CE53">
            <v>4</v>
          </cell>
          <cell r="CF53">
            <v>5</v>
          </cell>
          <cell r="CG53">
            <v>13</v>
          </cell>
          <cell r="CH53">
            <v>16</v>
          </cell>
          <cell r="CI53">
            <v>6</v>
          </cell>
          <cell r="CJ53">
            <v>1</v>
          </cell>
          <cell r="CK53">
            <v>3</v>
          </cell>
          <cell r="CL53">
            <v>29</v>
          </cell>
          <cell r="CM53">
            <v>12</v>
          </cell>
          <cell r="CN53">
            <v>3</v>
          </cell>
          <cell r="CO53">
            <v>5</v>
          </cell>
          <cell r="CP53">
            <v>31</v>
          </cell>
          <cell r="CQ53">
            <v>4</v>
          </cell>
          <cell r="DD53">
            <v>1</v>
          </cell>
          <cell r="DG53">
            <v>2</v>
          </cell>
          <cell r="DK53">
            <v>3</v>
          </cell>
          <cell r="DL53">
            <v>9</v>
          </cell>
          <cell r="DO53">
            <v>16</v>
          </cell>
          <cell r="DP53">
            <v>11</v>
          </cell>
          <cell r="DQ53">
            <v>12</v>
          </cell>
          <cell r="DX53">
            <v>1</v>
          </cell>
          <cell r="DZ53">
            <v>5</v>
          </cell>
          <cell r="EB53">
            <v>17</v>
          </cell>
          <cell r="EF53">
            <v>10</v>
          </cell>
          <cell r="EG53">
            <v>5</v>
          </cell>
          <cell r="EH53">
            <v>7</v>
          </cell>
          <cell r="EI53">
            <v>22</v>
          </cell>
          <cell r="EL53">
            <v>1</v>
          </cell>
          <cell r="EM53">
            <v>8</v>
          </cell>
          <cell r="EN53">
            <v>2</v>
          </cell>
          <cell r="EO53">
            <v>10</v>
          </cell>
          <cell r="EP53">
            <v>5</v>
          </cell>
          <cell r="EQ53">
            <v>631</v>
          </cell>
        </row>
        <row r="54">
          <cell r="A54" t="str">
            <v>72</v>
          </cell>
          <cell r="C54">
            <v>2</v>
          </cell>
          <cell r="F54">
            <v>2</v>
          </cell>
          <cell r="I54">
            <v>2</v>
          </cell>
          <cell r="K54">
            <v>1</v>
          </cell>
          <cell r="O54">
            <v>1</v>
          </cell>
          <cell r="T54">
            <v>2</v>
          </cell>
          <cell r="W54">
            <v>1</v>
          </cell>
          <cell r="X54">
            <v>1</v>
          </cell>
          <cell r="Z54">
            <v>1</v>
          </cell>
          <cell r="AV54">
            <v>3</v>
          </cell>
          <cell r="BB54">
            <v>2</v>
          </cell>
          <cell r="BE54">
            <v>2</v>
          </cell>
          <cell r="BF54">
            <v>4</v>
          </cell>
          <cell r="BJ54">
            <v>1</v>
          </cell>
          <cell r="BN54">
            <v>1</v>
          </cell>
          <cell r="BS54">
            <v>1</v>
          </cell>
          <cell r="BW54">
            <v>2</v>
          </cell>
          <cell r="BY54">
            <v>3</v>
          </cell>
          <cell r="CD54">
            <v>1</v>
          </cell>
          <cell r="CE54">
            <v>2</v>
          </cell>
          <cell r="CH54">
            <v>1</v>
          </cell>
          <cell r="CI54">
            <v>1</v>
          </cell>
          <cell r="CJ54">
            <v>1</v>
          </cell>
          <cell r="CK54">
            <v>3</v>
          </cell>
          <cell r="CL54">
            <v>2</v>
          </cell>
          <cell r="CM54">
            <v>1</v>
          </cell>
          <cell r="CN54">
            <v>5</v>
          </cell>
          <cell r="CO54">
            <v>4</v>
          </cell>
          <cell r="CQ54">
            <v>1</v>
          </cell>
          <cell r="DI54">
            <v>1</v>
          </cell>
          <cell r="DP54">
            <v>1</v>
          </cell>
          <cell r="EB54">
            <v>4</v>
          </cell>
          <cell r="EF54">
            <v>1</v>
          </cell>
          <cell r="EM54">
            <v>1</v>
          </cell>
          <cell r="EN54">
            <v>1</v>
          </cell>
          <cell r="EP54">
            <v>1</v>
          </cell>
          <cell r="EQ54">
            <v>64</v>
          </cell>
        </row>
        <row r="55">
          <cell r="A55" t="str">
            <v>73</v>
          </cell>
          <cell r="C55">
            <v>1</v>
          </cell>
          <cell r="H55">
            <v>2</v>
          </cell>
          <cell r="P55">
            <v>2</v>
          </cell>
          <cell r="T55">
            <v>4</v>
          </cell>
          <cell r="AG55">
            <v>3</v>
          </cell>
          <cell r="AR55">
            <v>2</v>
          </cell>
          <cell r="BT55">
            <v>2</v>
          </cell>
          <cell r="BY55">
            <v>1</v>
          </cell>
          <cell r="DJ55">
            <v>2</v>
          </cell>
          <cell r="DK55">
            <v>3</v>
          </cell>
          <cell r="DQ55">
            <v>3</v>
          </cell>
          <cell r="EH55">
            <v>4</v>
          </cell>
          <cell r="EQ55">
            <v>29</v>
          </cell>
        </row>
        <row r="56">
          <cell r="A56" t="str">
            <v>74</v>
          </cell>
          <cell r="C56">
            <v>28</v>
          </cell>
          <cell r="E56">
            <v>3</v>
          </cell>
          <cell r="F56">
            <v>13</v>
          </cell>
          <cell r="H56">
            <v>8</v>
          </cell>
          <cell r="I56">
            <v>10</v>
          </cell>
          <cell r="J56">
            <v>5</v>
          </cell>
          <cell r="L56">
            <v>16</v>
          </cell>
          <cell r="O56">
            <v>13</v>
          </cell>
          <cell r="T56">
            <v>9</v>
          </cell>
          <cell r="X56">
            <v>22</v>
          </cell>
          <cell r="Z56">
            <v>1</v>
          </cell>
          <cell r="AA56">
            <v>7</v>
          </cell>
          <cell r="AC56">
            <v>18</v>
          </cell>
          <cell r="AG56">
            <v>3</v>
          </cell>
          <cell r="AH56">
            <v>26</v>
          </cell>
          <cell r="AK56">
            <v>4</v>
          </cell>
          <cell r="AM56">
            <v>22</v>
          </cell>
          <cell r="AR56">
            <v>11</v>
          </cell>
          <cell r="AU56">
            <v>8</v>
          </cell>
          <cell r="AW56">
            <v>26</v>
          </cell>
          <cell r="BB56">
            <v>12</v>
          </cell>
          <cell r="BD56">
            <v>4</v>
          </cell>
          <cell r="BE56">
            <v>19</v>
          </cell>
          <cell r="BF56">
            <v>31</v>
          </cell>
          <cell r="BO56">
            <v>5</v>
          </cell>
          <cell r="BR56">
            <v>19</v>
          </cell>
          <cell r="BW56">
            <v>16</v>
          </cell>
          <cell r="BY56">
            <v>23</v>
          </cell>
          <cell r="CD56">
            <v>16</v>
          </cell>
          <cell r="CH56">
            <v>1</v>
          </cell>
          <cell r="CI56">
            <v>11</v>
          </cell>
          <cell r="CM56">
            <v>26</v>
          </cell>
          <cell r="CN56">
            <v>21</v>
          </cell>
          <cell r="CO56">
            <v>12</v>
          </cell>
          <cell r="CP56">
            <v>2</v>
          </cell>
          <cell r="CQ56">
            <v>1</v>
          </cell>
          <cell r="DJ56">
            <v>8</v>
          </cell>
          <cell r="DK56">
            <v>3</v>
          </cell>
          <cell r="DL56">
            <v>22</v>
          </cell>
          <cell r="DN56">
            <v>1</v>
          </cell>
          <cell r="DO56">
            <v>15</v>
          </cell>
          <cell r="DP56">
            <v>1</v>
          </cell>
          <cell r="DQ56">
            <v>25</v>
          </cell>
          <cell r="DR56">
            <v>1</v>
          </cell>
          <cell r="DS56">
            <v>2</v>
          </cell>
          <cell r="DX56">
            <v>18</v>
          </cell>
          <cell r="DZ56">
            <v>6</v>
          </cell>
          <cell r="EB56">
            <v>14</v>
          </cell>
          <cell r="EF56">
            <v>13</v>
          </cell>
          <cell r="EH56">
            <v>2</v>
          </cell>
          <cell r="EI56">
            <v>26</v>
          </cell>
          <cell r="EO56">
            <v>5</v>
          </cell>
          <cell r="EP56">
            <v>3</v>
          </cell>
          <cell r="EQ56">
            <v>637</v>
          </cell>
        </row>
        <row r="57">
          <cell r="A57" t="str">
            <v>76</v>
          </cell>
          <cell r="BE57">
            <v>3</v>
          </cell>
          <cell r="EB57">
            <v>10</v>
          </cell>
          <cell r="EQ57">
            <v>13</v>
          </cell>
        </row>
        <row r="58">
          <cell r="A58" t="str">
            <v>77</v>
          </cell>
          <cell r="EB58">
            <v>7</v>
          </cell>
          <cell r="EQ58">
            <v>7</v>
          </cell>
        </row>
        <row r="59">
          <cell r="A59" t="str">
            <v>85</v>
          </cell>
          <cell r="C59">
            <v>19</v>
          </cell>
          <cell r="F59">
            <v>7</v>
          </cell>
          <cell r="G59">
            <v>6</v>
          </cell>
          <cell r="L59">
            <v>7</v>
          </cell>
          <cell r="O59">
            <v>18</v>
          </cell>
          <cell r="T59">
            <v>1</v>
          </cell>
          <cell r="X59">
            <v>8</v>
          </cell>
          <cell r="AB59">
            <v>16</v>
          </cell>
          <cell r="AH59">
            <v>8</v>
          </cell>
          <cell r="AM59">
            <v>11</v>
          </cell>
          <cell r="AW59">
            <v>24</v>
          </cell>
          <cell r="BB59">
            <v>8</v>
          </cell>
          <cell r="BE59">
            <v>15</v>
          </cell>
          <cell r="BF59">
            <v>20</v>
          </cell>
          <cell r="BR59">
            <v>33</v>
          </cell>
          <cell r="BW59">
            <v>15</v>
          </cell>
          <cell r="CI59">
            <v>39</v>
          </cell>
          <cell r="CN59">
            <v>42</v>
          </cell>
          <cell r="CQ59">
            <v>1</v>
          </cell>
          <cell r="DL59">
            <v>4</v>
          </cell>
          <cell r="DO59">
            <v>6</v>
          </cell>
          <cell r="DP59">
            <v>9</v>
          </cell>
          <cell r="DX59">
            <v>10</v>
          </cell>
          <cell r="EB59">
            <v>16</v>
          </cell>
          <cell r="EI59">
            <v>11</v>
          </cell>
          <cell r="EM59">
            <v>15</v>
          </cell>
          <cell r="EQ59">
            <v>369</v>
          </cell>
        </row>
        <row r="60">
          <cell r="A60" t="str">
            <v>86</v>
          </cell>
          <cell r="C60">
            <v>27</v>
          </cell>
          <cell r="F60">
            <v>7</v>
          </cell>
          <cell r="G60">
            <v>9</v>
          </cell>
          <cell r="L60">
            <v>9</v>
          </cell>
          <cell r="O60">
            <v>29</v>
          </cell>
          <cell r="X60">
            <v>11</v>
          </cell>
          <cell r="AB60">
            <v>20</v>
          </cell>
          <cell r="AH60">
            <v>8</v>
          </cell>
          <cell r="AK60">
            <v>1</v>
          </cell>
          <cell r="AM60">
            <v>10</v>
          </cell>
          <cell r="AV60">
            <v>1</v>
          </cell>
          <cell r="AW60">
            <v>25</v>
          </cell>
          <cell r="BB60">
            <v>9</v>
          </cell>
          <cell r="BD60">
            <v>2</v>
          </cell>
          <cell r="BE60">
            <v>16</v>
          </cell>
          <cell r="BF60">
            <v>25</v>
          </cell>
          <cell r="BR60">
            <v>38</v>
          </cell>
          <cell r="BW60">
            <v>11</v>
          </cell>
          <cell r="CI60">
            <v>44</v>
          </cell>
          <cell r="CN60">
            <v>39</v>
          </cell>
          <cell r="CP60">
            <v>2</v>
          </cell>
          <cell r="DL60">
            <v>12</v>
          </cell>
          <cell r="DO60">
            <v>15</v>
          </cell>
          <cell r="DP60">
            <v>14</v>
          </cell>
          <cell r="DX60">
            <v>10</v>
          </cell>
          <cell r="EB60">
            <v>17</v>
          </cell>
          <cell r="EI60">
            <v>19</v>
          </cell>
          <cell r="EM60">
            <v>11</v>
          </cell>
          <cell r="EQ60">
            <v>441</v>
          </cell>
        </row>
        <row r="61">
          <cell r="A61" t="str">
            <v>87</v>
          </cell>
          <cell r="C61">
            <v>25</v>
          </cell>
          <cell r="F61">
            <v>12</v>
          </cell>
          <cell r="G61">
            <v>9</v>
          </cell>
          <cell r="L61">
            <v>5</v>
          </cell>
          <cell r="O61">
            <v>23</v>
          </cell>
          <cell r="X61">
            <v>8</v>
          </cell>
          <cell r="AB61">
            <v>12</v>
          </cell>
          <cell r="AH61">
            <v>8</v>
          </cell>
          <cell r="AM61">
            <v>13</v>
          </cell>
          <cell r="AV61">
            <v>1</v>
          </cell>
          <cell r="AW61">
            <v>33</v>
          </cell>
          <cell r="BB61">
            <v>8</v>
          </cell>
          <cell r="BE61">
            <v>13</v>
          </cell>
          <cell r="BF61">
            <v>18</v>
          </cell>
          <cell r="BR61">
            <v>26</v>
          </cell>
          <cell r="BW61">
            <v>10</v>
          </cell>
          <cell r="CI61">
            <v>46</v>
          </cell>
          <cell r="CN61">
            <v>39</v>
          </cell>
          <cell r="CO61">
            <v>1</v>
          </cell>
          <cell r="CQ61">
            <v>1</v>
          </cell>
          <cell r="DL61">
            <v>7</v>
          </cell>
          <cell r="DO61">
            <v>8</v>
          </cell>
          <cell r="DP61">
            <v>10</v>
          </cell>
          <cell r="DX61">
            <v>7</v>
          </cell>
          <cell r="EB61">
            <v>10</v>
          </cell>
          <cell r="EI61">
            <v>15</v>
          </cell>
          <cell r="EM61">
            <v>16</v>
          </cell>
          <cell r="EQ61">
            <v>384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quette 1-4"/>
      <sheetName val="Maquette 2-4"/>
      <sheetName val="Maquette 3-4"/>
      <sheetName val="Maquette 4-4"/>
      <sheetName val="EFF_ETAB"/>
      <sheetName val="EFF_TYPO"/>
      <sheetName val="EVOLUTION_ETAB"/>
      <sheetName val="EVOLUTION_TYPO"/>
      <sheetName val="SEXE_ETAB_2008"/>
      <sheetName val="NON_PERMANENT"/>
      <sheetName val="SEXE_TYPO_2008"/>
      <sheetName val="SEXE_2012"/>
      <sheetName val="ETAB_POSTE"/>
      <sheetName val="POST_PUB"/>
      <sheetName val="TYPO_POSTE"/>
      <sheetName val="ETRANGER"/>
      <sheetName val="BILAN_POSTE"/>
      <sheetName val="RECRUT_ETR"/>
      <sheetName val="MUTATIONS"/>
      <sheetName val="EFF_PR"/>
      <sheetName val="EFF_MCF"/>
      <sheetName val="DEPART_PR_ETAB"/>
      <sheetName val="DEPART_MCF_ETAB"/>
      <sheetName val="DEPART_PR_TYPO"/>
      <sheetName val="RETRAITE"/>
      <sheetName val="Pyramide des âges E-C"/>
      <sheetName val="Contrôles"/>
      <sheetName val="AVANCEMENT_GRADE"/>
      <sheetName val="REDEPLOIEMENT"/>
      <sheetName val="RECRUT_ETR_2012"/>
      <sheetName val="NP_PR"/>
      <sheetName val="NP_MCF"/>
      <sheetName val="PRESSION_PR_TOT"/>
      <sheetName val="PRESSION_MCF_TOT"/>
      <sheetName val="OFFERTS_GROUP_PR"/>
      <sheetName val="OFFERTS_GROUPE_MCF"/>
      <sheetName val="CANDIDATS_PR"/>
      <sheetName val="CANDIDATS_MCF"/>
      <sheetName val="CANDIDAT_PR_TOTAL"/>
      <sheetName val="CANDIDATS_MCF_TOTAL"/>
      <sheetName val="PYRAMIDE"/>
      <sheetName val="AGES_ETAB"/>
      <sheetName val="AGES_FEMMES"/>
      <sheetName val="AGES_HOMMES"/>
      <sheetName val="AGES_TYPO"/>
      <sheetName val="RH_SUPINFO"/>
      <sheetName val="GRADE"/>
      <sheetName val="REDEPLOIEMENT_TYPO"/>
      <sheetName val="EFF_ETUDIANTS"/>
    </sheetNames>
    <sheetDataSet>
      <sheetData sheetId="0">
        <row r="155">
          <cell r="J155">
            <v>522.54166666666663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5">
          <cell r="A5" t="str">
            <v>AIX IEP</v>
          </cell>
          <cell r="B5">
            <v>17</v>
          </cell>
          <cell r="C5">
            <v>7</v>
          </cell>
          <cell r="D5">
            <v>7</v>
          </cell>
          <cell r="E5">
            <v>4</v>
          </cell>
          <cell r="F5">
            <v>1</v>
          </cell>
          <cell r="G5">
            <v>0</v>
          </cell>
          <cell r="H5">
            <v>0</v>
          </cell>
          <cell r="I5">
            <v>0</v>
          </cell>
          <cell r="J5">
            <v>0</v>
          </cell>
          <cell r="K5">
            <v>0</v>
          </cell>
          <cell r="L5">
            <v>0</v>
          </cell>
          <cell r="M5">
            <v>1</v>
          </cell>
          <cell r="N5">
            <v>0</v>
          </cell>
          <cell r="O5">
            <v>0</v>
          </cell>
        </row>
        <row r="6">
          <cell r="A6" t="str">
            <v>AIX-MARS. EC</v>
          </cell>
          <cell r="B6">
            <v>0</v>
          </cell>
          <cell r="C6">
            <v>4</v>
          </cell>
          <cell r="D6">
            <v>7</v>
          </cell>
          <cell r="E6">
            <v>0</v>
          </cell>
          <cell r="F6">
            <v>8</v>
          </cell>
          <cell r="G6">
            <v>6</v>
          </cell>
          <cell r="H6">
            <v>9</v>
          </cell>
          <cell r="I6">
            <v>0</v>
          </cell>
          <cell r="J6">
            <v>44</v>
          </cell>
          <cell r="K6">
            <v>0</v>
          </cell>
          <cell r="L6">
            <v>0</v>
          </cell>
          <cell r="M6">
            <v>1</v>
          </cell>
          <cell r="N6">
            <v>0</v>
          </cell>
          <cell r="O6">
            <v>0</v>
          </cell>
        </row>
        <row r="7">
          <cell r="A7" t="str">
            <v>AIX-MARSEILLE</v>
          </cell>
          <cell r="B7">
            <v>146</v>
          </cell>
          <cell r="C7">
            <v>229</v>
          </cell>
          <cell r="D7">
            <v>351</v>
          </cell>
          <cell r="E7">
            <v>292</v>
          </cell>
          <cell r="F7">
            <v>280</v>
          </cell>
          <cell r="G7">
            <v>185</v>
          </cell>
          <cell r="H7">
            <v>161</v>
          </cell>
          <cell r="I7">
            <v>62</v>
          </cell>
          <cell r="J7">
            <v>271</v>
          </cell>
          <cell r="K7">
            <v>258</v>
          </cell>
          <cell r="L7">
            <v>93</v>
          </cell>
          <cell r="M7">
            <v>183</v>
          </cell>
          <cell r="N7">
            <v>0</v>
          </cell>
          <cell r="O7">
            <v>16</v>
          </cell>
        </row>
        <row r="8">
          <cell r="A8" t="str">
            <v>ALBI CUFR</v>
          </cell>
          <cell r="B8">
            <v>6</v>
          </cell>
          <cell r="C8">
            <v>1</v>
          </cell>
          <cell r="D8">
            <v>8</v>
          </cell>
          <cell r="E8">
            <v>18</v>
          </cell>
          <cell r="F8">
            <v>9</v>
          </cell>
          <cell r="G8">
            <v>4</v>
          </cell>
          <cell r="H8">
            <v>0</v>
          </cell>
          <cell r="I8">
            <v>0</v>
          </cell>
          <cell r="J8">
            <v>8</v>
          </cell>
          <cell r="K8">
            <v>5</v>
          </cell>
          <cell r="L8">
            <v>0</v>
          </cell>
          <cell r="M8">
            <v>9</v>
          </cell>
          <cell r="N8">
            <v>0</v>
          </cell>
          <cell r="O8">
            <v>0</v>
          </cell>
        </row>
        <row r="9">
          <cell r="A9" t="str">
            <v>AMIENS</v>
          </cell>
          <cell r="B9">
            <v>53</v>
          </cell>
          <cell r="C9">
            <v>79</v>
          </cell>
          <cell r="D9">
            <v>159</v>
          </cell>
          <cell r="E9">
            <v>154</v>
          </cell>
          <cell r="F9">
            <v>103</v>
          </cell>
          <cell r="G9">
            <v>39</v>
          </cell>
          <cell r="H9">
            <v>38</v>
          </cell>
          <cell r="I9">
            <v>7</v>
          </cell>
          <cell r="J9">
            <v>102</v>
          </cell>
          <cell r="K9">
            <v>75</v>
          </cell>
          <cell r="L9">
            <v>41</v>
          </cell>
          <cell r="M9">
            <v>77</v>
          </cell>
          <cell r="N9">
            <v>0</v>
          </cell>
          <cell r="O9">
            <v>0</v>
          </cell>
        </row>
        <row r="10">
          <cell r="A10" t="str">
            <v>ANGERS</v>
          </cell>
          <cell r="B10">
            <v>37</v>
          </cell>
          <cell r="C10">
            <v>72</v>
          </cell>
          <cell r="D10">
            <v>104</v>
          </cell>
          <cell r="E10">
            <v>76</v>
          </cell>
          <cell r="F10">
            <v>70</v>
          </cell>
          <cell r="G10">
            <v>23</v>
          </cell>
          <cell r="H10">
            <v>20</v>
          </cell>
          <cell r="I10">
            <v>9</v>
          </cell>
          <cell r="J10">
            <v>61</v>
          </cell>
          <cell r="K10">
            <v>65</v>
          </cell>
          <cell r="L10">
            <v>45</v>
          </cell>
          <cell r="M10">
            <v>9</v>
          </cell>
          <cell r="N10">
            <v>0</v>
          </cell>
          <cell r="O10">
            <v>0</v>
          </cell>
        </row>
        <row r="11">
          <cell r="A11" t="str">
            <v>ANTILLES-GUYANE</v>
          </cell>
          <cell r="B11">
            <v>43</v>
          </cell>
          <cell r="C11">
            <v>38</v>
          </cell>
          <cell r="D11">
            <v>83</v>
          </cell>
          <cell r="E11">
            <v>49</v>
          </cell>
          <cell r="F11">
            <v>59</v>
          </cell>
          <cell r="G11">
            <v>15</v>
          </cell>
          <cell r="H11">
            <v>17</v>
          </cell>
          <cell r="I11">
            <v>16</v>
          </cell>
          <cell r="J11">
            <v>27</v>
          </cell>
          <cell r="K11">
            <v>27</v>
          </cell>
          <cell r="L11">
            <v>0</v>
          </cell>
          <cell r="M11">
            <v>49</v>
          </cell>
          <cell r="N11">
            <v>0</v>
          </cell>
          <cell r="O11">
            <v>0</v>
          </cell>
        </row>
        <row r="12">
          <cell r="A12" t="str">
            <v>ARTOIS</v>
          </cell>
          <cell r="B12">
            <v>27</v>
          </cell>
          <cell r="C12">
            <v>45</v>
          </cell>
          <cell r="D12">
            <v>126</v>
          </cell>
          <cell r="E12">
            <v>100</v>
          </cell>
          <cell r="F12">
            <v>75</v>
          </cell>
          <cell r="G12">
            <v>20</v>
          </cell>
          <cell r="H12">
            <v>32</v>
          </cell>
          <cell r="I12">
            <v>1</v>
          </cell>
          <cell r="J12">
            <v>120</v>
          </cell>
          <cell r="K12">
            <v>33</v>
          </cell>
          <cell r="L12">
            <v>1</v>
          </cell>
          <cell r="M12">
            <v>55</v>
          </cell>
          <cell r="N12">
            <v>0</v>
          </cell>
          <cell r="O12">
            <v>0</v>
          </cell>
        </row>
        <row r="13">
          <cell r="A13" t="str">
            <v>AVIGNON</v>
          </cell>
          <cell r="B13">
            <v>21</v>
          </cell>
          <cell r="C13">
            <v>21</v>
          </cell>
          <cell r="D13">
            <v>64</v>
          </cell>
          <cell r="E13">
            <v>25</v>
          </cell>
          <cell r="F13">
            <v>51</v>
          </cell>
          <cell r="G13">
            <v>2</v>
          </cell>
          <cell r="H13">
            <v>17</v>
          </cell>
          <cell r="I13">
            <v>10</v>
          </cell>
          <cell r="J13">
            <v>15</v>
          </cell>
          <cell r="K13">
            <v>27</v>
          </cell>
          <cell r="L13">
            <v>0</v>
          </cell>
          <cell r="M13">
            <v>24</v>
          </cell>
          <cell r="N13">
            <v>0</v>
          </cell>
          <cell r="O13">
            <v>0</v>
          </cell>
        </row>
        <row r="14">
          <cell r="A14" t="str">
            <v>BELFORT UTBM</v>
          </cell>
          <cell r="B14">
            <v>1</v>
          </cell>
          <cell r="C14">
            <v>7</v>
          </cell>
          <cell r="D14">
            <v>9</v>
          </cell>
          <cell r="E14">
            <v>6</v>
          </cell>
          <cell r="F14">
            <v>25</v>
          </cell>
          <cell r="G14">
            <v>9</v>
          </cell>
          <cell r="H14">
            <v>7</v>
          </cell>
          <cell r="I14">
            <v>0</v>
          </cell>
          <cell r="J14">
            <v>66</v>
          </cell>
          <cell r="K14">
            <v>0</v>
          </cell>
          <cell r="L14">
            <v>0</v>
          </cell>
          <cell r="M14">
            <v>4</v>
          </cell>
          <cell r="N14">
            <v>0</v>
          </cell>
          <cell r="O14">
            <v>0</v>
          </cell>
        </row>
        <row r="15">
          <cell r="A15" t="str">
            <v>BESANCON</v>
          </cell>
          <cell r="B15">
            <v>44</v>
          </cell>
          <cell r="C15">
            <v>88</v>
          </cell>
          <cell r="D15">
            <v>207</v>
          </cell>
          <cell r="E15">
            <v>128</v>
          </cell>
          <cell r="F15">
            <v>129</v>
          </cell>
          <cell r="G15">
            <v>50</v>
          </cell>
          <cell r="H15">
            <v>40</v>
          </cell>
          <cell r="I15">
            <v>26</v>
          </cell>
          <cell r="J15">
            <v>136</v>
          </cell>
          <cell r="K15">
            <v>54</v>
          </cell>
          <cell r="L15">
            <v>34</v>
          </cell>
          <cell r="M15">
            <v>70</v>
          </cell>
          <cell r="N15">
            <v>0</v>
          </cell>
          <cell r="O15">
            <v>3</v>
          </cell>
        </row>
        <row r="16">
          <cell r="A16" t="str">
            <v>BESANCON ENSM</v>
          </cell>
          <cell r="B16">
            <v>0</v>
          </cell>
          <cell r="C16">
            <v>1</v>
          </cell>
          <cell r="D16">
            <v>4</v>
          </cell>
          <cell r="E16">
            <v>0</v>
          </cell>
          <cell r="F16">
            <v>7</v>
          </cell>
          <cell r="G16">
            <v>8</v>
          </cell>
          <cell r="H16">
            <v>0</v>
          </cell>
          <cell r="I16">
            <v>0</v>
          </cell>
          <cell r="J16">
            <v>38</v>
          </cell>
          <cell r="K16">
            <v>0</v>
          </cell>
          <cell r="L16">
            <v>0</v>
          </cell>
          <cell r="M16">
            <v>1</v>
          </cell>
          <cell r="N16">
            <v>0</v>
          </cell>
          <cell r="O16">
            <v>0</v>
          </cell>
        </row>
        <row r="17">
          <cell r="A17" t="str">
            <v>BLOIS ENIVL</v>
          </cell>
          <cell r="B17">
            <v>0</v>
          </cell>
          <cell r="C17">
            <v>1</v>
          </cell>
          <cell r="D17">
            <v>3</v>
          </cell>
          <cell r="E17">
            <v>0</v>
          </cell>
          <cell r="F17">
            <v>4</v>
          </cell>
          <cell r="G17">
            <v>2</v>
          </cell>
          <cell r="H17">
            <v>0</v>
          </cell>
          <cell r="I17">
            <v>0</v>
          </cell>
          <cell r="J17">
            <v>20</v>
          </cell>
          <cell r="K17">
            <v>0</v>
          </cell>
          <cell r="L17">
            <v>0</v>
          </cell>
          <cell r="M17">
            <v>0</v>
          </cell>
          <cell r="N17">
            <v>0</v>
          </cell>
          <cell r="O17">
            <v>0</v>
          </cell>
        </row>
        <row r="18">
          <cell r="A18" t="str">
            <v>BLOIS ENSP</v>
          </cell>
          <cell r="B18">
            <v>0</v>
          </cell>
          <cell r="C18">
            <v>0</v>
          </cell>
          <cell r="D18">
            <v>1</v>
          </cell>
          <cell r="E18">
            <v>2</v>
          </cell>
          <cell r="F18">
            <v>1</v>
          </cell>
          <cell r="G18">
            <v>0</v>
          </cell>
          <cell r="H18">
            <v>0</v>
          </cell>
          <cell r="I18">
            <v>0</v>
          </cell>
          <cell r="J18">
            <v>0</v>
          </cell>
          <cell r="K18">
            <v>2</v>
          </cell>
          <cell r="L18">
            <v>0</v>
          </cell>
          <cell r="M18">
            <v>0</v>
          </cell>
          <cell r="N18">
            <v>0</v>
          </cell>
          <cell r="O18">
            <v>0</v>
          </cell>
        </row>
        <row r="19">
          <cell r="A19" t="str">
            <v>BORDEAUX 1</v>
          </cell>
          <cell r="B19">
            <v>2</v>
          </cell>
          <cell r="C19">
            <v>9</v>
          </cell>
          <cell r="D19">
            <v>31</v>
          </cell>
          <cell r="E19">
            <v>8</v>
          </cell>
          <cell r="F19">
            <v>167</v>
          </cell>
          <cell r="G19">
            <v>70</v>
          </cell>
          <cell r="H19">
            <v>91</v>
          </cell>
          <cell r="I19">
            <v>42</v>
          </cell>
          <cell r="J19">
            <v>183</v>
          </cell>
          <cell r="K19">
            <v>89</v>
          </cell>
          <cell r="L19">
            <v>0</v>
          </cell>
          <cell r="M19">
            <v>14</v>
          </cell>
          <cell r="N19">
            <v>0</v>
          </cell>
          <cell r="O19">
            <v>11</v>
          </cell>
        </row>
        <row r="20">
          <cell r="A20" t="str">
            <v>BORDEAUX 2</v>
          </cell>
          <cell r="B20">
            <v>0</v>
          </cell>
          <cell r="C20">
            <v>10</v>
          </cell>
          <cell r="D20">
            <v>14</v>
          </cell>
          <cell r="E20">
            <v>65</v>
          </cell>
          <cell r="F20">
            <v>29</v>
          </cell>
          <cell r="G20">
            <v>2</v>
          </cell>
          <cell r="H20">
            <v>6</v>
          </cell>
          <cell r="I20">
            <v>0</v>
          </cell>
          <cell r="J20">
            <v>1</v>
          </cell>
          <cell r="K20">
            <v>97</v>
          </cell>
          <cell r="L20">
            <v>97</v>
          </cell>
          <cell r="M20">
            <v>47</v>
          </cell>
          <cell r="N20">
            <v>0</v>
          </cell>
          <cell r="O20">
            <v>0</v>
          </cell>
        </row>
        <row r="21">
          <cell r="A21" t="str">
            <v>BORDEAUX 3</v>
          </cell>
          <cell r="B21">
            <v>4</v>
          </cell>
          <cell r="C21">
            <v>8</v>
          </cell>
          <cell r="D21">
            <v>225</v>
          </cell>
          <cell r="E21">
            <v>151</v>
          </cell>
          <cell r="F21">
            <v>3</v>
          </cell>
          <cell r="G21">
            <v>4</v>
          </cell>
          <cell r="H21">
            <v>0</v>
          </cell>
          <cell r="I21">
            <v>0</v>
          </cell>
          <cell r="J21">
            <v>1</v>
          </cell>
          <cell r="K21">
            <v>3</v>
          </cell>
          <cell r="L21">
            <v>0</v>
          </cell>
          <cell r="M21">
            <v>58</v>
          </cell>
          <cell r="N21">
            <v>0</v>
          </cell>
          <cell r="O21">
            <v>0</v>
          </cell>
        </row>
        <row r="22">
          <cell r="A22" t="str">
            <v>BORDEAUX 4</v>
          </cell>
          <cell r="B22">
            <v>118</v>
          </cell>
          <cell r="C22">
            <v>150</v>
          </cell>
          <cell r="D22">
            <v>71</v>
          </cell>
          <cell r="E22">
            <v>37</v>
          </cell>
          <cell r="F22">
            <v>25</v>
          </cell>
          <cell r="G22">
            <v>4</v>
          </cell>
          <cell r="H22">
            <v>6</v>
          </cell>
          <cell r="I22">
            <v>0</v>
          </cell>
          <cell r="J22">
            <v>11</v>
          </cell>
          <cell r="K22">
            <v>21</v>
          </cell>
          <cell r="L22">
            <v>0</v>
          </cell>
          <cell r="M22">
            <v>54</v>
          </cell>
          <cell r="N22">
            <v>0</v>
          </cell>
          <cell r="O22">
            <v>0</v>
          </cell>
        </row>
        <row r="23">
          <cell r="A23" t="str">
            <v>BORDEAUX IEP</v>
          </cell>
          <cell r="B23">
            <v>18</v>
          </cell>
          <cell r="C23">
            <v>8</v>
          </cell>
          <cell r="D23">
            <v>5</v>
          </cell>
          <cell r="E23">
            <v>8</v>
          </cell>
          <cell r="F23">
            <v>0</v>
          </cell>
          <cell r="G23">
            <v>0</v>
          </cell>
          <cell r="H23">
            <v>0</v>
          </cell>
          <cell r="I23">
            <v>0</v>
          </cell>
          <cell r="J23">
            <v>0</v>
          </cell>
          <cell r="K23">
            <v>0</v>
          </cell>
          <cell r="L23">
            <v>0</v>
          </cell>
          <cell r="M23">
            <v>1</v>
          </cell>
          <cell r="N23">
            <v>0</v>
          </cell>
          <cell r="O23">
            <v>0</v>
          </cell>
        </row>
        <row r="24">
          <cell r="A24" t="str">
            <v>BORDEAUX IP</v>
          </cell>
          <cell r="B24">
            <v>0</v>
          </cell>
          <cell r="C24">
            <v>2</v>
          </cell>
          <cell r="D24">
            <v>6</v>
          </cell>
          <cell r="E24">
            <v>6</v>
          </cell>
          <cell r="F24">
            <v>46</v>
          </cell>
          <cell r="G24">
            <v>4</v>
          </cell>
          <cell r="H24">
            <v>25</v>
          </cell>
          <cell r="I24">
            <v>12</v>
          </cell>
          <cell r="J24">
            <v>55</v>
          </cell>
          <cell r="K24">
            <v>33</v>
          </cell>
          <cell r="L24">
            <v>0</v>
          </cell>
          <cell r="M24">
            <v>2</v>
          </cell>
          <cell r="N24">
            <v>0</v>
          </cell>
          <cell r="O24">
            <v>0</v>
          </cell>
        </row>
        <row r="25">
          <cell r="A25" t="str">
            <v>BOURGES ENSI</v>
          </cell>
          <cell r="B25">
            <v>0</v>
          </cell>
          <cell r="C25">
            <v>1</v>
          </cell>
          <cell r="D25">
            <v>2</v>
          </cell>
          <cell r="E25">
            <v>0</v>
          </cell>
          <cell r="F25">
            <v>6</v>
          </cell>
          <cell r="G25">
            <v>1</v>
          </cell>
          <cell r="H25">
            <v>0</v>
          </cell>
          <cell r="I25">
            <v>0</v>
          </cell>
          <cell r="J25">
            <v>18</v>
          </cell>
          <cell r="K25">
            <v>0</v>
          </cell>
          <cell r="L25">
            <v>0</v>
          </cell>
          <cell r="M25">
            <v>0</v>
          </cell>
          <cell r="N25">
            <v>0</v>
          </cell>
          <cell r="O25">
            <v>0</v>
          </cell>
        </row>
        <row r="26">
          <cell r="A26" t="str">
            <v>BREST</v>
          </cell>
          <cell r="B26">
            <v>37</v>
          </cell>
          <cell r="C26">
            <v>82</v>
          </cell>
          <cell r="D26">
            <v>142</v>
          </cell>
          <cell r="E26">
            <v>110</v>
          </cell>
          <cell r="F26">
            <v>96</v>
          </cell>
          <cell r="G26">
            <v>34</v>
          </cell>
          <cell r="H26">
            <v>32</v>
          </cell>
          <cell r="I26">
            <v>33</v>
          </cell>
          <cell r="J26">
            <v>91</v>
          </cell>
          <cell r="K26">
            <v>106</v>
          </cell>
          <cell r="L26">
            <v>1</v>
          </cell>
          <cell r="M26">
            <v>68</v>
          </cell>
          <cell r="N26">
            <v>0</v>
          </cell>
          <cell r="O26">
            <v>0</v>
          </cell>
        </row>
        <row r="27">
          <cell r="A27" t="str">
            <v>BREST ENI</v>
          </cell>
          <cell r="B27">
            <v>0</v>
          </cell>
          <cell r="C27">
            <v>0</v>
          </cell>
          <cell r="D27">
            <v>8</v>
          </cell>
          <cell r="E27">
            <v>0</v>
          </cell>
          <cell r="F27">
            <v>16</v>
          </cell>
          <cell r="G27">
            <v>2</v>
          </cell>
          <cell r="H27">
            <v>0</v>
          </cell>
          <cell r="I27">
            <v>0</v>
          </cell>
          <cell r="J27">
            <v>28</v>
          </cell>
          <cell r="K27">
            <v>0</v>
          </cell>
          <cell r="L27">
            <v>0</v>
          </cell>
          <cell r="M27">
            <v>0</v>
          </cell>
          <cell r="N27">
            <v>0</v>
          </cell>
          <cell r="O27">
            <v>0</v>
          </cell>
        </row>
        <row r="28">
          <cell r="A28" t="str">
            <v>BRETAGNE SUD</v>
          </cell>
          <cell r="B28">
            <v>20</v>
          </cell>
          <cell r="C28">
            <v>62</v>
          </cell>
          <cell r="D28">
            <v>60</v>
          </cell>
          <cell r="E28">
            <v>27</v>
          </cell>
          <cell r="F28">
            <v>75</v>
          </cell>
          <cell r="G28">
            <v>15</v>
          </cell>
          <cell r="H28">
            <v>13</v>
          </cell>
          <cell r="I28">
            <v>3</v>
          </cell>
          <cell r="J28">
            <v>86</v>
          </cell>
          <cell r="K28">
            <v>16</v>
          </cell>
          <cell r="L28">
            <v>0</v>
          </cell>
          <cell r="M28">
            <v>11</v>
          </cell>
          <cell r="N28">
            <v>0</v>
          </cell>
          <cell r="O28">
            <v>0</v>
          </cell>
        </row>
        <row r="29">
          <cell r="A29" t="str">
            <v>CACHAN ENS</v>
          </cell>
          <cell r="B29">
            <v>2</v>
          </cell>
          <cell r="C29">
            <v>14</v>
          </cell>
          <cell r="D29">
            <v>6</v>
          </cell>
          <cell r="E29">
            <v>8</v>
          </cell>
          <cell r="F29">
            <v>35</v>
          </cell>
          <cell r="G29">
            <v>17</v>
          </cell>
          <cell r="H29">
            <v>8</v>
          </cell>
          <cell r="I29">
            <v>0</v>
          </cell>
          <cell r="J29">
            <v>78</v>
          </cell>
          <cell r="K29">
            <v>10</v>
          </cell>
          <cell r="L29">
            <v>0</v>
          </cell>
          <cell r="M29">
            <v>8</v>
          </cell>
          <cell r="N29">
            <v>0</v>
          </cell>
          <cell r="O29">
            <v>0</v>
          </cell>
        </row>
        <row r="30">
          <cell r="A30" t="str">
            <v>CAEN</v>
          </cell>
          <cell r="B30">
            <v>63</v>
          </cell>
          <cell r="C30">
            <v>109</v>
          </cell>
          <cell r="D30">
            <v>199</v>
          </cell>
          <cell r="E30">
            <v>144</v>
          </cell>
          <cell r="F30">
            <v>111</v>
          </cell>
          <cell r="G30">
            <v>66</v>
          </cell>
          <cell r="H30">
            <v>53</v>
          </cell>
          <cell r="I30">
            <v>14</v>
          </cell>
          <cell r="J30">
            <v>102</v>
          </cell>
          <cell r="K30">
            <v>96</v>
          </cell>
          <cell r="L30">
            <v>42</v>
          </cell>
          <cell r="M30">
            <v>90</v>
          </cell>
          <cell r="N30">
            <v>0</v>
          </cell>
          <cell r="O30">
            <v>0</v>
          </cell>
        </row>
        <row r="31">
          <cell r="A31" t="str">
            <v>CAEN ISMRA</v>
          </cell>
          <cell r="B31">
            <v>0</v>
          </cell>
          <cell r="C31">
            <v>1</v>
          </cell>
          <cell r="D31">
            <v>3</v>
          </cell>
          <cell r="E31">
            <v>0</v>
          </cell>
          <cell r="F31">
            <v>10</v>
          </cell>
          <cell r="G31">
            <v>15</v>
          </cell>
          <cell r="H31">
            <v>11</v>
          </cell>
          <cell r="I31">
            <v>0</v>
          </cell>
          <cell r="J31">
            <v>19</v>
          </cell>
          <cell r="K31">
            <v>0</v>
          </cell>
          <cell r="L31">
            <v>0</v>
          </cell>
          <cell r="M31">
            <v>0</v>
          </cell>
          <cell r="N31">
            <v>0</v>
          </cell>
          <cell r="O31">
            <v>0</v>
          </cell>
        </row>
        <row r="32">
          <cell r="A32" t="str">
            <v>CERGY ENSEA</v>
          </cell>
          <cell r="B32">
            <v>0</v>
          </cell>
          <cell r="C32">
            <v>1</v>
          </cell>
          <cell r="D32">
            <v>1</v>
          </cell>
          <cell r="E32">
            <v>0</v>
          </cell>
          <cell r="F32">
            <v>4</v>
          </cell>
          <cell r="G32">
            <v>14</v>
          </cell>
          <cell r="H32">
            <v>0</v>
          </cell>
          <cell r="I32">
            <v>0</v>
          </cell>
          <cell r="J32">
            <v>34</v>
          </cell>
          <cell r="K32">
            <v>0</v>
          </cell>
          <cell r="L32">
            <v>0</v>
          </cell>
          <cell r="M32">
            <v>0</v>
          </cell>
          <cell r="N32">
            <v>0</v>
          </cell>
          <cell r="O32">
            <v>0</v>
          </cell>
        </row>
        <row r="33">
          <cell r="A33" t="str">
            <v>CERGY-PONTOISE</v>
          </cell>
          <cell r="B33">
            <v>49</v>
          </cell>
          <cell r="C33">
            <v>78</v>
          </cell>
          <cell r="D33">
            <v>145</v>
          </cell>
          <cell r="E33">
            <v>71</v>
          </cell>
          <cell r="F33">
            <v>80</v>
          </cell>
          <cell r="G33">
            <v>48</v>
          </cell>
          <cell r="H33">
            <v>31</v>
          </cell>
          <cell r="I33">
            <v>14</v>
          </cell>
          <cell r="J33">
            <v>92</v>
          </cell>
          <cell r="K33">
            <v>42</v>
          </cell>
          <cell r="L33">
            <v>0</v>
          </cell>
          <cell r="M33">
            <v>45</v>
          </cell>
          <cell r="N33">
            <v>0</v>
          </cell>
          <cell r="O33">
            <v>0</v>
          </cell>
        </row>
        <row r="34">
          <cell r="A34" t="str">
            <v>CHAMBERY</v>
          </cell>
          <cell r="B34">
            <v>25</v>
          </cell>
          <cell r="C34">
            <v>66</v>
          </cell>
          <cell r="D34">
            <v>75</v>
          </cell>
          <cell r="E34">
            <v>52</v>
          </cell>
          <cell r="F34">
            <v>65</v>
          </cell>
          <cell r="G34">
            <v>51</v>
          </cell>
          <cell r="H34">
            <v>26</v>
          </cell>
          <cell r="I34">
            <v>16</v>
          </cell>
          <cell r="J34">
            <v>113</v>
          </cell>
          <cell r="K34">
            <v>14</v>
          </cell>
          <cell r="L34">
            <v>0</v>
          </cell>
          <cell r="M34">
            <v>26</v>
          </cell>
          <cell r="N34">
            <v>0</v>
          </cell>
          <cell r="O34">
            <v>0</v>
          </cell>
        </row>
        <row r="35">
          <cell r="A35" t="str">
            <v>CLERMONT 1</v>
          </cell>
          <cell r="B35">
            <v>54</v>
          </cell>
          <cell r="C35">
            <v>70</v>
          </cell>
          <cell r="D35">
            <v>29</v>
          </cell>
          <cell r="E35">
            <v>3</v>
          </cell>
          <cell r="F35">
            <v>43</v>
          </cell>
          <cell r="G35">
            <v>13</v>
          </cell>
          <cell r="H35">
            <v>11</v>
          </cell>
          <cell r="I35">
            <v>1</v>
          </cell>
          <cell r="J35">
            <v>25</v>
          </cell>
          <cell r="K35">
            <v>40</v>
          </cell>
          <cell r="L35">
            <v>67</v>
          </cell>
          <cell r="M35">
            <v>7</v>
          </cell>
          <cell r="N35">
            <v>0</v>
          </cell>
          <cell r="O35">
            <v>0</v>
          </cell>
        </row>
        <row r="36">
          <cell r="A36" t="str">
            <v>CLERMONT 2</v>
          </cell>
          <cell r="B36">
            <v>0</v>
          </cell>
          <cell r="C36">
            <v>39</v>
          </cell>
          <cell r="D36">
            <v>171</v>
          </cell>
          <cell r="E36">
            <v>114</v>
          </cell>
          <cell r="F36">
            <v>130</v>
          </cell>
          <cell r="G36">
            <v>51</v>
          </cell>
          <cell r="H36">
            <v>49</v>
          </cell>
          <cell r="I36">
            <v>38</v>
          </cell>
          <cell r="J36">
            <v>115</v>
          </cell>
          <cell r="K36">
            <v>88</v>
          </cell>
          <cell r="L36">
            <v>0</v>
          </cell>
          <cell r="M36">
            <v>70</v>
          </cell>
          <cell r="N36">
            <v>0</v>
          </cell>
          <cell r="O36">
            <v>7</v>
          </cell>
        </row>
        <row r="37">
          <cell r="A37" t="str">
            <v>CLERMONT ENSC</v>
          </cell>
          <cell r="B37">
            <v>0</v>
          </cell>
          <cell r="C37">
            <v>0</v>
          </cell>
          <cell r="D37">
            <v>2</v>
          </cell>
          <cell r="E37">
            <v>0</v>
          </cell>
          <cell r="F37">
            <v>0</v>
          </cell>
          <cell r="G37">
            <v>1</v>
          </cell>
          <cell r="H37">
            <v>22</v>
          </cell>
          <cell r="I37">
            <v>0</v>
          </cell>
          <cell r="J37">
            <v>5</v>
          </cell>
          <cell r="K37">
            <v>0</v>
          </cell>
          <cell r="L37">
            <v>0</v>
          </cell>
          <cell r="M37">
            <v>0</v>
          </cell>
          <cell r="N37">
            <v>0</v>
          </cell>
          <cell r="O37">
            <v>0</v>
          </cell>
        </row>
        <row r="38">
          <cell r="A38" t="str">
            <v>CLERMONT IFMA</v>
          </cell>
          <cell r="B38">
            <v>0</v>
          </cell>
          <cell r="C38">
            <v>1</v>
          </cell>
          <cell r="D38">
            <v>4</v>
          </cell>
          <cell r="E38">
            <v>0</v>
          </cell>
          <cell r="F38">
            <v>0</v>
          </cell>
          <cell r="G38">
            <v>0</v>
          </cell>
          <cell r="H38">
            <v>0</v>
          </cell>
          <cell r="I38">
            <v>0</v>
          </cell>
          <cell r="J38">
            <v>36</v>
          </cell>
          <cell r="K38">
            <v>0</v>
          </cell>
          <cell r="L38">
            <v>0</v>
          </cell>
          <cell r="M38">
            <v>0</v>
          </cell>
          <cell r="N38">
            <v>0</v>
          </cell>
          <cell r="O38">
            <v>0</v>
          </cell>
        </row>
        <row r="39">
          <cell r="A39" t="str">
            <v>COMPIEGNE UTC</v>
          </cell>
          <cell r="B39">
            <v>0</v>
          </cell>
          <cell r="C39">
            <v>5</v>
          </cell>
          <cell r="D39">
            <v>11</v>
          </cell>
          <cell r="E39">
            <v>9</v>
          </cell>
          <cell r="F39">
            <v>32</v>
          </cell>
          <cell r="G39">
            <v>3</v>
          </cell>
          <cell r="H39">
            <v>9</v>
          </cell>
          <cell r="I39">
            <v>0</v>
          </cell>
          <cell r="J39">
            <v>95</v>
          </cell>
          <cell r="K39">
            <v>17</v>
          </cell>
          <cell r="L39">
            <v>0</v>
          </cell>
          <cell r="M39">
            <v>9</v>
          </cell>
          <cell r="N39">
            <v>0</v>
          </cell>
          <cell r="O39">
            <v>0</v>
          </cell>
        </row>
        <row r="40">
          <cell r="A40" t="str">
            <v>CORTE</v>
          </cell>
          <cell r="B40">
            <v>15</v>
          </cell>
          <cell r="C40">
            <v>24</v>
          </cell>
          <cell r="D40">
            <v>39</v>
          </cell>
          <cell r="E40">
            <v>24</v>
          </cell>
          <cell r="F40">
            <v>26</v>
          </cell>
          <cell r="G40">
            <v>2</v>
          </cell>
          <cell r="H40">
            <v>12</v>
          </cell>
          <cell r="I40">
            <v>3</v>
          </cell>
          <cell r="J40">
            <v>22</v>
          </cell>
          <cell r="K40">
            <v>26</v>
          </cell>
          <cell r="L40">
            <v>0</v>
          </cell>
          <cell r="M40">
            <v>42</v>
          </cell>
          <cell r="N40">
            <v>0</v>
          </cell>
          <cell r="O40">
            <v>0</v>
          </cell>
        </row>
        <row r="41">
          <cell r="A41" t="str">
            <v>DIJON</v>
          </cell>
          <cell r="B41">
            <v>80</v>
          </cell>
          <cell r="C41">
            <v>96</v>
          </cell>
          <cell r="D41">
            <v>176</v>
          </cell>
          <cell r="E41">
            <v>119</v>
          </cell>
          <cell r="F41">
            <v>117</v>
          </cell>
          <cell r="G41">
            <v>49</v>
          </cell>
          <cell r="H41">
            <v>55</v>
          </cell>
          <cell r="I41">
            <v>21</v>
          </cell>
          <cell r="J41">
            <v>124</v>
          </cell>
          <cell r="K41">
            <v>104</v>
          </cell>
          <cell r="L41">
            <v>37</v>
          </cell>
          <cell r="M41">
            <v>119</v>
          </cell>
          <cell r="N41">
            <v>0</v>
          </cell>
          <cell r="O41">
            <v>0</v>
          </cell>
        </row>
        <row r="42">
          <cell r="A42" t="str">
            <v>DIJON AGROSUP</v>
          </cell>
          <cell r="B42">
            <v>0</v>
          </cell>
          <cell r="C42">
            <v>1</v>
          </cell>
          <cell r="D42">
            <v>0</v>
          </cell>
          <cell r="E42">
            <v>1</v>
          </cell>
          <cell r="F42">
            <v>0</v>
          </cell>
          <cell r="G42">
            <v>0</v>
          </cell>
          <cell r="H42">
            <v>0</v>
          </cell>
          <cell r="I42">
            <v>0</v>
          </cell>
          <cell r="J42">
            <v>9</v>
          </cell>
          <cell r="K42">
            <v>16</v>
          </cell>
          <cell r="L42">
            <v>0</v>
          </cell>
          <cell r="M42">
            <v>0</v>
          </cell>
          <cell r="N42">
            <v>0</v>
          </cell>
          <cell r="O42">
            <v>0</v>
          </cell>
        </row>
        <row r="43">
          <cell r="A43" t="str">
            <v>EVRY</v>
          </cell>
          <cell r="B43">
            <v>26</v>
          </cell>
          <cell r="C43">
            <v>57</v>
          </cell>
          <cell r="D43">
            <v>41</v>
          </cell>
          <cell r="E43">
            <v>34</v>
          </cell>
          <cell r="F43">
            <v>66</v>
          </cell>
          <cell r="G43">
            <v>21</v>
          </cell>
          <cell r="H43">
            <v>26</v>
          </cell>
          <cell r="I43">
            <v>0</v>
          </cell>
          <cell r="J43">
            <v>84</v>
          </cell>
          <cell r="K43">
            <v>26</v>
          </cell>
          <cell r="L43">
            <v>1</v>
          </cell>
          <cell r="M43">
            <v>20</v>
          </cell>
          <cell r="N43">
            <v>0</v>
          </cell>
          <cell r="O43">
            <v>0</v>
          </cell>
        </row>
        <row r="44">
          <cell r="A44" t="str">
            <v>EVRY ENSIIE</v>
          </cell>
          <cell r="B44">
            <v>0</v>
          </cell>
          <cell r="C44">
            <v>1</v>
          </cell>
          <cell r="D44">
            <v>0</v>
          </cell>
          <cell r="E44">
            <v>0</v>
          </cell>
          <cell r="F44">
            <v>21</v>
          </cell>
          <cell r="G44">
            <v>0</v>
          </cell>
          <cell r="H44">
            <v>0</v>
          </cell>
          <cell r="I44">
            <v>0</v>
          </cell>
          <cell r="J44">
            <v>1</v>
          </cell>
          <cell r="K44">
            <v>0</v>
          </cell>
          <cell r="L44">
            <v>0</v>
          </cell>
          <cell r="M44">
            <v>0</v>
          </cell>
          <cell r="N44">
            <v>0</v>
          </cell>
          <cell r="O44">
            <v>1</v>
          </cell>
        </row>
        <row r="45">
          <cell r="A45" t="str">
            <v>GRENOBLE 1</v>
          </cell>
          <cell r="B45">
            <v>0</v>
          </cell>
          <cell r="C45">
            <v>6</v>
          </cell>
          <cell r="D45">
            <v>54</v>
          </cell>
          <cell r="E45">
            <v>65</v>
          </cell>
          <cell r="F45">
            <v>202</v>
          </cell>
          <cell r="G45">
            <v>140</v>
          </cell>
          <cell r="H45">
            <v>88</v>
          </cell>
          <cell r="I45">
            <v>58</v>
          </cell>
          <cell r="J45">
            <v>232</v>
          </cell>
          <cell r="K45">
            <v>103</v>
          </cell>
          <cell r="L45">
            <v>51</v>
          </cell>
          <cell r="M45">
            <v>94</v>
          </cell>
          <cell r="N45">
            <v>0</v>
          </cell>
          <cell r="O45">
            <v>32</v>
          </cell>
        </row>
        <row r="46">
          <cell r="A46" t="str">
            <v>GRENOBLE 2</v>
          </cell>
          <cell r="B46">
            <v>76</v>
          </cell>
          <cell r="C46">
            <v>166</v>
          </cell>
          <cell r="D46">
            <v>54</v>
          </cell>
          <cell r="E46">
            <v>124</v>
          </cell>
          <cell r="F46">
            <v>89</v>
          </cell>
          <cell r="G46">
            <v>0</v>
          </cell>
          <cell r="H46">
            <v>0</v>
          </cell>
          <cell r="I46">
            <v>0</v>
          </cell>
          <cell r="J46">
            <v>6</v>
          </cell>
          <cell r="K46">
            <v>2</v>
          </cell>
          <cell r="L46">
            <v>0</v>
          </cell>
          <cell r="M46">
            <v>41</v>
          </cell>
          <cell r="N46">
            <v>0</v>
          </cell>
          <cell r="O46">
            <v>0</v>
          </cell>
        </row>
        <row r="47">
          <cell r="A47" t="str">
            <v>GRENOBLE 3</v>
          </cell>
          <cell r="B47">
            <v>1</v>
          </cell>
          <cell r="C47">
            <v>6</v>
          </cell>
          <cell r="D47">
            <v>235</v>
          </cell>
          <cell r="E47">
            <v>5</v>
          </cell>
          <cell r="F47">
            <v>9</v>
          </cell>
          <cell r="G47">
            <v>0</v>
          </cell>
          <cell r="H47">
            <v>0</v>
          </cell>
          <cell r="I47">
            <v>0</v>
          </cell>
          <cell r="J47">
            <v>1</v>
          </cell>
          <cell r="K47">
            <v>0</v>
          </cell>
          <cell r="L47">
            <v>0</v>
          </cell>
          <cell r="M47">
            <v>24</v>
          </cell>
          <cell r="N47">
            <v>0</v>
          </cell>
          <cell r="O47">
            <v>0</v>
          </cell>
        </row>
        <row r="48">
          <cell r="A48" t="str">
            <v>GRENOBLE IEP</v>
          </cell>
          <cell r="B48">
            <v>21</v>
          </cell>
          <cell r="C48">
            <v>9</v>
          </cell>
          <cell r="D48">
            <v>11</v>
          </cell>
          <cell r="E48">
            <v>6</v>
          </cell>
          <cell r="F48">
            <v>0</v>
          </cell>
          <cell r="G48">
            <v>0</v>
          </cell>
          <cell r="H48">
            <v>0</v>
          </cell>
          <cell r="I48">
            <v>0</v>
          </cell>
          <cell r="J48">
            <v>0</v>
          </cell>
          <cell r="K48">
            <v>0</v>
          </cell>
          <cell r="L48">
            <v>0</v>
          </cell>
          <cell r="M48">
            <v>0</v>
          </cell>
          <cell r="N48">
            <v>0</v>
          </cell>
          <cell r="O48">
            <v>0</v>
          </cell>
        </row>
        <row r="49">
          <cell r="A49" t="str">
            <v>GRENOBLE IP</v>
          </cell>
          <cell r="B49">
            <v>0</v>
          </cell>
          <cell r="C49">
            <v>9</v>
          </cell>
          <cell r="D49">
            <v>15</v>
          </cell>
          <cell r="E49">
            <v>4</v>
          </cell>
          <cell r="F49">
            <v>95</v>
          </cell>
          <cell r="G49">
            <v>35</v>
          </cell>
          <cell r="H49">
            <v>24</v>
          </cell>
          <cell r="I49">
            <v>1</v>
          </cell>
          <cell r="J49">
            <v>187</v>
          </cell>
          <cell r="K49">
            <v>2</v>
          </cell>
          <cell r="L49">
            <v>0</v>
          </cell>
          <cell r="M49">
            <v>13</v>
          </cell>
          <cell r="N49">
            <v>0</v>
          </cell>
          <cell r="O49">
            <v>0</v>
          </cell>
        </row>
        <row r="50">
          <cell r="A50" t="str">
            <v>SURESNES INSFREJHEA</v>
          </cell>
          <cell r="B50">
            <v>1</v>
          </cell>
          <cell r="C50">
            <v>1</v>
          </cell>
          <cell r="D50">
            <v>4</v>
          </cell>
          <cell r="E50">
            <v>7</v>
          </cell>
          <cell r="F50">
            <v>3</v>
          </cell>
          <cell r="G50">
            <v>0</v>
          </cell>
          <cell r="H50">
            <v>0</v>
          </cell>
          <cell r="I50">
            <v>0</v>
          </cell>
          <cell r="J50">
            <v>2</v>
          </cell>
          <cell r="K50">
            <v>1</v>
          </cell>
          <cell r="L50">
            <v>0</v>
          </cell>
          <cell r="M50">
            <v>11</v>
          </cell>
          <cell r="N50">
            <v>0</v>
          </cell>
          <cell r="O50">
            <v>0</v>
          </cell>
        </row>
        <row r="51">
          <cell r="A51" t="str">
            <v>LA REUNION</v>
          </cell>
          <cell r="B51">
            <v>35</v>
          </cell>
          <cell r="C51">
            <v>47</v>
          </cell>
          <cell r="D51">
            <v>76</v>
          </cell>
          <cell r="E51">
            <v>36</v>
          </cell>
          <cell r="F51">
            <v>49</v>
          </cell>
          <cell r="G51">
            <v>7</v>
          </cell>
          <cell r="H51">
            <v>14</v>
          </cell>
          <cell r="I51">
            <v>16</v>
          </cell>
          <cell r="J51">
            <v>44</v>
          </cell>
          <cell r="K51">
            <v>42</v>
          </cell>
          <cell r="L51">
            <v>0</v>
          </cell>
          <cell r="M51">
            <v>52</v>
          </cell>
          <cell r="N51">
            <v>0</v>
          </cell>
          <cell r="O51">
            <v>1</v>
          </cell>
        </row>
        <row r="52">
          <cell r="A52" t="str">
            <v>LA ROCHELLE</v>
          </cell>
          <cell r="B52">
            <v>27</v>
          </cell>
          <cell r="C52">
            <v>30</v>
          </cell>
          <cell r="D52">
            <v>49</v>
          </cell>
          <cell r="E52">
            <v>22</v>
          </cell>
          <cell r="F52">
            <v>59</v>
          </cell>
          <cell r="G52">
            <v>16</v>
          </cell>
          <cell r="H52">
            <v>9</v>
          </cell>
          <cell r="I52">
            <v>9</v>
          </cell>
          <cell r="J52">
            <v>58</v>
          </cell>
          <cell r="K52">
            <v>49</v>
          </cell>
          <cell r="L52">
            <v>0</v>
          </cell>
          <cell r="M52">
            <v>8</v>
          </cell>
          <cell r="N52">
            <v>0</v>
          </cell>
          <cell r="O52">
            <v>0</v>
          </cell>
        </row>
        <row r="53">
          <cell r="A53" t="str">
            <v>LE HAVRE</v>
          </cell>
          <cell r="B53">
            <v>26</v>
          </cell>
          <cell r="C53">
            <v>49</v>
          </cell>
          <cell r="D53">
            <v>82</v>
          </cell>
          <cell r="E53">
            <v>31</v>
          </cell>
          <cell r="F53">
            <v>57</v>
          </cell>
          <cell r="G53">
            <v>10</v>
          </cell>
          <cell r="H53">
            <v>15</v>
          </cell>
          <cell r="I53">
            <v>2</v>
          </cell>
          <cell r="J53">
            <v>84</v>
          </cell>
          <cell r="K53">
            <v>15</v>
          </cell>
          <cell r="L53">
            <v>0</v>
          </cell>
          <cell r="M53">
            <v>15</v>
          </cell>
          <cell r="N53">
            <v>0</v>
          </cell>
          <cell r="O53">
            <v>0</v>
          </cell>
        </row>
        <row r="54">
          <cell r="A54" t="str">
            <v>LE MANS</v>
          </cell>
          <cell r="B54">
            <v>32</v>
          </cell>
          <cell r="C54">
            <v>48</v>
          </cell>
          <cell r="D54">
            <v>78</v>
          </cell>
          <cell r="E54">
            <v>38</v>
          </cell>
          <cell r="F54">
            <v>52</v>
          </cell>
          <cell r="G54">
            <v>36</v>
          </cell>
          <cell r="H54">
            <v>42</v>
          </cell>
          <cell r="I54">
            <v>5</v>
          </cell>
          <cell r="J54">
            <v>65</v>
          </cell>
          <cell r="K54">
            <v>26</v>
          </cell>
          <cell r="L54">
            <v>0</v>
          </cell>
          <cell r="M54">
            <v>26</v>
          </cell>
          <cell r="N54">
            <v>0</v>
          </cell>
          <cell r="O54">
            <v>0</v>
          </cell>
        </row>
        <row r="55">
          <cell r="A55" t="str">
            <v>LILLE 1</v>
          </cell>
          <cell r="B55">
            <v>3</v>
          </cell>
          <cell r="C55">
            <v>146</v>
          </cell>
          <cell r="D55">
            <v>74</v>
          </cell>
          <cell r="E55">
            <v>73</v>
          </cell>
          <cell r="F55">
            <v>231</v>
          </cell>
          <cell r="G55">
            <v>112</v>
          </cell>
          <cell r="H55">
            <v>108</v>
          </cell>
          <cell r="I55">
            <v>43</v>
          </cell>
          <cell r="J55">
            <v>202</v>
          </cell>
          <cell r="K55">
            <v>168</v>
          </cell>
          <cell r="L55">
            <v>2</v>
          </cell>
          <cell r="M55">
            <v>31</v>
          </cell>
          <cell r="N55">
            <v>0</v>
          </cell>
          <cell r="O55">
            <v>0</v>
          </cell>
        </row>
        <row r="56">
          <cell r="A56" t="str">
            <v>LILLE 2</v>
          </cell>
          <cell r="B56">
            <v>108</v>
          </cell>
          <cell r="C56">
            <v>58</v>
          </cell>
          <cell r="D56">
            <v>36</v>
          </cell>
          <cell r="E56">
            <v>4</v>
          </cell>
          <cell r="F56">
            <v>13</v>
          </cell>
          <cell r="G56">
            <v>0</v>
          </cell>
          <cell r="H56">
            <v>1</v>
          </cell>
          <cell r="I56">
            <v>0</v>
          </cell>
          <cell r="J56">
            <v>1</v>
          </cell>
          <cell r="K56">
            <v>16</v>
          </cell>
          <cell r="L56">
            <v>127</v>
          </cell>
          <cell r="M56">
            <v>71</v>
          </cell>
          <cell r="N56">
            <v>0</v>
          </cell>
          <cell r="O56">
            <v>0</v>
          </cell>
        </row>
        <row r="57">
          <cell r="A57" t="str">
            <v>LILLE 3</v>
          </cell>
          <cell r="B57">
            <v>7</v>
          </cell>
          <cell r="C57">
            <v>33</v>
          </cell>
          <cell r="D57">
            <v>260</v>
          </cell>
          <cell r="E57">
            <v>204</v>
          </cell>
          <cell r="F57">
            <v>33</v>
          </cell>
          <cell r="G57">
            <v>1</v>
          </cell>
          <cell r="H57">
            <v>0</v>
          </cell>
          <cell r="I57">
            <v>0</v>
          </cell>
          <cell r="J57">
            <v>0</v>
          </cell>
          <cell r="K57">
            <v>0</v>
          </cell>
          <cell r="L57">
            <v>0</v>
          </cell>
          <cell r="M57">
            <v>75</v>
          </cell>
          <cell r="N57">
            <v>0</v>
          </cell>
          <cell r="O57">
            <v>0</v>
          </cell>
        </row>
        <row r="58">
          <cell r="A58" t="str">
            <v>LILLE EC</v>
          </cell>
          <cell r="B58">
            <v>0</v>
          </cell>
          <cell r="C58">
            <v>2</v>
          </cell>
          <cell r="D58">
            <v>11</v>
          </cell>
          <cell r="E58">
            <v>0</v>
          </cell>
          <cell r="F58">
            <v>4</v>
          </cell>
          <cell r="G58">
            <v>2</v>
          </cell>
          <cell r="H58">
            <v>1</v>
          </cell>
          <cell r="I58">
            <v>0</v>
          </cell>
          <cell r="J58">
            <v>69</v>
          </cell>
          <cell r="K58">
            <v>0</v>
          </cell>
          <cell r="L58">
            <v>0</v>
          </cell>
          <cell r="M58">
            <v>1</v>
          </cell>
          <cell r="N58">
            <v>0</v>
          </cell>
          <cell r="O58">
            <v>0</v>
          </cell>
        </row>
        <row r="59">
          <cell r="A59" t="str">
            <v>LILLE ENSC</v>
          </cell>
          <cell r="B59">
            <v>0</v>
          </cell>
          <cell r="C59">
            <v>1</v>
          </cell>
          <cell r="D59">
            <v>5</v>
          </cell>
          <cell r="E59">
            <v>0</v>
          </cell>
          <cell r="F59">
            <v>2</v>
          </cell>
          <cell r="G59">
            <v>1</v>
          </cell>
          <cell r="H59">
            <v>29</v>
          </cell>
          <cell r="I59">
            <v>0</v>
          </cell>
          <cell r="J59">
            <v>6</v>
          </cell>
          <cell r="K59">
            <v>0</v>
          </cell>
          <cell r="L59">
            <v>0</v>
          </cell>
          <cell r="M59">
            <v>0</v>
          </cell>
          <cell r="N59">
            <v>0</v>
          </cell>
          <cell r="O59">
            <v>0</v>
          </cell>
        </row>
        <row r="60">
          <cell r="A60" t="str">
            <v>LILLE IEP</v>
          </cell>
          <cell r="B60">
            <v>11</v>
          </cell>
          <cell r="C60">
            <v>6</v>
          </cell>
          <cell r="D60">
            <v>5</v>
          </cell>
          <cell r="E60">
            <v>3</v>
          </cell>
          <cell r="F60">
            <v>0</v>
          </cell>
          <cell r="G60">
            <v>0</v>
          </cell>
          <cell r="H60">
            <v>0</v>
          </cell>
          <cell r="I60">
            <v>0</v>
          </cell>
          <cell r="J60">
            <v>0</v>
          </cell>
          <cell r="K60">
            <v>0</v>
          </cell>
          <cell r="L60">
            <v>0</v>
          </cell>
          <cell r="M60">
            <v>1</v>
          </cell>
          <cell r="N60">
            <v>0</v>
          </cell>
          <cell r="O60">
            <v>0</v>
          </cell>
        </row>
        <row r="61">
          <cell r="A61" t="str">
            <v>LIMOGES</v>
          </cell>
          <cell r="B61">
            <v>47</v>
          </cell>
          <cell r="C61">
            <v>51</v>
          </cell>
          <cell r="D61">
            <v>112</v>
          </cell>
          <cell r="E61">
            <v>41</v>
          </cell>
          <cell r="F61">
            <v>70</v>
          </cell>
          <cell r="G61">
            <v>26</v>
          </cell>
          <cell r="H61">
            <v>44</v>
          </cell>
          <cell r="I61">
            <v>5</v>
          </cell>
          <cell r="J61">
            <v>119</v>
          </cell>
          <cell r="K61">
            <v>48</v>
          </cell>
          <cell r="L61">
            <v>44</v>
          </cell>
          <cell r="M61">
            <v>46</v>
          </cell>
          <cell r="N61">
            <v>0</v>
          </cell>
          <cell r="O61">
            <v>0</v>
          </cell>
        </row>
        <row r="62">
          <cell r="A62" t="str">
            <v>LIMOGES ENSCI</v>
          </cell>
          <cell r="B62">
            <v>0</v>
          </cell>
          <cell r="C62">
            <v>0</v>
          </cell>
          <cell r="D62">
            <v>1</v>
          </cell>
          <cell r="E62">
            <v>0</v>
          </cell>
          <cell r="F62">
            <v>0</v>
          </cell>
          <cell r="G62">
            <v>8</v>
          </cell>
          <cell r="H62">
            <v>9</v>
          </cell>
          <cell r="I62">
            <v>0</v>
          </cell>
          <cell r="J62">
            <v>5</v>
          </cell>
          <cell r="K62">
            <v>0</v>
          </cell>
          <cell r="L62">
            <v>0</v>
          </cell>
          <cell r="M62">
            <v>0</v>
          </cell>
          <cell r="N62">
            <v>0</v>
          </cell>
          <cell r="O62">
            <v>0</v>
          </cell>
        </row>
        <row r="63">
          <cell r="A63" t="str">
            <v>LITTORAL</v>
          </cell>
          <cell r="B63">
            <v>19</v>
          </cell>
          <cell r="C63">
            <v>60</v>
          </cell>
          <cell r="D63">
            <v>78</v>
          </cell>
          <cell r="E63">
            <v>30</v>
          </cell>
          <cell r="F63">
            <v>62</v>
          </cell>
          <cell r="G63">
            <v>26</v>
          </cell>
          <cell r="H63">
            <v>19</v>
          </cell>
          <cell r="I63">
            <v>14</v>
          </cell>
          <cell r="J63">
            <v>56</v>
          </cell>
          <cell r="K63">
            <v>31</v>
          </cell>
          <cell r="L63">
            <v>2</v>
          </cell>
          <cell r="M63">
            <v>26</v>
          </cell>
          <cell r="N63">
            <v>0</v>
          </cell>
          <cell r="O63">
            <v>0</v>
          </cell>
        </row>
        <row r="64">
          <cell r="A64" t="str">
            <v>LORRAINE</v>
          </cell>
          <cell r="B64">
            <v>107</v>
          </cell>
          <cell r="C64">
            <v>191</v>
          </cell>
          <cell r="D64">
            <v>371</v>
          </cell>
          <cell r="E64">
            <v>221</v>
          </cell>
          <cell r="F64">
            <v>323</v>
          </cell>
          <cell r="G64">
            <v>138</v>
          </cell>
          <cell r="H64">
            <v>160</v>
          </cell>
          <cell r="I64">
            <v>55</v>
          </cell>
          <cell r="J64">
            <v>509</v>
          </cell>
          <cell r="K64">
            <v>215</v>
          </cell>
          <cell r="L64">
            <v>67</v>
          </cell>
          <cell r="M64">
            <v>168</v>
          </cell>
          <cell r="N64">
            <v>8</v>
          </cell>
          <cell r="O64">
            <v>0</v>
          </cell>
        </row>
        <row r="65">
          <cell r="A65" t="str">
            <v>LYON 1</v>
          </cell>
          <cell r="B65">
            <v>3</v>
          </cell>
          <cell r="C65">
            <v>46</v>
          </cell>
          <cell r="D65">
            <v>74</v>
          </cell>
          <cell r="E65">
            <v>38</v>
          </cell>
          <cell r="F65">
            <v>225</v>
          </cell>
          <cell r="G65">
            <v>123</v>
          </cell>
          <cell r="H65">
            <v>116</v>
          </cell>
          <cell r="I65">
            <v>40</v>
          </cell>
          <cell r="J65">
            <v>210</v>
          </cell>
          <cell r="K65">
            <v>242</v>
          </cell>
          <cell r="L65">
            <v>96</v>
          </cell>
          <cell r="M65">
            <v>124</v>
          </cell>
          <cell r="N65">
            <v>0</v>
          </cell>
          <cell r="O65">
            <v>8</v>
          </cell>
        </row>
        <row r="66">
          <cell r="A66" t="str">
            <v>LYON 2</v>
          </cell>
          <cell r="B66">
            <v>40</v>
          </cell>
          <cell r="C66">
            <v>84</v>
          </cell>
          <cell r="D66">
            <v>196</v>
          </cell>
          <cell r="E66">
            <v>224</v>
          </cell>
          <cell r="F66">
            <v>29</v>
          </cell>
          <cell r="G66">
            <v>1</v>
          </cell>
          <cell r="H66">
            <v>0</v>
          </cell>
          <cell r="I66">
            <v>0</v>
          </cell>
          <cell r="J66">
            <v>6</v>
          </cell>
          <cell r="K66">
            <v>1</v>
          </cell>
          <cell r="L66">
            <v>0</v>
          </cell>
          <cell r="M66">
            <v>49</v>
          </cell>
          <cell r="N66">
            <v>0</v>
          </cell>
          <cell r="O66">
            <v>0</v>
          </cell>
        </row>
        <row r="67">
          <cell r="A67" t="str">
            <v>LYON 3</v>
          </cell>
          <cell r="B67">
            <v>101</v>
          </cell>
          <cell r="C67">
            <v>91</v>
          </cell>
          <cell r="D67">
            <v>148</v>
          </cell>
          <cell r="E67">
            <v>57</v>
          </cell>
          <cell r="F67">
            <v>16</v>
          </cell>
          <cell r="G67">
            <v>0</v>
          </cell>
          <cell r="H67">
            <v>0</v>
          </cell>
          <cell r="I67">
            <v>0</v>
          </cell>
          <cell r="J67">
            <v>1</v>
          </cell>
          <cell r="K67">
            <v>0</v>
          </cell>
          <cell r="L67">
            <v>0</v>
          </cell>
          <cell r="M67">
            <v>31</v>
          </cell>
          <cell r="N67">
            <v>0</v>
          </cell>
          <cell r="O67">
            <v>0</v>
          </cell>
        </row>
        <row r="68">
          <cell r="A68" t="str">
            <v>LYON EC</v>
          </cell>
          <cell r="B68">
            <v>0</v>
          </cell>
          <cell r="C68">
            <v>3</v>
          </cell>
          <cell r="D68">
            <v>8</v>
          </cell>
          <cell r="E68">
            <v>2</v>
          </cell>
          <cell r="F68">
            <v>14</v>
          </cell>
          <cell r="G68">
            <v>10</v>
          </cell>
          <cell r="H68">
            <v>13</v>
          </cell>
          <cell r="I68">
            <v>0</v>
          </cell>
          <cell r="J68">
            <v>67</v>
          </cell>
          <cell r="K68">
            <v>0</v>
          </cell>
          <cell r="L68">
            <v>0</v>
          </cell>
          <cell r="M68">
            <v>3</v>
          </cell>
          <cell r="N68">
            <v>0</v>
          </cell>
          <cell r="O68">
            <v>0</v>
          </cell>
        </row>
        <row r="69">
          <cell r="A69" t="str">
            <v>LYON ENS</v>
          </cell>
          <cell r="B69">
            <v>1</v>
          </cell>
          <cell r="C69">
            <v>3</v>
          </cell>
          <cell r="D69">
            <v>53</v>
          </cell>
          <cell r="E69">
            <v>38</v>
          </cell>
          <cell r="F69">
            <v>31</v>
          </cell>
          <cell r="G69">
            <v>27</v>
          </cell>
          <cell r="H69">
            <v>11</v>
          </cell>
          <cell r="I69">
            <v>7</v>
          </cell>
          <cell r="J69">
            <v>1</v>
          </cell>
          <cell r="K69">
            <v>31</v>
          </cell>
          <cell r="L69">
            <v>0</v>
          </cell>
          <cell r="M69">
            <v>12</v>
          </cell>
          <cell r="N69">
            <v>0</v>
          </cell>
          <cell r="O69">
            <v>0</v>
          </cell>
        </row>
        <row r="70">
          <cell r="A70" t="str">
            <v>LYON ENSATT</v>
          </cell>
          <cell r="B70">
            <v>0</v>
          </cell>
          <cell r="C70">
            <v>1</v>
          </cell>
          <cell r="D70">
            <v>1</v>
          </cell>
          <cell r="E70">
            <v>3</v>
          </cell>
          <cell r="F70">
            <v>0</v>
          </cell>
          <cell r="G70">
            <v>0</v>
          </cell>
          <cell r="H70">
            <v>0</v>
          </cell>
          <cell r="I70">
            <v>0</v>
          </cell>
          <cell r="J70">
            <v>1</v>
          </cell>
          <cell r="K70">
            <v>0</v>
          </cell>
          <cell r="L70">
            <v>0</v>
          </cell>
          <cell r="M70">
            <v>0</v>
          </cell>
          <cell r="N70">
            <v>0</v>
          </cell>
          <cell r="O70">
            <v>0</v>
          </cell>
        </row>
        <row r="71">
          <cell r="A71" t="str">
            <v>LYON ENSSIB</v>
          </cell>
          <cell r="B71">
            <v>0</v>
          </cell>
          <cell r="C71">
            <v>0</v>
          </cell>
          <cell r="D71">
            <v>0</v>
          </cell>
          <cell r="E71">
            <v>3</v>
          </cell>
          <cell r="F71">
            <v>0</v>
          </cell>
          <cell r="G71">
            <v>0</v>
          </cell>
          <cell r="H71">
            <v>0</v>
          </cell>
          <cell r="I71">
            <v>0</v>
          </cell>
          <cell r="J71">
            <v>0</v>
          </cell>
          <cell r="K71">
            <v>0</v>
          </cell>
          <cell r="L71">
            <v>0</v>
          </cell>
          <cell r="M71">
            <v>7</v>
          </cell>
          <cell r="N71">
            <v>0</v>
          </cell>
          <cell r="O71">
            <v>0</v>
          </cell>
        </row>
        <row r="72">
          <cell r="A72" t="str">
            <v>LYON IEP</v>
          </cell>
          <cell r="B72">
            <v>21</v>
          </cell>
          <cell r="C72">
            <v>5</v>
          </cell>
          <cell r="D72">
            <v>7</v>
          </cell>
          <cell r="E72">
            <v>8</v>
          </cell>
          <cell r="F72">
            <v>0</v>
          </cell>
          <cell r="G72">
            <v>0</v>
          </cell>
          <cell r="H72">
            <v>0</v>
          </cell>
          <cell r="I72">
            <v>0</v>
          </cell>
          <cell r="J72">
            <v>0</v>
          </cell>
          <cell r="K72">
            <v>0</v>
          </cell>
          <cell r="L72">
            <v>0</v>
          </cell>
          <cell r="M72">
            <v>4</v>
          </cell>
          <cell r="N72">
            <v>0</v>
          </cell>
          <cell r="O72">
            <v>0</v>
          </cell>
        </row>
        <row r="73">
          <cell r="A73" t="str">
            <v>LYON INSA</v>
          </cell>
          <cell r="B73">
            <v>0</v>
          </cell>
          <cell r="C73">
            <v>4</v>
          </cell>
          <cell r="D73">
            <v>29</v>
          </cell>
          <cell r="E73">
            <v>7</v>
          </cell>
          <cell r="F73">
            <v>84</v>
          </cell>
          <cell r="G73">
            <v>40</v>
          </cell>
          <cell r="H73">
            <v>37</v>
          </cell>
          <cell r="I73">
            <v>0</v>
          </cell>
          <cell r="J73">
            <v>241</v>
          </cell>
          <cell r="K73">
            <v>18</v>
          </cell>
          <cell r="L73">
            <v>0</v>
          </cell>
          <cell r="M73">
            <v>21</v>
          </cell>
          <cell r="N73">
            <v>0</v>
          </cell>
          <cell r="O73">
            <v>0</v>
          </cell>
        </row>
        <row r="74">
          <cell r="A74" t="str">
            <v>MARNE-LA-VALLEE</v>
          </cell>
          <cell r="B74">
            <v>3</v>
          </cell>
          <cell r="C74">
            <v>60</v>
          </cell>
          <cell r="D74">
            <v>55</v>
          </cell>
          <cell r="E74">
            <v>74</v>
          </cell>
          <cell r="F74">
            <v>81</v>
          </cell>
          <cell r="G74">
            <v>20</v>
          </cell>
          <cell r="H74">
            <v>10</v>
          </cell>
          <cell r="I74">
            <v>12</v>
          </cell>
          <cell r="J74">
            <v>59</v>
          </cell>
          <cell r="K74">
            <v>0</v>
          </cell>
          <cell r="L74">
            <v>0</v>
          </cell>
          <cell r="M74">
            <v>19</v>
          </cell>
          <cell r="N74">
            <v>0</v>
          </cell>
          <cell r="O74">
            <v>0</v>
          </cell>
        </row>
        <row r="75">
          <cell r="A75" t="str">
            <v>METZ ENI</v>
          </cell>
          <cell r="B75">
            <v>0</v>
          </cell>
          <cell r="C75">
            <v>1</v>
          </cell>
          <cell r="D75">
            <v>3</v>
          </cell>
          <cell r="E75">
            <v>0</v>
          </cell>
          <cell r="F75">
            <v>2</v>
          </cell>
          <cell r="G75">
            <v>2</v>
          </cell>
          <cell r="H75">
            <v>4</v>
          </cell>
          <cell r="I75">
            <v>0</v>
          </cell>
          <cell r="J75">
            <v>51</v>
          </cell>
          <cell r="K75">
            <v>0</v>
          </cell>
          <cell r="L75">
            <v>0</v>
          </cell>
          <cell r="M75">
            <v>0</v>
          </cell>
          <cell r="N75">
            <v>0</v>
          </cell>
          <cell r="O75">
            <v>0</v>
          </cell>
        </row>
        <row r="76">
          <cell r="A76" t="str">
            <v>MONTPELLIER ENSC</v>
          </cell>
          <cell r="B76">
            <v>0</v>
          </cell>
          <cell r="C76">
            <v>0</v>
          </cell>
          <cell r="D76">
            <v>4</v>
          </cell>
          <cell r="E76">
            <v>0</v>
          </cell>
          <cell r="F76">
            <v>0</v>
          </cell>
          <cell r="G76">
            <v>0</v>
          </cell>
          <cell r="H76">
            <v>31</v>
          </cell>
          <cell r="I76">
            <v>0</v>
          </cell>
          <cell r="J76">
            <v>4</v>
          </cell>
          <cell r="K76">
            <v>3</v>
          </cell>
          <cell r="L76">
            <v>0</v>
          </cell>
          <cell r="M76">
            <v>0</v>
          </cell>
          <cell r="N76">
            <v>0</v>
          </cell>
          <cell r="O76">
            <v>0</v>
          </cell>
        </row>
        <row r="77">
          <cell r="A77" t="str">
            <v>MONTPELLIER 1</v>
          </cell>
          <cell r="B77">
            <v>103</v>
          </cell>
          <cell r="C77">
            <v>73</v>
          </cell>
          <cell r="D77">
            <v>25</v>
          </cell>
          <cell r="E77">
            <v>2</v>
          </cell>
          <cell r="F77">
            <v>8</v>
          </cell>
          <cell r="G77">
            <v>0</v>
          </cell>
          <cell r="H77">
            <v>1</v>
          </cell>
          <cell r="I77">
            <v>0</v>
          </cell>
          <cell r="J77">
            <v>0</v>
          </cell>
          <cell r="K77">
            <v>12</v>
          </cell>
          <cell r="L77">
            <v>151</v>
          </cell>
          <cell r="M77">
            <v>69</v>
          </cell>
          <cell r="N77">
            <v>0</v>
          </cell>
          <cell r="O77">
            <v>0</v>
          </cell>
        </row>
        <row r="78">
          <cell r="A78" t="str">
            <v>MONTPELLIER 2</v>
          </cell>
          <cell r="B78">
            <v>5</v>
          </cell>
          <cell r="C78">
            <v>60</v>
          </cell>
          <cell r="D78">
            <v>74</v>
          </cell>
          <cell r="E78">
            <v>37</v>
          </cell>
          <cell r="F78">
            <v>169</v>
          </cell>
          <cell r="G78">
            <v>93</v>
          </cell>
          <cell r="H78">
            <v>107</v>
          </cell>
          <cell r="I78">
            <v>46</v>
          </cell>
          <cell r="J78">
            <v>193</v>
          </cell>
          <cell r="K78">
            <v>164</v>
          </cell>
          <cell r="L78">
            <v>0</v>
          </cell>
          <cell r="M78">
            <v>43</v>
          </cell>
          <cell r="N78">
            <v>0</v>
          </cell>
          <cell r="O78">
            <v>0</v>
          </cell>
        </row>
        <row r="79">
          <cell r="A79" t="str">
            <v>MONTPELLIER 3</v>
          </cell>
          <cell r="B79">
            <v>11</v>
          </cell>
          <cell r="C79">
            <v>22</v>
          </cell>
          <cell r="D79">
            <v>227</v>
          </cell>
          <cell r="E79">
            <v>180</v>
          </cell>
          <cell r="F79">
            <v>17</v>
          </cell>
          <cell r="G79">
            <v>0</v>
          </cell>
          <cell r="H79">
            <v>0</v>
          </cell>
          <cell r="I79">
            <v>0</v>
          </cell>
          <cell r="J79">
            <v>0</v>
          </cell>
          <cell r="K79">
            <v>8</v>
          </cell>
          <cell r="L79">
            <v>0</v>
          </cell>
          <cell r="M79">
            <v>31</v>
          </cell>
          <cell r="N79">
            <v>0</v>
          </cell>
          <cell r="O79">
            <v>0</v>
          </cell>
        </row>
        <row r="80">
          <cell r="A80" t="str">
            <v>MULHOUSE</v>
          </cell>
          <cell r="B80">
            <v>23</v>
          </cell>
          <cell r="C80">
            <v>53</v>
          </cell>
          <cell r="D80">
            <v>71</v>
          </cell>
          <cell r="E80">
            <v>21</v>
          </cell>
          <cell r="F80">
            <v>44</v>
          </cell>
          <cell r="G80">
            <v>39</v>
          </cell>
          <cell r="H80">
            <v>51</v>
          </cell>
          <cell r="I80">
            <v>0</v>
          </cell>
          <cell r="J80">
            <v>106</v>
          </cell>
          <cell r="K80">
            <v>17</v>
          </cell>
          <cell r="L80">
            <v>0</v>
          </cell>
          <cell r="M80">
            <v>19</v>
          </cell>
          <cell r="N80">
            <v>0</v>
          </cell>
          <cell r="O80">
            <v>0</v>
          </cell>
        </row>
        <row r="81">
          <cell r="A81" t="str">
            <v>NANTES</v>
          </cell>
          <cell r="B81">
            <v>80</v>
          </cell>
          <cell r="C81">
            <v>111</v>
          </cell>
          <cell r="D81">
            <v>206</v>
          </cell>
          <cell r="E81">
            <v>159</v>
          </cell>
          <cell r="F81">
            <v>160</v>
          </cell>
          <cell r="G81">
            <v>62</v>
          </cell>
          <cell r="H81">
            <v>74</v>
          </cell>
          <cell r="I81">
            <v>23</v>
          </cell>
          <cell r="J81">
            <v>227</v>
          </cell>
          <cell r="K81">
            <v>74</v>
          </cell>
          <cell r="L81">
            <v>56</v>
          </cell>
          <cell r="M81">
            <v>116</v>
          </cell>
          <cell r="N81">
            <v>0</v>
          </cell>
          <cell r="O81">
            <v>0</v>
          </cell>
        </row>
        <row r="82">
          <cell r="A82" t="str">
            <v>NANTES EC</v>
          </cell>
          <cell r="B82">
            <v>0</v>
          </cell>
          <cell r="C82">
            <v>0</v>
          </cell>
          <cell r="D82">
            <v>6</v>
          </cell>
          <cell r="E82">
            <v>0</v>
          </cell>
          <cell r="F82">
            <v>11</v>
          </cell>
          <cell r="G82">
            <v>0</v>
          </cell>
          <cell r="H82">
            <v>2</v>
          </cell>
          <cell r="I82">
            <v>0</v>
          </cell>
          <cell r="J82">
            <v>85</v>
          </cell>
          <cell r="K82">
            <v>0</v>
          </cell>
          <cell r="L82">
            <v>0</v>
          </cell>
          <cell r="M82">
            <v>2</v>
          </cell>
          <cell r="N82">
            <v>0</v>
          </cell>
          <cell r="O82">
            <v>0</v>
          </cell>
        </row>
        <row r="83">
          <cell r="A83" t="str">
            <v>NICE</v>
          </cell>
          <cell r="B83">
            <v>79</v>
          </cell>
          <cell r="C83">
            <v>95</v>
          </cell>
          <cell r="D83">
            <v>165</v>
          </cell>
          <cell r="E83">
            <v>126</v>
          </cell>
          <cell r="F83">
            <v>181</v>
          </cell>
          <cell r="G83">
            <v>45</v>
          </cell>
          <cell r="H83">
            <v>41</v>
          </cell>
          <cell r="I83">
            <v>38</v>
          </cell>
          <cell r="J83">
            <v>79</v>
          </cell>
          <cell r="K83">
            <v>72</v>
          </cell>
          <cell r="L83">
            <v>0</v>
          </cell>
          <cell r="M83">
            <v>104</v>
          </cell>
          <cell r="N83">
            <v>0</v>
          </cell>
          <cell r="O83">
            <v>0</v>
          </cell>
        </row>
        <row r="84">
          <cell r="A84" t="str">
            <v>NICE OBS.</v>
          </cell>
          <cell r="B84">
            <v>0</v>
          </cell>
          <cell r="C84">
            <v>0</v>
          </cell>
          <cell r="D84">
            <v>0</v>
          </cell>
          <cell r="E84">
            <v>0</v>
          </cell>
          <cell r="F84">
            <v>0</v>
          </cell>
          <cell r="G84">
            <v>0</v>
          </cell>
          <cell r="H84">
            <v>0</v>
          </cell>
          <cell r="I84">
            <v>1</v>
          </cell>
          <cell r="J84">
            <v>0</v>
          </cell>
          <cell r="K84">
            <v>0</v>
          </cell>
          <cell r="L84">
            <v>0</v>
          </cell>
          <cell r="M84">
            <v>0</v>
          </cell>
          <cell r="N84">
            <v>0</v>
          </cell>
          <cell r="O84">
            <v>26</v>
          </cell>
        </row>
        <row r="85">
          <cell r="A85" t="str">
            <v>NIMES</v>
          </cell>
          <cell r="B85">
            <v>6</v>
          </cell>
          <cell r="C85">
            <v>1</v>
          </cell>
          <cell r="D85">
            <v>9</v>
          </cell>
          <cell r="E85">
            <v>16</v>
          </cell>
          <cell r="F85">
            <v>5</v>
          </cell>
          <cell r="G85">
            <v>2</v>
          </cell>
          <cell r="H85">
            <v>2</v>
          </cell>
          <cell r="I85">
            <v>2</v>
          </cell>
          <cell r="J85">
            <v>3</v>
          </cell>
          <cell r="K85">
            <v>5</v>
          </cell>
          <cell r="L85">
            <v>0</v>
          </cell>
          <cell r="M85">
            <v>2</v>
          </cell>
          <cell r="N85">
            <v>0</v>
          </cell>
          <cell r="O85">
            <v>0</v>
          </cell>
        </row>
        <row r="86">
          <cell r="A86" t="str">
            <v>NOISYLEGD ENSLL</v>
          </cell>
          <cell r="B86">
            <v>0</v>
          </cell>
          <cell r="C86">
            <v>0</v>
          </cell>
          <cell r="D86">
            <v>0</v>
          </cell>
          <cell r="E86">
            <v>8</v>
          </cell>
          <cell r="F86">
            <v>0</v>
          </cell>
          <cell r="G86">
            <v>1</v>
          </cell>
          <cell r="H86">
            <v>0</v>
          </cell>
          <cell r="I86">
            <v>0</v>
          </cell>
          <cell r="J86">
            <v>1</v>
          </cell>
          <cell r="K86">
            <v>0</v>
          </cell>
          <cell r="L86">
            <v>0</v>
          </cell>
          <cell r="M86">
            <v>1</v>
          </cell>
          <cell r="N86">
            <v>0</v>
          </cell>
          <cell r="O86">
            <v>0</v>
          </cell>
        </row>
        <row r="87">
          <cell r="A87" t="str">
            <v>NOUVELLE CALEDONIE</v>
          </cell>
          <cell r="B87">
            <v>7</v>
          </cell>
          <cell r="C87">
            <v>4</v>
          </cell>
          <cell r="D87">
            <v>15</v>
          </cell>
          <cell r="E87">
            <v>7</v>
          </cell>
          <cell r="F87">
            <v>12</v>
          </cell>
          <cell r="G87">
            <v>5</v>
          </cell>
          <cell r="H87">
            <v>4</v>
          </cell>
          <cell r="I87">
            <v>3</v>
          </cell>
          <cell r="J87">
            <v>0</v>
          </cell>
          <cell r="K87">
            <v>9</v>
          </cell>
          <cell r="L87">
            <v>0</v>
          </cell>
          <cell r="M87">
            <v>3</v>
          </cell>
          <cell r="N87">
            <v>0</v>
          </cell>
          <cell r="O87">
            <v>0</v>
          </cell>
        </row>
        <row r="88">
          <cell r="A88" t="str">
            <v>ORLEANS</v>
          </cell>
          <cell r="B88">
            <v>45</v>
          </cell>
          <cell r="C88">
            <v>92</v>
          </cell>
          <cell r="D88">
            <v>145</v>
          </cell>
          <cell r="E88">
            <v>81</v>
          </cell>
          <cell r="F88">
            <v>118</v>
          </cell>
          <cell r="G88">
            <v>44</v>
          </cell>
          <cell r="H88">
            <v>55</v>
          </cell>
          <cell r="I88">
            <v>30</v>
          </cell>
          <cell r="J88">
            <v>169</v>
          </cell>
          <cell r="K88">
            <v>50</v>
          </cell>
          <cell r="L88">
            <v>0</v>
          </cell>
          <cell r="M88">
            <v>53</v>
          </cell>
          <cell r="N88">
            <v>0</v>
          </cell>
          <cell r="O88">
            <v>1</v>
          </cell>
        </row>
        <row r="89">
          <cell r="A89" t="str">
            <v>PARIS  1</v>
          </cell>
          <cell r="B89">
            <v>183</v>
          </cell>
          <cell r="C89">
            <v>164</v>
          </cell>
          <cell r="D89">
            <v>62</v>
          </cell>
          <cell r="E89">
            <v>350</v>
          </cell>
          <cell r="F89">
            <v>42</v>
          </cell>
          <cell r="G89">
            <v>1</v>
          </cell>
          <cell r="H89">
            <v>0</v>
          </cell>
          <cell r="I89">
            <v>0</v>
          </cell>
          <cell r="J89">
            <v>0</v>
          </cell>
          <cell r="K89">
            <v>1</v>
          </cell>
          <cell r="L89">
            <v>0</v>
          </cell>
          <cell r="M89">
            <v>39</v>
          </cell>
          <cell r="N89">
            <v>0</v>
          </cell>
          <cell r="O89">
            <v>0</v>
          </cell>
        </row>
        <row r="90">
          <cell r="A90" t="str">
            <v>PARIS  2</v>
          </cell>
          <cell r="B90">
            <v>165</v>
          </cell>
          <cell r="C90">
            <v>58</v>
          </cell>
          <cell r="D90">
            <v>32</v>
          </cell>
          <cell r="E90">
            <v>2</v>
          </cell>
          <cell r="F90">
            <v>19</v>
          </cell>
          <cell r="G90">
            <v>0</v>
          </cell>
          <cell r="H90">
            <v>0</v>
          </cell>
          <cell r="I90">
            <v>0</v>
          </cell>
          <cell r="J90">
            <v>0</v>
          </cell>
          <cell r="K90">
            <v>0</v>
          </cell>
          <cell r="L90">
            <v>0</v>
          </cell>
          <cell r="M90">
            <v>21</v>
          </cell>
          <cell r="N90">
            <v>0</v>
          </cell>
          <cell r="O90">
            <v>0</v>
          </cell>
        </row>
        <row r="91">
          <cell r="A91" t="str">
            <v>PARIS  3</v>
          </cell>
          <cell r="B91">
            <v>8</v>
          </cell>
          <cell r="C91">
            <v>9</v>
          </cell>
          <cell r="D91">
            <v>348</v>
          </cell>
          <cell r="E91">
            <v>64</v>
          </cell>
          <cell r="F91">
            <v>2</v>
          </cell>
          <cell r="G91">
            <v>1</v>
          </cell>
          <cell r="H91">
            <v>0</v>
          </cell>
          <cell r="I91">
            <v>0</v>
          </cell>
          <cell r="J91">
            <v>0</v>
          </cell>
          <cell r="K91">
            <v>0</v>
          </cell>
          <cell r="L91">
            <v>0</v>
          </cell>
          <cell r="M91">
            <v>27</v>
          </cell>
          <cell r="N91">
            <v>0</v>
          </cell>
          <cell r="O91">
            <v>0</v>
          </cell>
        </row>
        <row r="92">
          <cell r="A92" t="str">
            <v>PARIS  4</v>
          </cell>
          <cell r="B92">
            <v>2</v>
          </cell>
          <cell r="C92">
            <v>5</v>
          </cell>
          <cell r="D92">
            <v>391</v>
          </cell>
          <cell r="E92">
            <v>256</v>
          </cell>
          <cell r="F92">
            <v>24</v>
          </cell>
          <cell r="G92">
            <v>4</v>
          </cell>
          <cell r="H92">
            <v>2</v>
          </cell>
          <cell r="I92">
            <v>0</v>
          </cell>
          <cell r="J92">
            <v>4</v>
          </cell>
          <cell r="K92">
            <v>8</v>
          </cell>
          <cell r="L92">
            <v>0</v>
          </cell>
          <cell r="M92">
            <v>52</v>
          </cell>
          <cell r="N92">
            <v>0</v>
          </cell>
          <cell r="O92">
            <v>0</v>
          </cell>
        </row>
        <row r="93">
          <cell r="A93" t="str">
            <v>PARIS  5</v>
          </cell>
          <cell r="B93">
            <v>65</v>
          </cell>
          <cell r="C93">
            <v>59</v>
          </cell>
          <cell r="D93">
            <v>73</v>
          </cell>
          <cell r="E93">
            <v>146</v>
          </cell>
          <cell r="F93">
            <v>92</v>
          </cell>
          <cell r="G93">
            <v>14</v>
          </cell>
          <cell r="H93">
            <v>16</v>
          </cell>
          <cell r="I93">
            <v>0</v>
          </cell>
          <cell r="J93">
            <v>0</v>
          </cell>
          <cell r="K93">
            <v>44</v>
          </cell>
          <cell r="L93">
            <v>177</v>
          </cell>
          <cell r="M93">
            <v>84</v>
          </cell>
          <cell r="N93">
            <v>0</v>
          </cell>
          <cell r="O93">
            <v>0</v>
          </cell>
        </row>
        <row r="94">
          <cell r="A94" t="str">
            <v>PARIS  6</v>
          </cell>
          <cell r="B94">
            <v>0</v>
          </cell>
          <cell r="C94">
            <v>10</v>
          </cell>
          <cell r="D94">
            <v>49</v>
          </cell>
          <cell r="E94">
            <v>2</v>
          </cell>
          <cell r="F94">
            <v>314</v>
          </cell>
          <cell r="G94">
            <v>188</v>
          </cell>
          <cell r="H94">
            <v>206</v>
          </cell>
          <cell r="I94">
            <v>133</v>
          </cell>
          <cell r="J94">
            <v>151</v>
          </cell>
          <cell r="K94">
            <v>372</v>
          </cell>
          <cell r="L94">
            <v>0</v>
          </cell>
          <cell r="M94">
            <v>18</v>
          </cell>
          <cell r="N94">
            <v>0</v>
          </cell>
          <cell r="O94">
            <v>17</v>
          </cell>
        </row>
        <row r="95">
          <cell r="A95" t="str">
            <v>PARIS  7</v>
          </cell>
          <cell r="B95">
            <v>3</v>
          </cell>
          <cell r="C95">
            <v>14</v>
          </cell>
          <cell r="D95">
            <v>210</v>
          </cell>
          <cell r="E95">
            <v>146</v>
          </cell>
          <cell r="F95">
            <v>164</v>
          </cell>
          <cell r="G95">
            <v>106</v>
          </cell>
          <cell r="H95">
            <v>66</v>
          </cell>
          <cell r="I95">
            <v>62</v>
          </cell>
          <cell r="J95">
            <v>17</v>
          </cell>
          <cell r="K95">
            <v>176</v>
          </cell>
          <cell r="L95">
            <v>1</v>
          </cell>
          <cell r="M95">
            <v>17</v>
          </cell>
          <cell r="N95">
            <v>0</v>
          </cell>
          <cell r="O95">
            <v>0</v>
          </cell>
        </row>
        <row r="96">
          <cell r="A96" t="str">
            <v>PARIS  8</v>
          </cell>
          <cell r="B96">
            <v>47</v>
          </cell>
          <cell r="C96">
            <v>61</v>
          </cell>
          <cell r="D96">
            <v>181</v>
          </cell>
          <cell r="E96">
            <v>292</v>
          </cell>
          <cell r="F96">
            <v>52</v>
          </cell>
          <cell r="G96">
            <v>0</v>
          </cell>
          <cell r="H96">
            <v>0</v>
          </cell>
          <cell r="I96">
            <v>0</v>
          </cell>
          <cell r="J96">
            <v>17</v>
          </cell>
          <cell r="K96">
            <v>3</v>
          </cell>
          <cell r="L96">
            <v>0</v>
          </cell>
          <cell r="M96">
            <v>80</v>
          </cell>
          <cell r="N96">
            <v>0</v>
          </cell>
          <cell r="O96">
            <v>0</v>
          </cell>
        </row>
        <row r="97">
          <cell r="A97" t="str">
            <v>PARIS  DAUPHINE</v>
          </cell>
          <cell r="B97">
            <v>32</v>
          </cell>
          <cell r="C97">
            <v>140</v>
          </cell>
          <cell r="D97">
            <v>32</v>
          </cell>
          <cell r="E97">
            <v>21</v>
          </cell>
          <cell r="F97">
            <v>89</v>
          </cell>
          <cell r="G97">
            <v>0</v>
          </cell>
          <cell r="H97">
            <v>0</v>
          </cell>
          <cell r="I97">
            <v>0</v>
          </cell>
          <cell r="J97">
            <v>0</v>
          </cell>
          <cell r="K97">
            <v>0</v>
          </cell>
          <cell r="L97">
            <v>0</v>
          </cell>
          <cell r="M97">
            <v>9</v>
          </cell>
          <cell r="N97">
            <v>0</v>
          </cell>
          <cell r="O97">
            <v>0</v>
          </cell>
        </row>
        <row r="98">
          <cell r="A98" t="str">
            <v>PARIS 10</v>
          </cell>
          <cell r="B98">
            <v>124</v>
          </cell>
          <cell r="C98">
            <v>98</v>
          </cell>
          <cell r="D98">
            <v>257</v>
          </cell>
          <cell r="E98">
            <v>238</v>
          </cell>
          <cell r="F98">
            <v>51</v>
          </cell>
          <cell r="G98">
            <v>8</v>
          </cell>
          <cell r="H98">
            <v>0</v>
          </cell>
          <cell r="I98">
            <v>0</v>
          </cell>
          <cell r="J98">
            <v>55</v>
          </cell>
          <cell r="K98">
            <v>11</v>
          </cell>
          <cell r="L98">
            <v>0</v>
          </cell>
          <cell r="M98">
            <v>97</v>
          </cell>
          <cell r="N98">
            <v>0</v>
          </cell>
          <cell r="O98">
            <v>0</v>
          </cell>
        </row>
        <row r="99">
          <cell r="A99" t="str">
            <v>PARIS 11</v>
          </cell>
          <cell r="B99">
            <v>64</v>
          </cell>
          <cell r="C99">
            <v>79</v>
          </cell>
          <cell r="D99">
            <v>80</v>
          </cell>
          <cell r="E99">
            <v>5</v>
          </cell>
          <cell r="F99">
            <v>231</v>
          </cell>
          <cell r="G99">
            <v>176</v>
          </cell>
          <cell r="H99">
            <v>136</v>
          </cell>
          <cell r="I99">
            <v>52</v>
          </cell>
          <cell r="J99">
            <v>170</v>
          </cell>
          <cell r="K99">
            <v>182</v>
          </cell>
          <cell r="L99">
            <v>174</v>
          </cell>
          <cell r="M99">
            <v>74</v>
          </cell>
          <cell r="N99">
            <v>0</v>
          </cell>
          <cell r="O99">
            <v>7</v>
          </cell>
        </row>
        <row r="100">
          <cell r="A100" t="str">
            <v>PARIS 12</v>
          </cell>
          <cell r="B100">
            <v>78</v>
          </cell>
          <cell r="C100">
            <v>120</v>
          </cell>
          <cell r="D100">
            <v>194</v>
          </cell>
          <cell r="E100">
            <v>134</v>
          </cell>
          <cell r="F100">
            <v>98</v>
          </cell>
          <cell r="G100">
            <v>34</v>
          </cell>
          <cell r="H100">
            <v>36</v>
          </cell>
          <cell r="I100">
            <v>21</v>
          </cell>
          <cell r="J100">
            <v>127</v>
          </cell>
          <cell r="K100">
            <v>63</v>
          </cell>
          <cell r="L100">
            <v>1</v>
          </cell>
          <cell r="M100">
            <v>104</v>
          </cell>
          <cell r="N100">
            <v>0</v>
          </cell>
          <cell r="O100">
            <v>0</v>
          </cell>
        </row>
        <row r="101">
          <cell r="A101" t="str">
            <v>PARIS 13</v>
          </cell>
          <cell r="B101">
            <v>58</v>
          </cell>
          <cell r="C101">
            <v>101</v>
          </cell>
          <cell r="D101">
            <v>133</v>
          </cell>
          <cell r="E101">
            <v>69</v>
          </cell>
          <cell r="F101">
            <v>167</v>
          </cell>
          <cell r="G101">
            <v>52</v>
          </cell>
          <cell r="H101">
            <v>37</v>
          </cell>
          <cell r="I101">
            <v>0</v>
          </cell>
          <cell r="J101">
            <v>101</v>
          </cell>
          <cell r="K101">
            <v>38</v>
          </cell>
          <cell r="L101">
            <v>2</v>
          </cell>
          <cell r="M101">
            <v>83</v>
          </cell>
          <cell r="N101">
            <v>0</v>
          </cell>
          <cell r="O101">
            <v>0</v>
          </cell>
        </row>
        <row r="102">
          <cell r="A102" t="str">
            <v>PARIS CNAM</v>
          </cell>
          <cell r="B102">
            <v>9</v>
          </cell>
          <cell r="C102">
            <v>51</v>
          </cell>
          <cell r="D102">
            <v>14</v>
          </cell>
          <cell r="E102">
            <v>47</v>
          </cell>
          <cell r="F102">
            <v>66</v>
          </cell>
          <cell r="G102">
            <v>13</v>
          </cell>
          <cell r="H102">
            <v>17</v>
          </cell>
          <cell r="I102">
            <v>6</v>
          </cell>
          <cell r="J102">
            <v>69</v>
          </cell>
          <cell r="K102">
            <v>17</v>
          </cell>
          <cell r="L102">
            <v>3</v>
          </cell>
          <cell r="M102">
            <v>12</v>
          </cell>
          <cell r="N102">
            <v>0</v>
          </cell>
          <cell r="O102">
            <v>71</v>
          </cell>
        </row>
        <row r="103">
          <cell r="A103" t="str">
            <v>PARIS COL.DE FRANCE</v>
          </cell>
          <cell r="B103">
            <v>0</v>
          </cell>
          <cell r="C103">
            <v>0</v>
          </cell>
          <cell r="D103">
            <v>7</v>
          </cell>
          <cell r="E103">
            <v>12</v>
          </cell>
          <cell r="F103">
            <v>0</v>
          </cell>
          <cell r="G103">
            <v>0</v>
          </cell>
          <cell r="H103">
            <v>0</v>
          </cell>
          <cell r="I103">
            <v>0</v>
          </cell>
          <cell r="J103">
            <v>0</v>
          </cell>
          <cell r="K103">
            <v>3</v>
          </cell>
          <cell r="L103">
            <v>0</v>
          </cell>
          <cell r="M103">
            <v>0</v>
          </cell>
          <cell r="N103">
            <v>0</v>
          </cell>
          <cell r="O103">
            <v>43</v>
          </cell>
        </row>
        <row r="104">
          <cell r="A104" t="str">
            <v>PARIS EC</v>
          </cell>
          <cell r="B104">
            <v>0</v>
          </cell>
          <cell r="C104">
            <v>2</v>
          </cell>
          <cell r="D104">
            <v>2</v>
          </cell>
          <cell r="E104">
            <v>0</v>
          </cell>
          <cell r="F104">
            <v>11</v>
          </cell>
          <cell r="G104">
            <v>3</v>
          </cell>
          <cell r="H104">
            <v>3</v>
          </cell>
          <cell r="I104">
            <v>0</v>
          </cell>
          <cell r="J104">
            <v>20</v>
          </cell>
          <cell r="K104">
            <v>0</v>
          </cell>
          <cell r="L104">
            <v>0</v>
          </cell>
          <cell r="M104">
            <v>4</v>
          </cell>
          <cell r="N104">
            <v>0</v>
          </cell>
          <cell r="O104">
            <v>33</v>
          </cell>
        </row>
        <row r="105">
          <cell r="A105" t="str">
            <v>PARIS EFEO</v>
          </cell>
          <cell r="B105">
            <v>0</v>
          </cell>
          <cell r="C105">
            <v>0</v>
          </cell>
          <cell r="D105">
            <v>0</v>
          </cell>
          <cell r="E105">
            <v>0</v>
          </cell>
          <cell r="F105">
            <v>0</v>
          </cell>
          <cell r="G105">
            <v>0</v>
          </cell>
          <cell r="H105">
            <v>0</v>
          </cell>
          <cell r="I105">
            <v>0</v>
          </cell>
          <cell r="J105">
            <v>0</v>
          </cell>
          <cell r="K105">
            <v>0</v>
          </cell>
          <cell r="L105">
            <v>0</v>
          </cell>
          <cell r="M105">
            <v>0</v>
          </cell>
          <cell r="N105">
            <v>0</v>
          </cell>
          <cell r="O105">
            <v>39</v>
          </cell>
        </row>
        <row r="106">
          <cell r="A106" t="str">
            <v>PARIS EHESS</v>
          </cell>
          <cell r="B106">
            <v>0</v>
          </cell>
          <cell r="C106">
            <v>3</v>
          </cell>
          <cell r="D106">
            <v>5</v>
          </cell>
          <cell r="E106">
            <v>5</v>
          </cell>
          <cell r="F106">
            <v>0</v>
          </cell>
          <cell r="G106">
            <v>0</v>
          </cell>
          <cell r="H106">
            <v>0</v>
          </cell>
          <cell r="I106">
            <v>0</v>
          </cell>
          <cell r="J106">
            <v>0</v>
          </cell>
          <cell r="K106">
            <v>0</v>
          </cell>
          <cell r="L106">
            <v>0</v>
          </cell>
          <cell r="M106">
            <v>0</v>
          </cell>
          <cell r="N106">
            <v>0</v>
          </cell>
          <cell r="O106">
            <v>192</v>
          </cell>
        </row>
        <row r="107">
          <cell r="A107" t="str">
            <v>PARIS EC. NAT. CHARTES</v>
          </cell>
          <cell r="B107">
            <v>0</v>
          </cell>
          <cell r="C107">
            <v>0</v>
          </cell>
          <cell r="D107">
            <v>0</v>
          </cell>
          <cell r="E107">
            <v>0</v>
          </cell>
          <cell r="F107">
            <v>0</v>
          </cell>
          <cell r="G107">
            <v>0</v>
          </cell>
          <cell r="H107">
            <v>0</v>
          </cell>
          <cell r="I107">
            <v>0</v>
          </cell>
          <cell r="J107">
            <v>0</v>
          </cell>
          <cell r="K107">
            <v>0</v>
          </cell>
          <cell r="L107">
            <v>0</v>
          </cell>
          <cell r="M107">
            <v>0</v>
          </cell>
          <cell r="N107">
            <v>0</v>
          </cell>
          <cell r="O107">
            <v>16</v>
          </cell>
        </row>
        <row r="108">
          <cell r="A108" t="str">
            <v>PARIS ENS</v>
          </cell>
          <cell r="B108">
            <v>2</v>
          </cell>
          <cell r="C108">
            <v>7</v>
          </cell>
          <cell r="D108">
            <v>33</v>
          </cell>
          <cell r="E108">
            <v>29</v>
          </cell>
          <cell r="F108">
            <v>17</v>
          </cell>
          <cell r="G108">
            <v>24</v>
          </cell>
          <cell r="H108">
            <v>5</v>
          </cell>
          <cell r="I108">
            <v>9</v>
          </cell>
          <cell r="J108">
            <v>2</v>
          </cell>
          <cell r="K108">
            <v>18</v>
          </cell>
          <cell r="L108">
            <v>0</v>
          </cell>
          <cell r="M108">
            <v>4</v>
          </cell>
          <cell r="N108">
            <v>0</v>
          </cell>
          <cell r="O108">
            <v>2</v>
          </cell>
        </row>
        <row r="109">
          <cell r="A109" t="str">
            <v>PARIS ENSAM</v>
          </cell>
          <cell r="B109">
            <v>0</v>
          </cell>
          <cell r="C109">
            <v>13</v>
          </cell>
          <cell r="D109">
            <v>14</v>
          </cell>
          <cell r="E109">
            <v>1</v>
          </cell>
          <cell r="F109">
            <v>23</v>
          </cell>
          <cell r="G109">
            <v>4</v>
          </cell>
          <cell r="H109">
            <v>22</v>
          </cell>
          <cell r="I109">
            <v>0</v>
          </cell>
          <cell r="J109">
            <v>266</v>
          </cell>
          <cell r="K109">
            <v>0</v>
          </cell>
          <cell r="L109">
            <v>0</v>
          </cell>
          <cell r="M109">
            <v>3</v>
          </cell>
          <cell r="N109">
            <v>0</v>
          </cell>
          <cell r="O109">
            <v>0</v>
          </cell>
        </row>
        <row r="110">
          <cell r="A110" t="str">
            <v>PARIS ENSC</v>
          </cell>
          <cell r="B110">
            <v>0</v>
          </cell>
          <cell r="C110">
            <v>2</v>
          </cell>
          <cell r="D110">
            <v>1</v>
          </cell>
          <cell r="E110">
            <v>0</v>
          </cell>
          <cell r="F110">
            <v>0</v>
          </cell>
          <cell r="G110">
            <v>1</v>
          </cell>
          <cell r="H110">
            <v>35</v>
          </cell>
          <cell r="I110">
            <v>0</v>
          </cell>
          <cell r="J110">
            <v>11</v>
          </cell>
          <cell r="K110">
            <v>1</v>
          </cell>
          <cell r="L110">
            <v>0</v>
          </cell>
          <cell r="M110">
            <v>0</v>
          </cell>
          <cell r="N110">
            <v>0</v>
          </cell>
          <cell r="O110">
            <v>0</v>
          </cell>
        </row>
        <row r="111">
          <cell r="A111" t="str">
            <v>PARIS EPHE</v>
          </cell>
          <cell r="B111">
            <v>0</v>
          </cell>
          <cell r="C111">
            <v>1</v>
          </cell>
          <cell r="D111">
            <v>4</v>
          </cell>
          <cell r="E111">
            <v>6</v>
          </cell>
          <cell r="F111">
            <v>0</v>
          </cell>
          <cell r="G111">
            <v>0</v>
          </cell>
          <cell r="H111">
            <v>0</v>
          </cell>
          <cell r="I111">
            <v>0</v>
          </cell>
          <cell r="J111">
            <v>0</v>
          </cell>
          <cell r="K111">
            <v>1</v>
          </cell>
          <cell r="L111">
            <v>0</v>
          </cell>
          <cell r="M111">
            <v>0</v>
          </cell>
          <cell r="N111">
            <v>0</v>
          </cell>
          <cell r="O111">
            <v>181</v>
          </cell>
        </row>
        <row r="112">
          <cell r="A112" t="str">
            <v>PARIS IAE</v>
          </cell>
          <cell r="B112">
            <v>0</v>
          </cell>
          <cell r="C112">
            <v>27</v>
          </cell>
          <cell r="D112">
            <v>0</v>
          </cell>
          <cell r="E112">
            <v>0</v>
          </cell>
          <cell r="F112">
            <v>0</v>
          </cell>
          <cell r="G112">
            <v>0</v>
          </cell>
          <cell r="H112">
            <v>0</v>
          </cell>
          <cell r="I112">
            <v>0</v>
          </cell>
          <cell r="J112">
            <v>0</v>
          </cell>
          <cell r="K112">
            <v>0</v>
          </cell>
          <cell r="L112">
            <v>0</v>
          </cell>
          <cell r="M112">
            <v>0</v>
          </cell>
          <cell r="N112">
            <v>0</v>
          </cell>
          <cell r="O112">
            <v>0</v>
          </cell>
        </row>
        <row r="113">
          <cell r="A113" t="str">
            <v>PARIS IEP</v>
          </cell>
          <cell r="B113">
            <v>24</v>
          </cell>
          <cell r="C113">
            <v>13</v>
          </cell>
          <cell r="D113">
            <v>9</v>
          </cell>
          <cell r="E113">
            <v>28</v>
          </cell>
          <cell r="F113">
            <v>1</v>
          </cell>
          <cell r="G113">
            <v>0</v>
          </cell>
          <cell r="H113">
            <v>0</v>
          </cell>
          <cell r="I113">
            <v>0</v>
          </cell>
          <cell r="J113">
            <v>0</v>
          </cell>
          <cell r="K113">
            <v>0</v>
          </cell>
          <cell r="L113">
            <v>0</v>
          </cell>
          <cell r="M113">
            <v>0</v>
          </cell>
          <cell r="N113">
            <v>0</v>
          </cell>
          <cell r="O113">
            <v>0</v>
          </cell>
        </row>
        <row r="114">
          <cell r="A114" t="str">
            <v>PARIS INALCO</v>
          </cell>
          <cell r="B114">
            <v>2</v>
          </cell>
          <cell r="C114">
            <v>4</v>
          </cell>
          <cell r="D114">
            <v>191</v>
          </cell>
          <cell r="E114">
            <v>29</v>
          </cell>
          <cell r="F114">
            <v>2</v>
          </cell>
          <cell r="G114">
            <v>0</v>
          </cell>
          <cell r="H114">
            <v>0</v>
          </cell>
          <cell r="I114">
            <v>0</v>
          </cell>
          <cell r="J114">
            <v>0</v>
          </cell>
          <cell r="K114">
            <v>0</v>
          </cell>
          <cell r="L114">
            <v>0</v>
          </cell>
          <cell r="M114">
            <v>1</v>
          </cell>
          <cell r="N114">
            <v>0</v>
          </cell>
          <cell r="O114">
            <v>0</v>
          </cell>
        </row>
        <row r="115">
          <cell r="A115" t="str">
            <v>PARIS INST.DE FRANCE</v>
          </cell>
          <cell r="B115">
            <v>0</v>
          </cell>
          <cell r="C115">
            <v>0</v>
          </cell>
          <cell r="D115">
            <v>10</v>
          </cell>
          <cell r="E115">
            <v>2</v>
          </cell>
          <cell r="F115">
            <v>0</v>
          </cell>
          <cell r="G115">
            <v>0</v>
          </cell>
          <cell r="H115">
            <v>0</v>
          </cell>
          <cell r="I115">
            <v>0</v>
          </cell>
          <cell r="J115">
            <v>0</v>
          </cell>
          <cell r="K115">
            <v>1</v>
          </cell>
          <cell r="L115">
            <v>0</v>
          </cell>
          <cell r="M115">
            <v>0</v>
          </cell>
          <cell r="N115">
            <v>0</v>
          </cell>
          <cell r="O115">
            <v>0</v>
          </cell>
        </row>
        <row r="116">
          <cell r="A116" t="str">
            <v>PARIS IPG</v>
          </cell>
          <cell r="B116">
            <v>0</v>
          </cell>
          <cell r="C116">
            <v>0</v>
          </cell>
          <cell r="D116">
            <v>0</v>
          </cell>
          <cell r="E116">
            <v>0</v>
          </cell>
          <cell r="F116">
            <v>0</v>
          </cell>
          <cell r="G116">
            <v>0</v>
          </cell>
          <cell r="H116">
            <v>0</v>
          </cell>
          <cell r="I116">
            <v>8</v>
          </cell>
          <cell r="J116">
            <v>0</v>
          </cell>
          <cell r="K116">
            <v>0</v>
          </cell>
          <cell r="L116">
            <v>0</v>
          </cell>
          <cell r="M116">
            <v>0</v>
          </cell>
          <cell r="N116">
            <v>0</v>
          </cell>
          <cell r="O116">
            <v>34</v>
          </cell>
        </row>
        <row r="117">
          <cell r="A117" t="str">
            <v>PARIS ISM</v>
          </cell>
          <cell r="B117">
            <v>0</v>
          </cell>
          <cell r="C117">
            <v>1</v>
          </cell>
          <cell r="D117">
            <v>1</v>
          </cell>
          <cell r="E117">
            <v>0</v>
          </cell>
          <cell r="F117">
            <v>4</v>
          </cell>
          <cell r="G117">
            <v>2</v>
          </cell>
          <cell r="H117">
            <v>0</v>
          </cell>
          <cell r="I117">
            <v>0</v>
          </cell>
          <cell r="J117">
            <v>38</v>
          </cell>
          <cell r="K117">
            <v>0</v>
          </cell>
          <cell r="L117">
            <v>0</v>
          </cell>
          <cell r="M117">
            <v>0</v>
          </cell>
          <cell r="N117">
            <v>0</v>
          </cell>
          <cell r="O117">
            <v>0</v>
          </cell>
        </row>
        <row r="118">
          <cell r="A118" t="str">
            <v>PARIS MUSEUM</v>
          </cell>
          <cell r="B118">
            <v>0</v>
          </cell>
          <cell r="C118">
            <v>0</v>
          </cell>
          <cell r="D118">
            <v>1</v>
          </cell>
          <cell r="E118">
            <v>1</v>
          </cell>
          <cell r="F118">
            <v>0</v>
          </cell>
          <cell r="G118">
            <v>0</v>
          </cell>
          <cell r="H118">
            <v>0</v>
          </cell>
          <cell r="I118">
            <v>1</v>
          </cell>
          <cell r="J118">
            <v>0</v>
          </cell>
          <cell r="K118">
            <v>10</v>
          </cell>
          <cell r="L118">
            <v>0</v>
          </cell>
          <cell r="M118">
            <v>2</v>
          </cell>
          <cell r="N118">
            <v>0</v>
          </cell>
          <cell r="O118">
            <v>194</v>
          </cell>
        </row>
        <row r="119">
          <cell r="A119" t="str">
            <v>PARIS OBSERVATOIRE</v>
          </cell>
          <cell r="B119">
            <v>0</v>
          </cell>
          <cell r="C119">
            <v>0</v>
          </cell>
          <cell r="D119">
            <v>0</v>
          </cell>
          <cell r="E119">
            <v>0</v>
          </cell>
          <cell r="F119">
            <v>0</v>
          </cell>
          <cell r="G119">
            <v>2</v>
          </cell>
          <cell r="H119">
            <v>0</v>
          </cell>
          <cell r="I119">
            <v>8</v>
          </cell>
          <cell r="J119">
            <v>0</v>
          </cell>
          <cell r="K119">
            <v>1</v>
          </cell>
          <cell r="L119">
            <v>0</v>
          </cell>
          <cell r="M119">
            <v>0</v>
          </cell>
          <cell r="N119">
            <v>0</v>
          </cell>
          <cell r="O119">
            <v>83</v>
          </cell>
        </row>
        <row r="120">
          <cell r="A120" t="str">
            <v>PAU</v>
          </cell>
          <cell r="B120">
            <v>55</v>
          </cell>
          <cell r="C120">
            <v>57</v>
          </cell>
          <cell r="D120">
            <v>108</v>
          </cell>
          <cell r="E120">
            <v>49</v>
          </cell>
          <cell r="F120">
            <v>97</v>
          </cell>
          <cell r="G120">
            <v>22</v>
          </cell>
          <cell r="H120">
            <v>36</v>
          </cell>
          <cell r="I120">
            <v>14</v>
          </cell>
          <cell r="J120">
            <v>84</v>
          </cell>
          <cell r="K120">
            <v>31</v>
          </cell>
          <cell r="L120">
            <v>0</v>
          </cell>
          <cell r="M120">
            <v>31</v>
          </cell>
          <cell r="N120">
            <v>0</v>
          </cell>
          <cell r="O120">
            <v>0</v>
          </cell>
        </row>
        <row r="121">
          <cell r="A121" t="str">
            <v>PERPIGNAN</v>
          </cell>
          <cell r="B121">
            <v>41</v>
          </cell>
          <cell r="C121">
            <v>40</v>
          </cell>
          <cell r="D121">
            <v>55</v>
          </cell>
          <cell r="E121">
            <v>36</v>
          </cell>
          <cell r="F121">
            <v>32</v>
          </cell>
          <cell r="G121">
            <v>9</v>
          </cell>
          <cell r="H121">
            <v>19</v>
          </cell>
          <cell r="I121">
            <v>17</v>
          </cell>
          <cell r="J121">
            <v>40</v>
          </cell>
          <cell r="K121">
            <v>33</v>
          </cell>
          <cell r="L121">
            <v>0</v>
          </cell>
          <cell r="M121">
            <v>22</v>
          </cell>
          <cell r="N121">
            <v>0</v>
          </cell>
          <cell r="O121">
            <v>0</v>
          </cell>
        </row>
        <row r="122">
          <cell r="A122" t="str">
            <v>POITIERS</v>
          </cell>
          <cell r="B122">
            <v>79</v>
          </cell>
          <cell r="C122">
            <v>106</v>
          </cell>
          <cell r="D122">
            <v>198</v>
          </cell>
          <cell r="E122">
            <v>147</v>
          </cell>
          <cell r="F122">
            <v>99</v>
          </cell>
          <cell r="G122">
            <v>50</v>
          </cell>
          <cell r="H122">
            <v>60</v>
          </cell>
          <cell r="I122">
            <v>20</v>
          </cell>
          <cell r="J122">
            <v>191</v>
          </cell>
          <cell r="K122">
            <v>65</v>
          </cell>
          <cell r="L122">
            <v>35</v>
          </cell>
          <cell r="M122">
            <v>88</v>
          </cell>
          <cell r="N122">
            <v>0</v>
          </cell>
          <cell r="O122">
            <v>0</v>
          </cell>
        </row>
        <row r="123">
          <cell r="A123" t="str">
            <v>POITIERS ENSMA</v>
          </cell>
          <cell r="B123">
            <v>0</v>
          </cell>
          <cell r="C123">
            <v>0</v>
          </cell>
          <cell r="D123">
            <v>3</v>
          </cell>
          <cell r="E123">
            <v>0</v>
          </cell>
          <cell r="F123">
            <v>7</v>
          </cell>
          <cell r="G123">
            <v>4</v>
          </cell>
          <cell r="H123">
            <v>0</v>
          </cell>
          <cell r="I123">
            <v>0</v>
          </cell>
          <cell r="J123">
            <v>39</v>
          </cell>
          <cell r="K123">
            <v>0</v>
          </cell>
          <cell r="L123">
            <v>0</v>
          </cell>
          <cell r="M123">
            <v>4</v>
          </cell>
          <cell r="N123">
            <v>0</v>
          </cell>
          <cell r="O123">
            <v>0</v>
          </cell>
        </row>
        <row r="124">
          <cell r="A124" t="str">
            <v>POLYNESIE</v>
          </cell>
          <cell r="B124">
            <v>9</v>
          </cell>
          <cell r="C124">
            <v>9</v>
          </cell>
          <cell r="D124">
            <v>23</v>
          </cell>
          <cell r="E124">
            <v>9</v>
          </cell>
          <cell r="F124">
            <v>13</v>
          </cell>
          <cell r="G124">
            <v>2</v>
          </cell>
          <cell r="H124">
            <v>4</v>
          </cell>
          <cell r="I124">
            <v>5</v>
          </cell>
          <cell r="J124">
            <v>1</v>
          </cell>
          <cell r="K124">
            <v>4</v>
          </cell>
          <cell r="L124">
            <v>0</v>
          </cell>
          <cell r="M124">
            <v>6</v>
          </cell>
          <cell r="N124">
            <v>0</v>
          </cell>
          <cell r="O124">
            <v>0</v>
          </cell>
        </row>
        <row r="125">
          <cell r="A125" t="str">
            <v>REIMS</v>
          </cell>
          <cell r="B125">
            <v>63</v>
          </cell>
          <cell r="C125">
            <v>110</v>
          </cell>
          <cell r="D125">
            <v>152</v>
          </cell>
          <cell r="E125">
            <v>104</v>
          </cell>
          <cell r="F125">
            <v>99</v>
          </cell>
          <cell r="G125">
            <v>50</v>
          </cell>
          <cell r="H125">
            <v>45</v>
          </cell>
          <cell r="I125">
            <v>13</v>
          </cell>
          <cell r="J125">
            <v>149</v>
          </cell>
          <cell r="K125">
            <v>77</v>
          </cell>
          <cell r="L125">
            <v>52</v>
          </cell>
          <cell r="M125">
            <v>61</v>
          </cell>
          <cell r="N125">
            <v>0</v>
          </cell>
          <cell r="O125">
            <v>0</v>
          </cell>
        </row>
        <row r="126">
          <cell r="A126" t="str">
            <v>RENNES 1</v>
          </cell>
          <cell r="B126">
            <v>86</v>
          </cell>
          <cell r="C126">
            <v>131</v>
          </cell>
          <cell r="D126">
            <v>60</v>
          </cell>
          <cell r="E126">
            <v>21</v>
          </cell>
          <cell r="F126">
            <v>184</v>
          </cell>
          <cell r="G126">
            <v>83</v>
          </cell>
          <cell r="H126">
            <v>72</v>
          </cell>
          <cell r="I126">
            <v>28</v>
          </cell>
          <cell r="J126">
            <v>176</v>
          </cell>
          <cell r="K126">
            <v>128</v>
          </cell>
          <cell r="L126">
            <v>53</v>
          </cell>
          <cell r="M126">
            <v>26</v>
          </cell>
          <cell r="N126">
            <v>0</v>
          </cell>
          <cell r="O126">
            <v>1</v>
          </cell>
        </row>
        <row r="127">
          <cell r="A127" t="str">
            <v>RENNES 2</v>
          </cell>
          <cell r="B127">
            <v>15</v>
          </cell>
          <cell r="C127">
            <v>21</v>
          </cell>
          <cell r="D127">
            <v>184</v>
          </cell>
          <cell r="E127">
            <v>212</v>
          </cell>
          <cell r="F127">
            <v>21</v>
          </cell>
          <cell r="G127">
            <v>0</v>
          </cell>
          <cell r="H127">
            <v>0</v>
          </cell>
          <cell r="I127">
            <v>0</v>
          </cell>
          <cell r="J127">
            <v>1</v>
          </cell>
          <cell r="K127">
            <v>0</v>
          </cell>
          <cell r="L127">
            <v>0</v>
          </cell>
          <cell r="M127">
            <v>90</v>
          </cell>
          <cell r="N127">
            <v>0</v>
          </cell>
          <cell r="O127">
            <v>0</v>
          </cell>
        </row>
        <row r="128">
          <cell r="A128" t="str">
            <v>RENNES EHESP</v>
          </cell>
          <cell r="B128">
            <v>1</v>
          </cell>
          <cell r="C128">
            <v>1</v>
          </cell>
          <cell r="D128">
            <v>0</v>
          </cell>
          <cell r="E128">
            <v>5</v>
          </cell>
          <cell r="F128">
            <v>1</v>
          </cell>
          <cell r="G128">
            <v>0</v>
          </cell>
          <cell r="H128">
            <v>1</v>
          </cell>
          <cell r="I128">
            <v>0</v>
          </cell>
          <cell r="J128">
            <v>0</v>
          </cell>
          <cell r="K128">
            <v>0</v>
          </cell>
          <cell r="L128">
            <v>0</v>
          </cell>
          <cell r="M128">
            <v>1</v>
          </cell>
          <cell r="N128">
            <v>0</v>
          </cell>
          <cell r="O128">
            <v>0</v>
          </cell>
        </row>
        <row r="129">
          <cell r="A129" t="str">
            <v>RENNES ENSC</v>
          </cell>
          <cell r="B129">
            <v>0</v>
          </cell>
          <cell r="C129">
            <v>0</v>
          </cell>
          <cell r="D129">
            <v>3</v>
          </cell>
          <cell r="E129">
            <v>0</v>
          </cell>
          <cell r="F129">
            <v>3</v>
          </cell>
          <cell r="G129">
            <v>4</v>
          </cell>
          <cell r="H129">
            <v>20</v>
          </cell>
          <cell r="I129">
            <v>0</v>
          </cell>
          <cell r="J129">
            <v>8</v>
          </cell>
          <cell r="K129">
            <v>0</v>
          </cell>
          <cell r="L129">
            <v>0</v>
          </cell>
          <cell r="M129">
            <v>0</v>
          </cell>
          <cell r="N129">
            <v>0</v>
          </cell>
          <cell r="O129">
            <v>0</v>
          </cell>
        </row>
        <row r="130">
          <cell r="A130" t="str">
            <v>RENNES IEP</v>
          </cell>
          <cell r="B130">
            <v>8</v>
          </cell>
          <cell r="C130">
            <v>7</v>
          </cell>
          <cell r="D130">
            <v>6</v>
          </cell>
          <cell r="E130">
            <v>4</v>
          </cell>
          <cell r="F130">
            <v>0</v>
          </cell>
          <cell r="G130">
            <v>0</v>
          </cell>
          <cell r="H130">
            <v>0</v>
          </cell>
          <cell r="I130">
            <v>0</v>
          </cell>
          <cell r="J130">
            <v>0</v>
          </cell>
          <cell r="K130">
            <v>0</v>
          </cell>
          <cell r="L130">
            <v>0</v>
          </cell>
          <cell r="M130">
            <v>1</v>
          </cell>
          <cell r="N130">
            <v>0</v>
          </cell>
          <cell r="O130">
            <v>0</v>
          </cell>
        </row>
        <row r="131">
          <cell r="A131" t="str">
            <v>RENNES INSA</v>
          </cell>
          <cell r="B131">
            <v>0</v>
          </cell>
          <cell r="C131">
            <v>2</v>
          </cell>
          <cell r="D131">
            <v>12</v>
          </cell>
          <cell r="E131">
            <v>0</v>
          </cell>
          <cell r="F131">
            <v>35</v>
          </cell>
          <cell r="G131">
            <v>19</v>
          </cell>
          <cell r="H131">
            <v>14</v>
          </cell>
          <cell r="I131">
            <v>0</v>
          </cell>
          <cell r="J131">
            <v>58</v>
          </cell>
          <cell r="K131">
            <v>0</v>
          </cell>
          <cell r="L131">
            <v>0</v>
          </cell>
          <cell r="M131">
            <v>3</v>
          </cell>
          <cell r="N131">
            <v>0</v>
          </cell>
          <cell r="O131">
            <v>0</v>
          </cell>
        </row>
        <row r="132">
          <cell r="A132" t="str">
            <v>ROUBAIX ENSAIT</v>
          </cell>
          <cell r="B132">
            <v>0</v>
          </cell>
          <cell r="C132">
            <v>0</v>
          </cell>
          <cell r="D132">
            <v>0</v>
          </cell>
          <cell r="E132">
            <v>0</v>
          </cell>
          <cell r="F132">
            <v>1</v>
          </cell>
          <cell r="G132">
            <v>0</v>
          </cell>
          <cell r="H132">
            <v>9</v>
          </cell>
          <cell r="I132">
            <v>0</v>
          </cell>
          <cell r="J132">
            <v>19</v>
          </cell>
          <cell r="K132">
            <v>0</v>
          </cell>
          <cell r="L132">
            <v>0</v>
          </cell>
          <cell r="M132">
            <v>0</v>
          </cell>
          <cell r="N132">
            <v>0</v>
          </cell>
          <cell r="O132">
            <v>0</v>
          </cell>
        </row>
        <row r="133">
          <cell r="A133" t="str">
            <v>ROUEN</v>
          </cell>
          <cell r="B133">
            <v>58</v>
          </cell>
          <cell r="C133">
            <v>67</v>
          </cell>
          <cell r="D133">
            <v>182</v>
          </cell>
          <cell r="E133">
            <v>140</v>
          </cell>
          <cell r="F133">
            <v>76</v>
          </cell>
          <cell r="G133">
            <v>62</v>
          </cell>
          <cell r="H133">
            <v>75</v>
          </cell>
          <cell r="I133">
            <v>12</v>
          </cell>
          <cell r="J133">
            <v>95</v>
          </cell>
          <cell r="K133">
            <v>84</v>
          </cell>
          <cell r="L133">
            <v>44</v>
          </cell>
          <cell r="M133">
            <v>84</v>
          </cell>
          <cell r="N133">
            <v>0</v>
          </cell>
          <cell r="O133">
            <v>0</v>
          </cell>
        </row>
        <row r="134">
          <cell r="A134" t="str">
            <v>ROUEN INSA</v>
          </cell>
          <cell r="B134">
            <v>0</v>
          </cell>
          <cell r="C134">
            <v>2</v>
          </cell>
          <cell r="D134">
            <v>12</v>
          </cell>
          <cell r="E134">
            <v>1</v>
          </cell>
          <cell r="F134">
            <v>28</v>
          </cell>
          <cell r="G134">
            <v>6</v>
          </cell>
          <cell r="H134">
            <v>18</v>
          </cell>
          <cell r="I134">
            <v>0</v>
          </cell>
          <cell r="J134">
            <v>52</v>
          </cell>
          <cell r="K134">
            <v>0</v>
          </cell>
          <cell r="L134">
            <v>0</v>
          </cell>
          <cell r="M134">
            <v>3</v>
          </cell>
          <cell r="N134">
            <v>0</v>
          </cell>
          <cell r="O134">
            <v>0</v>
          </cell>
        </row>
        <row r="135">
          <cell r="A135" t="str">
            <v>ST ETIENNE</v>
          </cell>
          <cell r="B135">
            <v>34</v>
          </cell>
          <cell r="C135">
            <v>78</v>
          </cell>
          <cell r="D135">
            <v>102</v>
          </cell>
          <cell r="E135">
            <v>51</v>
          </cell>
          <cell r="F135">
            <v>50</v>
          </cell>
          <cell r="G135">
            <v>22</v>
          </cell>
          <cell r="H135">
            <v>22</v>
          </cell>
          <cell r="I135">
            <v>8</v>
          </cell>
          <cell r="J135">
            <v>103</v>
          </cell>
          <cell r="K135">
            <v>27</v>
          </cell>
          <cell r="L135">
            <v>0</v>
          </cell>
          <cell r="M135">
            <v>35</v>
          </cell>
          <cell r="N135">
            <v>0</v>
          </cell>
          <cell r="O135">
            <v>0</v>
          </cell>
        </row>
        <row r="136">
          <cell r="A136" t="str">
            <v>ST ETIENNE ENI</v>
          </cell>
          <cell r="B136">
            <v>0</v>
          </cell>
          <cell r="C136">
            <v>3</v>
          </cell>
          <cell r="D136">
            <v>6</v>
          </cell>
          <cell r="E136">
            <v>0</v>
          </cell>
          <cell r="F136">
            <v>8</v>
          </cell>
          <cell r="G136">
            <v>2</v>
          </cell>
          <cell r="H136">
            <v>0</v>
          </cell>
          <cell r="I136">
            <v>0</v>
          </cell>
          <cell r="J136">
            <v>35</v>
          </cell>
          <cell r="K136">
            <v>0</v>
          </cell>
          <cell r="L136">
            <v>0</v>
          </cell>
          <cell r="M136">
            <v>1</v>
          </cell>
          <cell r="N136">
            <v>0</v>
          </cell>
          <cell r="O136">
            <v>0</v>
          </cell>
        </row>
        <row r="137">
          <cell r="A137" t="str">
            <v>STRASBOURG</v>
          </cell>
          <cell r="B137">
            <v>98</v>
          </cell>
          <cell r="C137">
            <v>114</v>
          </cell>
          <cell r="D137">
            <v>277</v>
          </cell>
          <cell r="E137">
            <v>214</v>
          </cell>
          <cell r="F137">
            <v>142</v>
          </cell>
          <cell r="G137">
            <v>91</v>
          </cell>
          <cell r="H137">
            <v>109</v>
          </cell>
          <cell r="I137">
            <v>39</v>
          </cell>
          <cell r="J137">
            <v>149</v>
          </cell>
          <cell r="K137">
            <v>141</v>
          </cell>
          <cell r="L137">
            <v>67</v>
          </cell>
          <cell r="M137">
            <v>110</v>
          </cell>
          <cell r="N137">
            <v>50</v>
          </cell>
          <cell r="O137">
            <v>24</v>
          </cell>
        </row>
        <row r="138">
          <cell r="A138" t="str">
            <v>STRASBOURG INSA</v>
          </cell>
          <cell r="B138">
            <v>0</v>
          </cell>
          <cell r="C138">
            <v>2</v>
          </cell>
          <cell r="D138">
            <v>6</v>
          </cell>
          <cell r="E138">
            <v>9</v>
          </cell>
          <cell r="F138">
            <v>5</v>
          </cell>
          <cell r="G138">
            <v>1</v>
          </cell>
          <cell r="H138">
            <v>3</v>
          </cell>
          <cell r="I138">
            <v>0</v>
          </cell>
          <cell r="J138">
            <v>65</v>
          </cell>
          <cell r="K138">
            <v>0</v>
          </cell>
          <cell r="L138">
            <v>0</v>
          </cell>
          <cell r="M138">
            <v>3</v>
          </cell>
          <cell r="N138">
            <v>0</v>
          </cell>
          <cell r="O138">
            <v>0</v>
          </cell>
        </row>
        <row r="139">
          <cell r="A139" t="str">
            <v>TARBES ENI</v>
          </cell>
          <cell r="B139">
            <v>0</v>
          </cell>
          <cell r="C139">
            <v>0</v>
          </cell>
          <cell r="D139">
            <v>5</v>
          </cell>
          <cell r="E139">
            <v>0</v>
          </cell>
          <cell r="F139">
            <v>5</v>
          </cell>
          <cell r="G139">
            <v>3</v>
          </cell>
          <cell r="H139">
            <v>8</v>
          </cell>
          <cell r="I139">
            <v>0</v>
          </cell>
          <cell r="J139">
            <v>53</v>
          </cell>
          <cell r="K139">
            <v>0</v>
          </cell>
          <cell r="L139">
            <v>0</v>
          </cell>
          <cell r="M139">
            <v>1</v>
          </cell>
          <cell r="N139">
            <v>0</v>
          </cell>
          <cell r="O139">
            <v>0</v>
          </cell>
        </row>
        <row r="140">
          <cell r="A140" t="str">
            <v>TOULON</v>
          </cell>
          <cell r="B140">
            <v>52</v>
          </cell>
          <cell r="C140">
            <v>54</v>
          </cell>
          <cell r="D140">
            <v>54</v>
          </cell>
          <cell r="E140">
            <v>2</v>
          </cell>
          <cell r="F140">
            <v>43</v>
          </cell>
          <cell r="G140">
            <v>13</v>
          </cell>
          <cell r="H140">
            <v>22</v>
          </cell>
          <cell r="I140">
            <v>16</v>
          </cell>
          <cell r="J140">
            <v>75</v>
          </cell>
          <cell r="K140">
            <v>21</v>
          </cell>
          <cell r="L140">
            <v>0</v>
          </cell>
          <cell r="M140">
            <v>42</v>
          </cell>
          <cell r="N140">
            <v>0</v>
          </cell>
          <cell r="O140">
            <v>0</v>
          </cell>
        </row>
        <row r="141">
          <cell r="A141" t="str">
            <v>TOULOUSE 1</v>
          </cell>
          <cell r="B141">
            <v>136</v>
          </cell>
          <cell r="C141">
            <v>110</v>
          </cell>
          <cell r="D141">
            <v>30</v>
          </cell>
          <cell r="E141">
            <v>7</v>
          </cell>
          <cell r="F141">
            <v>53</v>
          </cell>
          <cell r="G141">
            <v>0</v>
          </cell>
          <cell r="H141">
            <v>1</v>
          </cell>
          <cell r="I141">
            <v>0</v>
          </cell>
          <cell r="J141">
            <v>6</v>
          </cell>
          <cell r="K141">
            <v>0</v>
          </cell>
          <cell r="L141">
            <v>0</v>
          </cell>
          <cell r="M141">
            <v>18</v>
          </cell>
          <cell r="N141">
            <v>0</v>
          </cell>
          <cell r="O141">
            <v>0</v>
          </cell>
        </row>
        <row r="142">
          <cell r="A142" t="str">
            <v>TOULOUSE 2</v>
          </cell>
          <cell r="B142">
            <v>9</v>
          </cell>
          <cell r="C142">
            <v>40</v>
          </cell>
          <cell r="D142">
            <v>316</v>
          </cell>
          <cell r="E142">
            <v>343</v>
          </cell>
          <cell r="F142">
            <v>65</v>
          </cell>
          <cell r="G142">
            <v>12</v>
          </cell>
          <cell r="H142">
            <v>0</v>
          </cell>
          <cell r="I142">
            <v>0</v>
          </cell>
          <cell r="J142">
            <v>49</v>
          </cell>
          <cell r="K142">
            <v>17</v>
          </cell>
          <cell r="L142">
            <v>0</v>
          </cell>
          <cell r="M142">
            <v>89</v>
          </cell>
          <cell r="N142">
            <v>0</v>
          </cell>
          <cell r="O142">
            <v>0</v>
          </cell>
        </row>
        <row r="143">
          <cell r="A143" t="str">
            <v>TOULOUSE 3</v>
          </cell>
          <cell r="B143">
            <v>5</v>
          </cell>
          <cell r="C143">
            <v>72</v>
          </cell>
          <cell r="D143">
            <v>94</v>
          </cell>
          <cell r="E143">
            <v>11</v>
          </cell>
          <cell r="F143">
            <v>278</v>
          </cell>
          <cell r="G143">
            <v>85</v>
          </cell>
          <cell r="H143">
            <v>108</v>
          </cell>
          <cell r="I143">
            <v>83</v>
          </cell>
          <cell r="J143">
            <v>314</v>
          </cell>
          <cell r="K143">
            <v>209</v>
          </cell>
          <cell r="L143">
            <v>73</v>
          </cell>
          <cell r="M143">
            <v>114</v>
          </cell>
          <cell r="N143">
            <v>0</v>
          </cell>
          <cell r="O143">
            <v>43</v>
          </cell>
        </row>
        <row r="144">
          <cell r="A144" t="str">
            <v>TOULOUSE IEP</v>
          </cell>
          <cell r="B144">
            <v>16</v>
          </cell>
          <cell r="C144">
            <v>7</v>
          </cell>
          <cell r="D144">
            <v>4</v>
          </cell>
          <cell r="E144">
            <v>3</v>
          </cell>
          <cell r="F144">
            <v>0</v>
          </cell>
          <cell r="G144">
            <v>0</v>
          </cell>
          <cell r="H144">
            <v>0</v>
          </cell>
          <cell r="I144">
            <v>0</v>
          </cell>
          <cell r="J144">
            <v>0</v>
          </cell>
          <cell r="K144">
            <v>0</v>
          </cell>
          <cell r="L144">
            <v>0</v>
          </cell>
          <cell r="M144">
            <v>0</v>
          </cell>
          <cell r="N144">
            <v>0</v>
          </cell>
          <cell r="O144">
            <v>0</v>
          </cell>
        </row>
        <row r="145">
          <cell r="A145" t="str">
            <v>TOULOUSE INP</v>
          </cell>
          <cell r="B145">
            <v>1</v>
          </cell>
          <cell r="C145">
            <v>8</v>
          </cell>
          <cell r="D145">
            <v>14</v>
          </cell>
          <cell r="E145">
            <v>4</v>
          </cell>
          <cell r="F145">
            <v>55</v>
          </cell>
          <cell r="G145">
            <v>4</v>
          </cell>
          <cell r="H145">
            <v>35</v>
          </cell>
          <cell r="I145">
            <v>0</v>
          </cell>
          <cell r="J145">
            <v>125</v>
          </cell>
          <cell r="K145">
            <v>47</v>
          </cell>
          <cell r="L145">
            <v>0</v>
          </cell>
          <cell r="M145">
            <v>6</v>
          </cell>
          <cell r="N145">
            <v>0</v>
          </cell>
          <cell r="O145">
            <v>0</v>
          </cell>
        </row>
        <row r="146">
          <cell r="A146" t="str">
            <v>TOULOUSE INSA</v>
          </cell>
          <cell r="B146">
            <v>0</v>
          </cell>
          <cell r="C146">
            <v>6</v>
          </cell>
          <cell r="D146">
            <v>11</v>
          </cell>
          <cell r="E146">
            <v>1</v>
          </cell>
          <cell r="F146">
            <v>38</v>
          </cell>
          <cell r="G146">
            <v>28</v>
          </cell>
          <cell r="H146">
            <v>0</v>
          </cell>
          <cell r="I146">
            <v>0</v>
          </cell>
          <cell r="J146">
            <v>93</v>
          </cell>
          <cell r="K146">
            <v>21</v>
          </cell>
          <cell r="L146">
            <v>0</v>
          </cell>
          <cell r="M146">
            <v>8</v>
          </cell>
          <cell r="N146">
            <v>0</v>
          </cell>
          <cell r="O146">
            <v>0</v>
          </cell>
        </row>
        <row r="147">
          <cell r="A147" t="str">
            <v>TOURS</v>
          </cell>
          <cell r="B147">
            <v>50</v>
          </cell>
          <cell r="C147">
            <v>60</v>
          </cell>
          <cell r="D147">
            <v>172</v>
          </cell>
          <cell r="E147">
            <v>167</v>
          </cell>
          <cell r="F147">
            <v>87</v>
          </cell>
          <cell r="G147">
            <v>36</v>
          </cell>
          <cell r="H147">
            <v>26</v>
          </cell>
          <cell r="I147">
            <v>12</v>
          </cell>
          <cell r="J147">
            <v>62</v>
          </cell>
          <cell r="K147">
            <v>95</v>
          </cell>
          <cell r="L147">
            <v>60</v>
          </cell>
          <cell r="M147">
            <v>30</v>
          </cell>
          <cell r="N147">
            <v>0</v>
          </cell>
          <cell r="O147">
            <v>0</v>
          </cell>
        </row>
        <row r="148">
          <cell r="A148" t="str">
            <v>TROYES UTT</v>
          </cell>
          <cell r="B148">
            <v>0</v>
          </cell>
          <cell r="C148">
            <v>2</v>
          </cell>
          <cell r="D148">
            <v>3</v>
          </cell>
          <cell r="E148">
            <v>4</v>
          </cell>
          <cell r="F148">
            <v>17</v>
          </cell>
          <cell r="G148">
            <v>15</v>
          </cell>
          <cell r="H148">
            <v>1</v>
          </cell>
          <cell r="I148">
            <v>0</v>
          </cell>
          <cell r="J148">
            <v>46</v>
          </cell>
          <cell r="K148">
            <v>0</v>
          </cell>
          <cell r="L148">
            <v>0</v>
          </cell>
          <cell r="M148">
            <v>3</v>
          </cell>
          <cell r="N148">
            <v>0</v>
          </cell>
          <cell r="O148">
            <v>0</v>
          </cell>
        </row>
        <row r="149">
          <cell r="A149" t="str">
            <v>PARIS UNIVERSCIENCE</v>
          </cell>
          <cell r="B149">
            <v>0</v>
          </cell>
          <cell r="C149">
            <v>0</v>
          </cell>
          <cell r="D149">
            <v>0</v>
          </cell>
          <cell r="E149">
            <v>0</v>
          </cell>
          <cell r="F149">
            <v>1</v>
          </cell>
          <cell r="G149">
            <v>1</v>
          </cell>
          <cell r="H149">
            <v>1</v>
          </cell>
          <cell r="I149">
            <v>0</v>
          </cell>
          <cell r="J149">
            <v>0</v>
          </cell>
          <cell r="K149">
            <v>0</v>
          </cell>
          <cell r="L149">
            <v>0</v>
          </cell>
          <cell r="M149">
            <v>1</v>
          </cell>
          <cell r="N149">
            <v>0</v>
          </cell>
          <cell r="O149">
            <v>0</v>
          </cell>
        </row>
        <row r="150">
          <cell r="A150" t="str">
            <v>VALENCIENNES</v>
          </cell>
          <cell r="B150">
            <v>27</v>
          </cell>
          <cell r="C150">
            <v>54</v>
          </cell>
          <cell r="D150">
            <v>94</v>
          </cell>
          <cell r="E150">
            <v>29</v>
          </cell>
          <cell r="F150">
            <v>78</v>
          </cell>
          <cell r="G150">
            <v>4</v>
          </cell>
          <cell r="H150">
            <v>11</v>
          </cell>
          <cell r="I150">
            <v>0</v>
          </cell>
          <cell r="J150">
            <v>188</v>
          </cell>
          <cell r="K150">
            <v>0</v>
          </cell>
          <cell r="L150">
            <v>0</v>
          </cell>
          <cell r="M150">
            <v>34</v>
          </cell>
          <cell r="N150">
            <v>0</v>
          </cell>
          <cell r="O150">
            <v>0</v>
          </cell>
        </row>
        <row r="151">
          <cell r="A151" t="str">
            <v>VERSAILLES ST-QUENT.</v>
          </cell>
          <cell r="B151">
            <v>48</v>
          </cell>
          <cell r="C151">
            <v>59</v>
          </cell>
          <cell r="D151">
            <v>55</v>
          </cell>
          <cell r="E151">
            <v>45</v>
          </cell>
          <cell r="F151">
            <v>85</v>
          </cell>
          <cell r="G151">
            <v>27</v>
          </cell>
          <cell r="H151">
            <v>38</v>
          </cell>
          <cell r="I151">
            <v>19</v>
          </cell>
          <cell r="J151">
            <v>54</v>
          </cell>
          <cell r="K151">
            <v>35</v>
          </cell>
          <cell r="L151">
            <v>0</v>
          </cell>
          <cell r="M151">
            <v>16</v>
          </cell>
          <cell r="N151">
            <v>0</v>
          </cell>
          <cell r="O151">
            <v>8</v>
          </cell>
        </row>
        <row r="158">
          <cell r="A158" t="str">
            <v>AIX IEP</v>
          </cell>
          <cell r="B158">
            <v>17</v>
          </cell>
          <cell r="C158">
            <v>8</v>
          </cell>
          <cell r="D158">
            <v>7</v>
          </cell>
          <cell r="E158">
            <v>3</v>
          </cell>
          <cell r="F158">
            <v>2</v>
          </cell>
          <cell r="G158">
            <v>0</v>
          </cell>
          <cell r="H158">
            <v>0</v>
          </cell>
          <cell r="I158">
            <v>0</v>
          </cell>
          <cell r="J158">
            <v>0</v>
          </cell>
          <cell r="K158">
            <v>0</v>
          </cell>
          <cell r="L158">
            <v>0</v>
          </cell>
          <cell r="M158">
            <v>1</v>
          </cell>
          <cell r="N158">
            <v>0</v>
          </cell>
          <cell r="O158">
            <v>0</v>
          </cell>
        </row>
        <row r="159">
          <cell r="A159" t="str">
            <v>AIX-MARSEILLE</v>
          </cell>
          <cell r="B159">
            <v>149</v>
          </cell>
          <cell r="C159">
            <v>221</v>
          </cell>
          <cell r="D159">
            <v>343</v>
          </cell>
          <cell r="E159">
            <v>289</v>
          </cell>
          <cell r="F159">
            <v>282</v>
          </cell>
          <cell r="G159">
            <v>189</v>
          </cell>
          <cell r="H159">
            <v>165</v>
          </cell>
          <cell r="I159">
            <v>63</v>
          </cell>
          <cell r="J159">
            <v>258</v>
          </cell>
          <cell r="K159">
            <v>261</v>
          </cell>
          <cell r="L159">
            <v>97</v>
          </cell>
          <cell r="M159">
            <v>169</v>
          </cell>
          <cell r="N159">
            <v>0</v>
          </cell>
          <cell r="O159">
            <v>19</v>
          </cell>
        </row>
        <row r="160">
          <cell r="A160" t="str">
            <v>AIX-MARS. EC</v>
          </cell>
          <cell r="B160">
            <v>0</v>
          </cell>
          <cell r="C160">
            <v>4</v>
          </cell>
          <cell r="D160">
            <v>6</v>
          </cell>
          <cell r="E160">
            <v>0</v>
          </cell>
          <cell r="F160">
            <v>7</v>
          </cell>
          <cell r="G160">
            <v>4</v>
          </cell>
          <cell r="H160">
            <v>9</v>
          </cell>
          <cell r="I160">
            <v>0</v>
          </cell>
          <cell r="J160">
            <v>45</v>
          </cell>
          <cell r="K160">
            <v>0</v>
          </cell>
          <cell r="L160">
            <v>0</v>
          </cell>
          <cell r="M160">
            <v>0</v>
          </cell>
          <cell r="N160">
            <v>0</v>
          </cell>
          <cell r="O160">
            <v>0</v>
          </cell>
        </row>
        <row r="161">
          <cell r="A161" t="str">
            <v>ALBI CUFR</v>
          </cell>
          <cell r="B161">
            <v>4</v>
          </cell>
          <cell r="C161">
            <v>1</v>
          </cell>
          <cell r="D161">
            <v>8</v>
          </cell>
          <cell r="E161">
            <v>19</v>
          </cell>
          <cell r="F161">
            <v>8</v>
          </cell>
          <cell r="G161">
            <v>4</v>
          </cell>
          <cell r="H161">
            <v>0</v>
          </cell>
          <cell r="I161">
            <v>0</v>
          </cell>
          <cell r="J161">
            <v>8</v>
          </cell>
          <cell r="K161">
            <v>5</v>
          </cell>
          <cell r="L161">
            <v>0</v>
          </cell>
          <cell r="M161">
            <v>8</v>
          </cell>
          <cell r="N161">
            <v>0</v>
          </cell>
          <cell r="O161">
            <v>0</v>
          </cell>
        </row>
        <row r="162">
          <cell r="A162" t="str">
            <v>AMIENS</v>
          </cell>
          <cell r="B162">
            <v>56</v>
          </cell>
          <cell r="C162">
            <v>74</v>
          </cell>
          <cell r="D162">
            <v>162</v>
          </cell>
          <cell r="E162">
            <v>150</v>
          </cell>
          <cell r="F162">
            <v>107</v>
          </cell>
          <cell r="G162">
            <v>40</v>
          </cell>
          <cell r="H162">
            <v>37</v>
          </cell>
          <cell r="I162">
            <v>7</v>
          </cell>
          <cell r="J162">
            <v>105</v>
          </cell>
          <cell r="K162">
            <v>69</v>
          </cell>
          <cell r="L162">
            <v>39</v>
          </cell>
          <cell r="M162">
            <v>66</v>
          </cell>
          <cell r="N162">
            <v>0</v>
          </cell>
          <cell r="O162">
            <v>0</v>
          </cell>
        </row>
        <row r="163">
          <cell r="A163" t="str">
            <v>ANGERS</v>
          </cell>
          <cell r="B163">
            <v>39</v>
          </cell>
          <cell r="C163">
            <v>66</v>
          </cell>
          <cell r="D163">
            <v>106</v>
          </cell>
          <cell r="E163">
            <v>66</v>
          </cell>
          <cell r="F163">
            <v>71</v>
          </cell>
          <cell r="G163">
            <v>23</v>
          </cell>
          <cell r="H163">
            <v>22</v>
          </cell>
          <cell r="I163">
            <v>8</v>
          </cell>
          <cell r="J163">
            <v>63</v>
          </cell>
          <cell r="K163">
            <v>64</v>
          </cell>
          <cell r="L163">
            <v>44</v>
          </cell>
          <cell r="M163">
            <v>8</v>
          </cell>
          <cell r="N163">
            <v>0</v>
          </cell>
          <cell r="O163">
            <v>0</v>
          </cell>
        </row>
        <row r="164">
          <cell r="A164" t="str">
            <v>ANTILLES-GUYANE</v>
          </cell>
          <cell r="B164">
            <v>49</v>
          </cell>
          <cell r="C164">
            <v>36</v>
          </cell>
          <cell r="D164">
            <v>92</v>
          </cell>
          <cell r="E164">
            <v>49</v>
          </cell>
          <cell r="F164">
            <v>59</v>
          </cell>
          <cell r="G164">
            <v>14</v>
          </cell>
          <cell r="H164">
            <v>17</v>
          </cell>
          <cell r="I164">
            <v>15</v>
          </cell>
          <cell r="J164">
            <v>37</v>
          </cell>
          <cell r="K164">
            <v>29</v>
          </cell>
          <cell r="L164">
            <v>0</v>
          </cell>
          <cell r="M164">
            <v>48</v>
          </cell>
          <cell r="N164">
            <v>0</v>
          </cell>
          <cell r="O164">
            <v>0</v>
          </cell>
        </row>
        <row r="165">
          <cell r="A165" t="str">
            <v>ARTOIS</v>
          </cell>
          <cell r="B165">
            <v>24</v>
          </cell>
          <cell r="C165">
            <v>44</v>
          </cell>
          <cell r="D165">
            <v>125</v>
          </cell>
          <cell r="E165">
            <v>115</v>
          </cell>
          <cell r="F165">
            <v>82</v>
          </cell>
          <cell r="G165">
            <v>25</v>
          </cell>
          <cell r="H165">
            <v>31</v>
          </cell>
          <cell r="I165">
            <v>1</v>
          </cell>
          <cell r="J165">
            <v>112</v>
          </cell>
          <cell r="K165">
            <v>27</v>
          </cell>
          <cell r="L165">
            <v>1</v>
          </cell>
          <cell r="M165">
            <v>72</v>
          </cell>
          <cell r="N165">
            <v>0</v>
          </cell>
          <cell r="O165">
            <v>0</v>
          </cell>
        </row>
        <row r="166">
          <cell r="A166" t="str">
            <v>AVIGNON</v>
          </cell>
          <cell r="B166">
            <v>20</v>
          </cell>
          <cell r="C166">
            <v>16</v>
          </cell>
          <cell r="D166">
            <v>69</v>
          </cell>
          <cell r="E166">
            <v>23</v>
          </cell>
          <cell r="F166">
            <v>51</v>
          </cell>
          <cell r="G166">
            <v>4</v>
          </cell>
          <cell r="H166">
            <v>18</v>
          </cell>
          <cell r="I166">
            <v>10</v>
          </cell>
          <cell r="J166">
            <v>14</v>
          </cell>
          <cell r="K166">
            <v>26</v>
          </cell>
          <cell r="L166">
            <v>0</v>
          </cell>
          <cell r="M166">
            <v>28</v>
          </cell>
          <cell r="N166">
            <v>0</v>
          </cell>
          <cell r="O166">
            <v>0</v>
          </cell>
        </row>
        <row r="167">
          <cell r="A167" t="str">
            <v>BELFORT UTBM</v>
          </cell>
          <cell r="B167">
            <v>1</v>
          </cell>
          <cell r="C167">
            <v>7</v>
          </cell>
          <cell r="D167">
            <v>12</v>
          </cell>
          <cell r="E167">
            <v>7</v>
          </cell>
          <cell r="F167">
            <v>20</v>
          </cell>
          <cell r="G167">
            <v>10</v>
          </cell>
          <cell r="H167">
            <v>7</v>
          </cell>
          <cell r="I167">
            <v>0</v>
          </cell>
          <cell r="J167">
            <v>59</v>
          </cell>
          <cell r="K167">
            <v>0</v>
          </cell>
          <cell r="L167">
            <v>0</v>
          </cell>
          <cell r="M167">
            <v>5</v>
          </cell>
          <cell r="N167">
            <v>0</v>
          </cell>
          <cell r="O167">
            <v>0</v>
          </cell>
        </row>
        <row r="168">
          <cell r="A168" t="str">
            <v>BESANCON</v>
          </cell>
          <cell r="B168">
            <v>36</v>
          </cell>
          <cell r="C168">
            <v>89</v>
          </cell>
          <cell r="D168">
            <v>215</v>
          </cell>
          <cell r="E168">
            <v>122</v>
          </cell>
          <cell r="F168">
            <v>132</v>
          </cell>
          <cell r="G168">
            <v>58</v>
          </cell>
          <cell r="H168">
            <v>40</v>
          </cell>
          <cell r="I168">
            <v>25</v>
          </cell>
          <cell r="J168">
            <v>134</v>
          </cell>
          <cell r="K168">
            <v>52</v>
          </cell>
          <cell r="L168">
            <v>36</v>
          </cell>
          <cell r="M168">
            <v>77</v>
          </cell>
          <cell r="N168">
            <v>0</v>
          </cell>
          <cell r="O168">
            <v>6</v>
          </cell>
        </row>
        <row r="169">
          <cell r="A169" t="str">
            <v>BESANCON ENSM</v>
          </cell>
          <cell r="B169">
            <v>0</v>
          </cell>
          <cell r="C169">
            <v>1</v>
          </cell>
          <cell r="D169">
            <v>3</v>
          </cell>
          <cell r="E169">
            <v>0</v>
          </cell>
          <cell r="F169">
            <v>7</v>
          </cell>
          <cell r="G169">
            <v>6</v>
          </cell>
          <cell r="H169">
            <v>0</v>
          </cell>
          <cell r="I169">
            <v>0</v>
          </cell>
          <cell r="J169">
            <v>36</v>
          </cell>
          <cell r="K169">
            <v>0</v>
          </cell>
          <cell r="L169">
            <v>0</v>
          </cell>
          <cell r="M169">
            <v>1</v>
          </cell>
          <cell r="N169">
            <v>0</v>
          </cell>
          <cell r="O169">
            <v>0</v>
          </cell>
        </row>
        <row r="170">
          <cell r="A170" t="str">
            <v>BLOIS ENIVL</v>
          </cell>
          <cell r="B170">
            <v>0</v>
          </cell>
          <cell r="C170">
            <v>1</v>
          </cell>
          <cell r="D170">
            <v>2</v>
          </cell>
          <cell r="E170">
            <v>0</v>
          </cell>
          <cell r="F170">
            <v>3</v>
          </cell>
          <cell r="G170">
            <v>0</v>
          </cell>
          <cell r="H170">
            <v>0</v>
          </cell>
          <cell r="I170">
            <v>0</v>
          </cell>
          <cell r="J170">
            <v>16</v>
          </cell>
          <cell r="K170">
            <v>0</v>
          </cell>
          <cell r="L170">
            <v>0</v>
          </cell>
          <cell r="M170">
            <v>0</v>
          </cell>
          <cell r="N170">
            <v>0</v>
          </cell>
          <cell r="O170">
            <v>0</v>
          </cell>
        </row>
        <row r="171">
          <cell r="A171" t="str">
            <v>BLOIS ENSP</v>
          </cell>
          <cell r="B171">
            <v>0</v>
          </cell>
          <cell r="C171">
            <v>0</v>
          </cell>
          <cell r="D171">
            <v>1</v>
          </cell>
          <cell r="E171">
            <v>2</v>
          </cell>
          <cell r="F171">
            <v>1</v>
          </cell>
          <cell r="G171">
            <v>0</v>
          </cell>
          <cell r="H171">
            <v>0</v>
          </cell>
          <cell r="I171">
            <v>0</v>
          </cell>
          <cell r="J171">
            <v>0</v>
          </cell>
          <cell r="K171">
            <v>2</v>
          </cell>
          <cell r="L171">
            <v>0</v>
          </cell>
          <cell r="M171">
            <v>0</v>
          </cell>
          <cell r="N171">
            <v>0</v>
          </cell>
          <cell r="O171">
            <v>0</v>
          </cell>
        </row>
        <row r="172">
          <cell r="A172" t="str">
            <v>BORDEAUX 1</v>
          </cell>
          <cell r="B172">
            <v>2</v>
          </cell>
          <cell r="C172">
            <v>7</v>
          </cell>
          <cell r="D172">
            <v>35</v>
          </cell>
          <cell r="E172">
            <v>7</v>
          </cell>
          <cell r="F172">
            <v>174</v>
          </cell>
          <cell r="G172">
            <v>80</v>
          </cell>
          <cell r="H172">
            <v>100</v>
          </cell>
          <cell r="I172">
            <v>41</v>
          </cell>
          <cell r="J172">
            <v>190</v>
          </cell>
          <cell r="K172">
            <v>109</v>
          </cell>
          <cell r="L172">
            <v>0</v>
          </cell>
          <cell r="M172">
            <v>12</v>
          </cell>
          <cell r="N172">
            <v>0</v>
          </cell>
          <cell r="O172">
            <v>11</v>
          </cell>
        </row>
        <row r="173">
          <cell r="A173" t="str">
            <v>BORDEAUX 2</v>
          </cell>
          <cell r="B173">
            <v>0</v>
          </cell>
          <cell r="C173">
            <v>8</v>
          </cell>
          <cell r="D173">
            <v>12</v>
          </cell>
          <cell r="E173">
            <v>68</v>
          </cell>
          <cell r="F173">
            <v>32</v>
          </cell>
          <cell r="G173">
            <v>3</v>
          </cell>
          <cell r="H173">
            <v>7</v>
          </cell>
          <cell r="I173">
            <v>0</v>
          </cell>
          <cell r="J173">
            <v>1</v>
          </cell>
          <cell r="K173">
            <v>103</v>
          </cell>
          <cell r="L173">
            <v>101</v>
          </cell>
          <cell r="M173">
            <v>57</v>
          </cell>
          <cell r="N173">
            <v>0</v>
          </cell>
          <cell r="O173">
            <v>0</v>
          </cell>
        </row>
        <row r="174">
          <cell r="A174" t="str">
            <v>BORDEAUX 3</v>
          </cell>
          <cell r="B174">
            <v>4</v>
          </cell>
          <cell r="C174">
            <v>6</v>
          </cell>
          <cell r="D174">
            <v>236</v>
          </cell>
          <cell r="E174">
            <v>150</v>
          </cell>
          <cell r="F174">
            <v>6</v>
          </cell>
          <cell r="G174">
            <v>4</v>
          </cell>
          <cell r="H174">
            <v>0</v>
          </cell>
          <cell r="I174">
            <v>13</v>
          </cell>
          <cell r="J174">
            <v>2</v>
          </cell>
          <cell r="K174">
            <v>5</v>
          </cell>
          <cell r="L174">
            <v>0</v>
          </cell>
          <cell r="M174">
            <v>56</v>
          </cell>
          <cell r="N174">
            <v>0</v>
          </cell>
          <cell r="O174">
            <v>0</v>
          </cell>
        </row>
        <row r="175">
          <cell r="A175" t="str">
            <v>BORDEAUX 4</v>
          </cell>
          <cell r="B175">
            <v>117</v>
          </cell>
          <cell r="C175">
            <v>144</v>
          </cell>
          <cell r="D175">
            <v>68</v>
          </cell>
          <cell r="E175">
            <v>33</v>
          </cell>
          <cell r="F175">
            <v>25</v>
          </cell>
          <cell r="G175">
            <v>10</v>
          </cell>
          <cell r="H175">
            <v>5</v>
          </cell>
          <cell r="I175">
            <v>0</v>
          </cell>
          <cell r="J175">
            <v>10</v>
          </cell>
          <cell r="K175">
            <v>20</v>
          </cell>
          <cell r="L175">
            <v>1</v>
          </cell>
          <cell r="M175">
            <v>39</v>
          </cell>
          <cell r="N175">
            <v>0</v>
          </cell>
          <cell r="O175">
            <v>0</v>
          </cell>
        </row>
        <row r="176">
          <cell r="A176" t="str">
            <v>BORDEAUX IEP</v>
          </cell>
          <cell r="B176">
            <v>16</v>
          </cell>
          <cell r="C176">
            <v>7</v>
          </cell>
          <cell r="D176">
            <v>6</v>
          </cell>
          <cell r="E176">
            <v>6</v>
          </cell>
          <cell r="F176">
            <v>1</v>
          </cell>
          <cell r="G176">
            <v>0</v>
          </cell>
          <cell r="H176">
            <v>0</v>
          </cell>
          <cell r="I176">
            <v>0</v>
          </cell>
          <cell r="J176">
            <v>0</v>
          </cell>
          <cell r="K176">
            <v>0</v>
          </cell>
          <cell r="L176">
            <v>0</v>
          </cell>
          <cell r="M176">
            <v>1</v>
          </cell>
          <cell r="N176">
            <v>0</v>
          </cell>
          <cell r="O176">
            <v>0</v>
          </cell>
        </row>
        <row r="177">
          <cell r="A177" t="str">
            <v>BORDEAUX IP</v>
          </cell>
          <cell r="B177">
            <v>0</v>
          </cell>
          <cell r="C177">
            <v>1</v>
          </cell>
          <cell r="D177">
            <v>5</v>
          </cell>
          <cell r="E177">
            <v>0</v>
          </cell>
          <cell r="F177">
            <v>27</v>
          </cell>
          <cell r="G177">
            <v>3</v>
          </cell>
          <cell r="H177">
            <v>22</v>
          </cell>
          <cell r="I177">
            <v>0</v>
          </cell>
          <cell r="J177">
            <v>42</v>
          </cell>
          <cell r="K177">
            <v>0</v>
          </cell>
          <cell r="L177">
            <v>0</v>
          </cell>
          <cell r="M177">
            <v>1</v>
          </cell>
          <cell r="N177">
            <v>0</v>
          </cell>
          <cell r="O177">
            <v>0</v>
          </cell>
        </row>
        <row r="178">
          <cell r="A178" t="str">
            <v>BOURGES ENSI</v>
          </cell>
          <cell r="B178">
            <v>0</v>
          </cell>
          <cell r="C178">
            <v>3</v>
          </cell>
          <cell r="D178">
            <v>1</v>
          </cell>
          <cell r="E178">
            <v>0</v>
          </cell>
          <cell r="F178">
            <v>4</v>
          </cell>
          <cell r="G178">
            <v>0</v>
          </cell>
          <cell r="H178">
            <v>0</v>
          </cell>
          <cell r="I178">
            <v>0</v>
          </cell>
          <cell r="J178">
            <v>16</v>
          </cell>
          <cell r="K178">
            <v>0</v>
          </cell>
          <cell r="L178">
            <v>0</v>
          </cell>
          <cell r="M178">
            <v>0</v>
          </cell>
          <cell r="N178">
            <v>0</v>
          </cell>
          <cell r="O178">
            <v>0</v>
          </cell>
        </row>
        <row r="179">
          <cell r="A179" t="str">
            <v>BREST</v>
          </cell>
          <cell r="B179">
            <v>37</v>
          </cell>
          <cell r="C179">
            <v>80</v>
          </cell>
          <cell r="D179">
            <v>137</v>
          </cell>
          <cell r="E179">
            <v>113</v>
          </cell>
          <cell r="F179">
            <v>98</v>
          </cell>
          <cell r="G179">
            <v>35</v>
          </cell>
          <cell r="H179">
            <v>33</v>
          </cell>
          <cell r="I179">
            <v>32</v>
          </cell>
          <cell r="J179">
            <v>89</v>
          </cell>
          <cell r="K179">
            <v>99</v>
          </cell>
          <cell r="L179">
            <v>1</v>
          </cell>
          <cell r="M179">
            <v>59</v>
          </cell>
          <cell r="N179">
            <v>0</v>
          </cell>
          <cell r="O179">
            <v>1</v>
          </cell>
        </row>
        <row r="180">
          <cell r="A180" t="str">
            <v>BREST ENI</v>
          </cell>
          <cell r="B180">
            <v>0</v>
          </cell>
          <cell r="C180">
            <v>0</v>
          </cell>
          <cell r="D180">
            <v>8</v>
          </cell>
          <cell r="E180">
            <v>0</v>
          </cell>
          <cell r="F180">
            <v>14</v>
          </cell>
          <cell r="G180">
            <v>3</v>
          </cell>
          <cell r="H180">
            <v>0</v>
          </cell>
          <cell r="I180">
            <v>0</v>
          </cell>
          <cell r="J180">
            <v>30</v>
          </cell>
          <cell r="K180">
            <v>0</v>
          </cell>
          <cell r="L180">
            <v>0</v>
          </cell>
          <cell r="M180">
            <v>0</v>
          </cell>
          <cell r="N180">
            <v>0</v>
          </cell>
          <cell r="O180">
            <v>0</v>
          </cell>
        </row>
        <row r="181">
          <cell r="A181" t="str">
            <v>BRETAGNE SUD</v>
          </cell>
          <cell r="B181">
            <v>21</v>
          </cell>
          <cell r="C181">
            <v>56</v>
          </cell>
          <cell r="D181">
            <v>58</v>
          </cell>
          <cell r="E181">
            <v>26</v>
          </cell>
          <cell r="F181">
            <v>74</v>
          </cell>
          <cell r="G181">
            <v>20</v>
          </cell>
          <cell r="H181">
            <v>16</v>
          </cell>
          <cell r="I181">
            <v>2</v>
          </cell>
          <cell r="J181">
            <v>84</v>
          </cell>
          <cell r="K181">
            <v>17</v>
          </cell>
          <cell r="L181">
            <v>0</v>
          </cell>
          <cell r="M181">
            <v>14</v>
          </cell>
          <cell r="N181">
            <v>0</v>
          </cell>
          <cell r="O181">
            <v>0</v>
          </cell>
        </row>
        <row r="182">
          <cell r="A182" t="str">
            <v>CACHAN ENS</v>
          </cell>
          <cell r="B182">
            <v>2</v>
          </cell>
          <cell r="C182">
            <v>18</v>
          </cell>
          <cell r="D182">
            <v>4</v>
          </cell>
          <cell r="E182">
            <v>9</v>
          </cell>
          <cell r="F182">
            <v>33</v>
          </cell>
          <cell r="G182">
            <v>15</v>
          </cell>
          <cell r="H182">
            <v>8</v>
          </cell>
          <cell r="I182">
            <v>0</v>
          </cell>
          <cell r="J182">
            <v>82</v>
          </cell>
          <cell r="K182">
            <v>11</v>
          </cell>
          <cell r="L182">
            <v>0</v>
          </cell>
          <cell r="M182">
            <v>8</v>
          </cell>
          <cell r="N182">
            <v>0</v>
          </cell>
          <cell r="O182">
            <v>1</v>
          </cell>
        </row>
        <row r="183">
          <cell r="A183" t="str">
            <v>CAEN</v>
          </cell>
          <cell r="B183">
            <v>59</v>
          </cell>
          <cell r="C183">
            <v>106</v>
          </cell>
          <cell r="D183">
            <v>196</v>
          </cell>
          <cell r="E183">
            <v>140</v>
          </cell>
          <cell r="F183">
            <v>119</v>
          </cell>
          <cell r="G183">
            <v>61</v>
          </cell>
          <cell r="H183">
            <v>53</v>
          </cell>
          <cell r="I183">
            <v>15</v>
          </cell>
          <cell r="J183">
            <v>105</v>
          </cell>
          <cell r="K183">
            <v>97</v>
          </cell>
          <cell r="L183">
            <v>43</v>
          </cell>
          <cell r="M183">
            <v>98</v>
          </cell>
          <cell r="N183">
            <v>0</v>
          </cell>
          <cell r="O183">
            <v>0</v>
          </cell>
        </row>
        <row r="184">
          <cell r="A184" t="str">
            <v>CAEN ISMRA</v>
          </cell>
          <cell r="B184">
            <v>0</v>
          </cell>
          <cell r="C184">
            <v>1</v>
          </cell>
          <cell r="D184">
            <v>3</v>
          </cell>
          <cell r="E184">
            <v>0</v>
          </cell>
          <cell r="F184">
            <v>12</v>
          </cell>
          <cell r="G184">
            <v>15</v>
          </cell>
          <cell r="H184">
            <v>11</v>
          </cell>
          <cell r="I184">
            <v>0</v>
          </cell>
          <cell r="J184">
            <v>19</v>
          </cell>
          <cell r="K184">
            <v>0</v>
          </cell>
          <cell r="L184">
            <v>0</v>
          </cell>
          <cell r="M184">
            <v>0</v>
          </cell>
          <cell r="N184">
            <v>0</v>
          </cell>
          <cell r="O184">
            <v>0</v>
          </cell>
        </row>
        <row r="185">
          <cell r="A185" t="str">
            <v>CERGY ENSEA</v>
          </cell>
          <cell r="B185">
            <v>0</v>
          </cell>
          <cell r="C185">
            <v>0</v>
          </cell>
          <cell r="D185">
            <v>3</v>
          </cell>
          <cell r="E185">
            <v>0</v>
          </cell>
          <cell r="F185">
            <v>5</v>
          </cell>
          <cell r="G185">
            <v>9</v>
          </cell>
          <cell r="H185">
            <v>0</v>
          </cell>
          <cell r="I185">
            <v>0</v>
          </cell>
          <cell r="J185">
            <v>37</v>
          </cell>
          <cell r="K185">
            <v>0</v>
          </cell>
          <cell r="L185">
            <v>0</v>
          </cell>
          <cell r="M185">
            <v>0</v>
          </cell>
          <cell r="N185">
            <v>0</v>
          </cell>
          <cell r="O185">
            <v>0</v>
          </cell>
        </row>
        <row r="186">
          <cell r="A186" t="str">
            <v>CERGY-PONTOISE</v>
          </cell>
          <cell r="B186">
            <v>45</v>
          </cell>
          <cell r="C186">
            <v>67</v>
          </cell>
          <cell r="D186">
            <v>137</v>
          </cell>
          <cell r="E186">
            <v>102</v>
          </cell>
          <cell r="F186">
            <v>85</v>
          </cell>
          <cell r="G186">
            <v>53</v>
          </cell>
          <cell r="H186">
            <v>27</v>
          </cell>
          <cell r="I186">
            <v>15</v>
          </cell>
          <cell r="J186">
            <v>72</v>
          </cell>
          <cell r="K186">
            <v>40</v>
          </cell>
          <cell r="L186">
            <v>0</v>
          </cell>
          <cell r="M186">
            <v>43</v>
          </cell>
          <cell r="N186">
            <v>0</v>
          </cell>
          <cell r="O186">
            <v>0</v>
          </cell>
        </row>
        <row r="187">
          <cell r="A187" t="str">
            <v>CHAMBERY</v>
          </cell>
          <cell r="B187">
            <v>24</v>
          </cell>
          <cell r="C187">
            <v>68</v>
          </cell>
          <cell r="D187">
            <v>77</v>
          </cell>
          <cell r="E187">
            <v>58</v>
          </cell>
          <cell r="F187">
            <v>63</v>
          </cell>
          <cell r="G187">
            <v>49</v>
          </cell>
          <cell r="H187">
            <v>25</v>
          </cell>
          <cell r="I187">
            <v>13</v>
          </cell>
          <cell r="J187">
            <v>112</v>
          </cell>
          <cell r="K187">
            <v>18</v>
          </cell>
          <cell r="L187">
            <v>0</v>
          </cell>
          <cell r="M187">
            <v>25</v>
          </cell>
          <cell r="N187">
            <v>0</v>
          </cell>
          <cell r="O187">
            <v>0</v>
          </cell>
        </row>
        <row r="188">
          <cell r="A188" t="str">
            <v>CLERMONT 1</v>
          </cell>
          <cell r="B188">
            <v>57</v>
          </cell>
          <cell r="C188">
            <v>63</v>
          </cell>
          <cell r="D188">
            <v>30</v>
          </cell>
          <cell r="E188">
            <v>3</v>
          </cell>
          <cell r="F188">
            <v>42</v>
          </cell>
          <cell r="G188">
            <v>11</v>
          </cell>
          <cell r="H188">
            <v>10</v>
          </cell>
          <cell r="I188">
            <v>1</v>
          </cell>
          <cell r="J188">
            <v>26</v>
          </cell>
          <cell r="K188">
            <v>43</v>
          </cell>
          <cell r="L188">
            <v>71</v>
          </cell>
          <cell r="M188">
            <v>7</v>
          </cell>
          <cell r="N188">
            <v>0</v>
          </cell>
          <cell r="O188">
            <v>0</v>
          </cell>
        </row>
        <row r="189">
          <cell r="A189" t="str">
            <v>CLERMONT 2</v>
          </cell>
          <cell r="B189">
            <v>0</v>
          </cell>
          <cell r="C189">
            <v>40</v>
          </cell>
          <cell r="D189">
            <v>171</v>
          </cell>
          <cell r="E189">
            <v>109</v>
          </cell>
          <cell r="F189">
            <v>127</v>
          </cell>
          <cell r="G189">
            <v>51</v>
          </cell>
          <cell r="H189">
            <v>46</v>
          </cell>
          <cell r="I189">
            <v>38</v>
          </cell>
          <cell r="J189">
            <v>112</v>
          </cell>
          <cell r="K189">
            <v>86</v>
          </cell>
          <cell r="L189">
            <v>0</v>
          </cell>
          <cell r="M189">
            <v>61</v>
          </cell>
          <cell r="N189">
            <v>0</v>
          </cell>
          <cell r="O189">
            <v>6</v>
          </cell>
        </row>
        <row r="190">
          <cell r="A190" t="str">
            <v>CLERMONT ENSC</v>
          </cell>
          <cell r="B190">
            <v>0</v>
          </cell>
          <cell r="C190">
            <v>0</v>
          </cell>
          <cell r="D190">
            <v>2</v>
          </cell>
          <cell r="E190">
            <v>0</v>
          </cell>
          <cell r="F190">
            <v>0</v>
          </cell>
          <cell r="G190">
            <v>0</v>
          </cell>
          <cell r="H190">
            <v>22</v>
          </cell>
          <cell r="I190">
            <v>0</v>
          </cell>
          <cell r="J190">
            <v>6</v>
          </cell>
          <cell r="K190">
            <v>0</v>
          </cell>
          <cell r="L190">
            <v>0</v>
          </cell>
          <cell r="M190">
            <v>0</v>
          </cell>
          <cell r="N190">
            <v>0</v>
          </cell>
          <cell r="O190">
            <v>0</v>
          </cell>
        </row>
        <row r="191">
          <cell r="A191" t="str">
            <v>CLERMONT IFMA</v>
          </cell>
          <cell r="B191">
            <v>0</v>
          </cell>
          <cell r="C191">
            <v>0</v>
          </cell>
          <cell r="D191">
            <v>4</v>
          </cell>
          <cell r="E191">
            <v>0</v>
          </cell>
          <cell r="F191">
            <v>0</v>
          </cell>
          <cell r="G191">
            <v>0</v>
          </cell>
          <cell r="H191">
            <v>0</v>
          </cell>
          <cell r="I191">
            <v>0</v>
          </cell>
          <cell r="J191">
            <v>38</v>
          </cell>
          <cell r="K191">
            <v>0</v>
          </cell>
          <cell r="L191">
            <v>0</v>
          </cell>
          <cell r="M191">
            <v>0</v>
          </cell>
          <cell r="N191">
            <v>0</v>
          </cell>
          <cell r="O191">
            <v>0</v>
          </cell>
        </row>
        <row r="192">
          <cell r="A192" t="str">
            <v>COMPIEGNE UTC</v>
          </cell>
          <cell r="B192">
            <v>0</v>
          </cell>
          <cell r="C192">
            <v>5</v>
          </cell>
          <cell r="D192">
            <v>8</v>
          </cell>
          <cell r="E192">
            <v>7</v>
          </cell>
          <cell r="F192">
            <v>31</v>
          </cell>
          <cell r="G192">
            <v>4</v>
          </cell>
          <cell r="H192">
            <v>8</v>
          </cell>
          <cell r="I192">
            <v>0</v>
          </cell>
          <cell r="J192">
            <v>100</v>
          </cell>
          <cell r="K192">
            <v>20</v>
          </cell>
          <cell r="L192">
            <v>0</v>
          </cell>
          <cell r="M192">
            <v>9</v>
          </cell>
          <cell r="N192">
            <v>0</v>
          </cell>
          <cell r="O192">
            <v>0</v>
          </cell>
        </row>
        <row r="193">
          <cell r="A193" t="str">
            <v>CORTE</v>
          </cell>
          <cell r="B193">
            <v>13</v>
          </cell>
          <cell r="C193">
            <v>20</v>
          </cell>
          <cell r="D193">
            <v>37</v>
          </cell>
          <cell r="E193">
            <v>16</v>
          </cell>
          <cell r="F193">
            <v>29</v>
          </cell>
          <cell r="G193">
            <v>1</v>
          </cell>
          <cell r="H193">
            <v>14</v>
          </cell>
          <cell r="I193">
            <v>4</v>
          </cell>
          <cell r="J193">
            <v>24</v>
          </cell>
          <cell r="K193">
            <v>23</v>
          </cell>
          <cell r="L193">
            <v>0</v>
          </cell>
          <cell r="M193">
            <v>43</v>
          </cell>
          <cell r="N193">
            <v>0</v>
          </cell>
          <cell r="O193">
            <v>0</v>
          </cell>
        </row>
        <row r="194">
          <cell r="A194" t="str">
            <v>DIJON</v>
          </cell>
          <cell r="B194">
            <v>82</v>
          </cell>
          <cell r="C194">
            <v>92</v>
          </cell>
          <cell r="D194">
            <v>179</v>
          </cell>
          <cell r="E194">
            <v>121</v>
          </cell>
          <cell r="F194">
            <v>113</v>
          </cell>
          <cell r="G194">
            <v>54</v>
          </cell>
          <cell r="H194">
            <v>56</v>
          </cell>
          <cell r="I194">
            <v>21</v>
          </cell>
          <cell r="J194">
            <v>121</v>
          </cell>
          <cell r="K194">
            <v>126</v>
          </cell>
          <cell r="L194">
            <v>38</v>
          </cell>
          <cell r="M194">
            <v>109</v>
          </cell>
          <cell r="N194">
            <v>0</v>
          </cell>
          <cell r="O194">
            <v>0</v>
          </cell>
        </row>
        <row r="195">
          <cell r="A195" t="str">
            <v>EVRY</v>
          </cell>
          <cell r="B195">
            <v>22</v>
          </cell>
          <cell r="C195">
            <v>54</v>
          </cell>
          <cell r="D195">
            <v>36</v>
          </cell>
          <cell r="E195">
            <v>32</v>
          </cell>
          <cell r="F195">
            <v>59</v>
          </cell>
          <cell r="G195">
            <v>27</v>
          </cell>
          <cell r="H195">
            <v>24</v>
          </cell>
          <cell r="I195">
            <v>0</v>
          </cell>
          <cell r="J195">
            <v>92</v>
          </cell>
          <cell r="K195">
            <v>24</v>
          </cell>
          <cell r="L195">
            <v>0</v>
          </cell>
          <cell r="M195">
            <v>18</v>
          </cell>
          <cell r="N195">
            <v>0</v>
          </cell>
          <cell r="O195">
            <v>0</v>
          </cell>
        </row>
        <row r="196">
          <cell r="A196" t="str">
            <v>EVRY ENSIIE</v>
          </cell>
          <cell r="B196">
            <v>0</v>
          </cell>
          <cell r="C196">
            <v>1</v>
          </cell>
          <cell r="D196">
            <v>1</v>
          </cell>
          <cell r="E196">
            <v>0</v>
          </cell>
          <cell r="F196">
            <v>17</v>
          </cell>
          <cell r="G196">
            <v>0</v>
          </cell>
          <cell r="H196">
            <v>0</v>
          </cell>
          <cell r="I196">
            <v>0</v>
          </cell>
          <cell r="J196">
            <v>1</v>
          </cell>
          <cell r="K196">
            <v>0</v>
          </cell>
          <cell r="L196">
            <v>0</v>
          </cell>
          <cell r="M196">
            <v>0</v>
          </cell>
          <cell r="N196">
            <v>0</v>
          </cell>
          <cell r="O196">
            <v>0</v>
          </cell>
        </row>
        <row r="197">
          <cell r="A197" t="str">
            <v>GRENOBLE 1</v>
          </cell>
          <cell r="B197">
            <v>0</v>
          </cell>
          <cell r="C197">
            <v>4</v>
          </cell>
          <cell r="D197">
            <v>55</v>
          </cell>
          <cell r="E197">
            <v>64</v>
          </cell>
          <cell r="F197">
            <v>205</v>
          </cell>
          <cell r="G197">
            <v>134</v>
          </cell>
          <cell r="H197">
            <v>87</v>
          </cell>
          <cell r="I197">
            <v>58</v>
          </cell>
          <cell r="J197">
            <v>239</v>
          </cell>
          <cell r="K197">
            <v>103</v>
          </cell>
          <cell r="L197">
            <v>47</v>
          </cell>
          <cell r="M197">
            <v>98</v>
          </cell>
          <cell r="N197">
            <v>0</v>
          </cell>
          <cell r="O197">
            <v>26</v>
          </cell>
        </row>
        <row r="198">
          <cell r="A198" t="str">
            <v>GRENOBLE 2</v>
          </cell>
          <cell r="B198">
            <v>76</v>
          </cell>
          <cell r="C198">
            <v>184</v>
          </cell>
          <cell r="D198">
            <v>56</v>
          </cell>
          <cell r="E198">
            <v>122</v>
          </cell>
          <cell r="F198">
            <v>91</v>
          </cell>
          <cell r="G198">
            <v>0</v>
          </cell>
          <cell r="H198">
            <v>0</v>
          </cell>
          <cell r="I198">
            <v>0</v>
          </cell>
          <cell r="J198">
            <v>6</v>
          </cell>
          <cell r="K198">
            <v>2</v>
          </cell>
          <cell r="L198">
            <v>0</v>
          </cell>
          <cell r="M198">
            <v>40</v>
          </cell>
          <cell r="N198">
            <v>0</v>
          </cell>
          <cell r="O198">
            <v>0</v>
          </cell>
        </row>
        <row r="199">
          <cell r="A199" t="str">
            <v>GRENOBLE 3</v>
          </cell>
          <cell r="B199">
            <v>1</v>
          </cell>
          <cell r="C199">
            <v>8</v>
          </cell>
          <cell r="D199">
            <v>232</v>
          </cell>
          <cell r="E199">
            <v>4</v>
          </cell>
          <cell r="F199">
            <v>7</v>
          </cell>
          <cell r="G199">
            <v>0</v>
          </cell>
          <cell r="H199">
            <v>0</v>
          </cell>
          <cell r="I199">
            <v>0</v>
          </cell>
          <cell r="J199">
            <v>1</v>
          </cell>
          <cell r="K199">
            <v>0</v>
          </cell>
          <cell r="L199">
            <v>0</v>
          </cell>
          <cell r="M199">
            <v>26</v>
          </cell>
          <cell r="N199">
            <v>0</v>
          </cell>
          <cell r="O199">
            <v>0</v>
          </cell>
        </row>
        <row r="200">
          <cell r="A200" t="str">
            <v>GRENOBLE IEP</v>
          </cell>
          <cell r="B200">
            <v>21</v>
          </cell>
          <cell r="C200">
            <v>10</v>
          </cell>
          <cell r="D200">
            <v>11</v>
          </cell>
          <cell r="E200">
            <v>7</v>
          </cell>
          <cell r="F200">
            <v>0</v>
          </cell>
          <cell r="G200">
            <v>0</v>
          </cell>
          <cell r="H200">
            <v>0</v>
          </cell>
          <cell r="I200">
            <v>0</v>
          </cell>
          <cell r="J200">
            <v>0</v>
          </cell>
          <cell r="K200">
            <v>0</v>
          </cell>
          <cell r="L200">
            <v>0</v>
          </cell>
          <cell r="M200">
            <v>0</v>
          </cell>
          <cell r="N200">
            <v>0</v>
          </cell>
          <cell r="O200">
            <v>0</v>
          </cell>
        </row>
        <row r="201">
          <cell r="A201" t="str">
            <v>GRENOBLE IP</v>
          </cell>
          <cell r="B201">
            <v>0</v>
          </cell>
          <cell r="C201">
            <v>7</v>
          </cell>
          <cell r="D201">
            <v>15</v>
          </cell>
          <cell r="E201">
            <v>2</v>
          </cell>
          <cell r="F201">
            <v>84</v>
          </cell>
          <cell r="G201">
            <v>37</v>
          </cell>
          <cell r="H201">
            <v>26</v>
          </cell>
          <cell r="I201">
            <v>1</v>
          </cell>
          <cell r="J201">
            <v>192</v>
          </cell>
          <cell r="K201">
            <v>1</v>
          </cell>
          <cell r="L201">
            <v>0</v>
          </cell>
          <cell r="M201">
            <v>14</v>
          </cell>
          <cell r="N201">
            <v>0</v>
          </cell>
          <cell r="O201">
            <v>0</v>
          </cell>
        </row>
        <row r="202">
          <cell r="A202" t="str">
            <v>LA REUNION</v>
          </cell>
          <cell r="B202">
            <v>35</v>
          </cell>
          <cell r="C202">
            <v>39</v>
          </cell>
          <cell r="D202">
            <v>91</v>
          </cell>
          <cell r="E202">
            <v>40</v>
          </cell>
          <cell r="F202">
            <v>44</v>
          </cell>
          <cell r="G202">
            <v>9</v>
          </cell>
          <cell r="H202">
            <v>14</v>
          </cell>
          <cell r="I202">
            <v>15</v>
          </cell>
          <cell r="J202">
            <v>36</v>
          </cell>
          <cell r="K202">
            <v>32</v>
          </cell>
          <cell r="L202">
            <v>0</v>
          </cell>
          <cell r="M202">
            <v>52</v>
          </cell>
          <cell r="N202">
            <v>0</v>
          </cell>
          <cell r="O202">
            <v>0</v>
          </cell>
        </row>
        <row r="203">
          <cell r="A203" t="str">
            <v>LA ROCHELLE</v>
          </cell>
          <cell r="B203">
            <v>29</v>
          </cell>
          <cell r="C203">
            <v>27</v>
          </cell>
          <cell r="D203">
            <v>47</v>
          </cell>
          <cell r="E203">
            <v>23</v>
          </cell>
          <cell r="F203">
            <v>57</v>
          </cell>
          <cell r="G203">
            <v>17</v>
          </cell>
          <cell r="H203">
            <v>12</v>
          </cell>
          <cell r="I203">
            <v>9</v>
          </cell>
          <cell r="J203">
            <v>57</v>
          </cell>
          <cell r="K203">
            <v>49</v>
          </cell>
          <cell r="L203">
            <v>0</v>
          </cell>
          <cell r="M203">
            <v>7</v>
          </cell>
          <cell r="N203">
            <v>0</v>
          </cell>
          <cell r="O203">
            <v>0</v>
          </cell>
        </row>
        <row r="204">
          <cell r="A204" t="str">
            <v>LE HAVRE</v>
          </cell>
          <cell r="B204">
            <v>23</v>
          </cell>
          <cell r="C204">
            <v>47</v>
          </cell>
          <cell r="D204">
            <v>82</v>
          </cell>
          <cell r="E204">
            <v>31</v>
          </cell>
          <cell r="F204">
            <v>59</v>
          </cell>
          <cell r="G204">
            <v>12</v>
          </cell>
          <cell r="H204">
            <v>12</v>
          </cell>
          <cell r="I204">
            <v>2</v>
          </cell>
          <cell r="J204">
            <v>82</v>
          </cell>
          <cell r="K204">
            <v>14</v>
          </cell>
          <cell r="L204">
            <v>0</v>
          </cell>
          <cell r="M204">
            <v>16</v>
          </cell>
          <cell r="N204">
            <v>0</v>
          </cell>
          <cell r="O204">
            <v>0</v>
          </cell>
        </row>
        <row r="205">
          <cell r="A205" t="str">
            <v>LE MANS</v>
          </cell>
          <cell r="B205">
            <v>33</v>
          </cell>
          <cell r="C205">
            <v>47</v>
          </cell>
          <cell r="D205">
            <v>72</v>
          </cell>
          <cell r="E205">
            <v>39</v>
          </cell>
          <cell r="F205">
            <v>56</v>
          </cell>
          <cell r="G205">
            <v>35</v>
          </cell>
          <cell r="H205">
            <v>43</v>
          </cell>
          <cell r="I205">
            <v>6</v>
          </cell>
          <cell r="J205">
            <v>62</v>
          </cell>
          <cell r="K205">
            <v>24</v>
          </cell>
          <cell r="L205">
            <v>0</v>
          </cell>
          <cell r="M205">
            <v>26</v>
          </cell>
          <cell r="N205">
            <v>0</v>
          </cell>
          <cell r="O205">
            <v>0</v>
          </cell>
        </row>
        <row r="206">
          <cell r="A206" t="str">
            <v>LILLE 1</v>
          </cell>
          <cell r="B206">
            <v>3</v>
          </cell>
          <cell r="C206">
            <v>138</v>
          </cell>
          <cell r="D206">
            <v>68</v>
          </cell>
          <cell r="E206">
            <v>71</v>
          </cell>
          <cell r="F206">
            <v>218</v>
          </cell>
          <cell r="G206">
            <v>116</v>
          </cell>
          <cell r="H206">
            <v>103</v>
          </cell>
          <cell r="I206">
            <v>46</v>
          </cell>
          <cell r="J206">
            <v>206</v>
          </cell>
          <cell r="K206">
            <v>169</v>
          </cell>
          <cell r="L206">
            <v>2</v>
          </cell>
          <cell r="M206">
            <v>30</v>
          </cell>
          <cell r="N206">
            <v>0</v>
          </cell>
          <cell r="O206">
            <v>0</v>
          </cell>
        </row>
        <row r="207">
          <cell r="A207" t="str">
            <v>LILLE 2</v>
          </cell>
          <cell r="B207">
            <v>114</v>
          </cell>
          <cell r="C207">
            <v>58</v>
          </cell>
          <cell r="D207">
            <v>39</v>
          </cell>
          <cell r="E207">
            <v>4</v>
          </cell>
          <cell r="F207">
            <v>13</v>
          </cell>
          <cell r="G207">
            <v>0</v>
          </cell>
          <cell r="H207">
            <v>0</v>
          </cell>
          <cell r="I207">
            <v>0</v>
          </cell>
          <cell r="J207">
            <v>0</v>
          </cell>
          <cell r="K207">
            <v>7</v>
          </cell>
          <cell r="L207">
            <v>127</v>
          </cell>
          <cell r="M207">
            <v>69</v>
          </cell>
          <cell r="N207">
            <v>0</v>
          </cell>
          <cell r="O207">
            <v>0</v>
          </cell>
        </row>
        <row r="208">
          <cell r="A208" t="str">
            <v>LILLE 3</v>
          </cell>
          <cell r="B208">
            <v>7</v>
          </cell>
          <cell r="C208">
            <v>37</v>
          </cell>
          <cell r="D208">
            <v>259</v>
          </cell>
          <cell r="E208">
            <v>205</v>
          </cell>
          <cell r="F208">
            <v>31</v>
          </cell>
          <cell r="G208">
            <v>2</v>
          </cell>
          <cell r="H208">
            <v>0</v>
          </cell>
          <cell r="I208">
            <v>0</v>
          </cell>
          <cell r="J208">
            <v>0</v>
          </cell>
          <cell r="K208">
            <v>0</v>
          </cell>
          <cell r="L208">
            <v>0</v>
          </cell>
          <cell r="M208">
            <v>72</v>
          </cell>
          <cell r="N208">
            <v>0</v>
          </cell>
          <cell r="O208">
            <v>0</v>
          </cell>
        </row>
        <row r="209">
          <cell r="A209" t="str">
            <v>LILLE EC</v>
          </cell>
          <cell r="B209">
            <v>0</v>
          </cell>
          <cell r="C209">
            <v>2</v>
          </cell>
          <cell r="D209">
            <v>11</v>
          </cell>
          <cell r="E209">
            <v>0</v>
          </cell>
          <cell r="F209">
            <v>3</v>
          </cell>
          <cell r="G209">
            <v>4</v>
          </cell>
          <cell r="H209">
            <v>2</v>
          </cell>
          <cell r="I209">
            <v>0</v>
          </cell>
          <cell r="J209">
            <v>69</v>
          </cell>
          <cell r="K209">
            <v>0</v>
          </cell>
          <cell r="L209">
            <v>0</v>
          </cell>
          <cell r="M209">
            <v>1</v>
          </cell>
          <cell r="N209">
            <v>0</v>
          </cell>
          <cell r="O209">
            <v>0</v>
          </cell>
        </row>
        <row r="210">
          <cell r="A210" t="str">
            <v>LILLE ENSC</v>
          </cell>
          <cell r="B210">
            <v>0</v>
          </cell>
          <cell r="C210">
            <v>0</v>
          </cell>
          <cell r="D210">
            <v>5</v>
          </cell>
          <cell r="E210">
            <v>0</v>
          </cell>
          <cell r="F210">
            <v>2</v>
          </cell>
          <cell r="G210">
            <v>1</v>
          </cell>
          <cell r="H210">
            <v>31</v>
          </cell>
          <cell r="I210">
            <v>0</v>
          </cell>
          <cell r="J210">
            <v>7</v>
          </cell>
          <cell r="K210">
            <v>0</v>
          </cell>
          <cell r="L210">
            <v>0</v>
          </cell>
          <cell r="M210">
            <v>0</v>
          </cell>
          <cell r="N210">
            <v>0</v>
          </cell>
          <cell r="O210">
            <v>0</v>
          </cell>
        </row>
        <row r="211">
          <cell r="A211" t="str">
            <v>LILLE IEP</v>
          </cell>
          <cell r="B211">
            <v>12</v>
          </cell>
          <cell r="C211">
            <v>4</v>
          </cell>
          <cell r="D211">
            <v>3</v>
          </cell>
          <cell r="E211">
            <v>2</v>
          </cell>
          <cell r="F211">
            <v>0</v>
          </cell>
          <cell r="G211">
            <v>0</v>
          </cell>
          <cell r="H211">
            <v>0</v>
          </cell>
          <cell r="I211">
            <v>0</v>
          </cell>
          <cell r="J211">
            <v>0</v>
          </cell>
          <cell r="K211">
            <v>0</v>
          </cell>
          <cell r="L211">
            <v>0</v>
          </cell>
          <cell r="M211">
            <v>1</v>
          </cell>
          <cell r="N211">
            <v>0</v>
          </cell>
          <cell r="O211">
            <v>0</v>
          </cell>
        </row>
        <row r="212">
          <cell r="A212" t="str">
            <v>LIMOGES</v>
          </cell>
          <cell r="B212">
            <v>46</v>
          </cell>
          <cell r="C212">
            <v>54</v>
          </cell>
          <cell r="D212">
            <v>107</v>
          </cell>
          <cell r="E212">
            <v>40</v>
          </cell>
          <cell r="F212">
            <v>68</v>
          </cell>
          <cell r="G212">
            <v>24</v>
          </cell>
          <cell r="H212">
            <v>44</v>
          </cell>
          <cell r="I212">
            <v>5</v>
          </cell>
          <cell r="J212">
            <v>122</v>
          </cell>
          <cell r="K212">
            <v>43</v>
          </cell>
          <cell r="L212">
            <v>43</v>
          </cell>
          <cell r="M212">
            <v>39</v>
          </cell>
          <cell r="N212">
            <v>0</v>
          </cell>
          <cell r="O212">
            <v>0</v>
          </cell>
        </row>
        <row r="213">
          <cell r="A213" t="str">
            <v>LIMOGES ENSCI</v>
          </cell>
          <cell r="B213">
            <v>0</v>
          </cell>
          <cell r="C213">
            <v>0</v>
          </cell>
          <cell r="D213">
            <v>1</v>
          </cell>
          <cell r="E213">
            <v>0</v>
          </cell>
          <cell r="F213">
            <v>0</v>
          </cell>
          <cell r="G213">
            <v>9</v>
          </cell>
          <cell r="H213">
            <v>8</v>
          </cell>
          <cell r="I213">
            <v>0</v>
          </cell>
          <cell r="J213">
            <v>5</v>
          </cell>
          <cell r="K213">
            <v>0</v>
          </cell>
          <cell r="L213">
            <v>0</v>
          </cell>
          <cell r="M213">
            <v>0</v>
          </cell>
          <cell r="N213">
            <v>0</v>
          </cell>
          <cell r="O213">
            <v>0</v>
          </cell>
        </row>
        <row r="214">
          <cell r="A214" t="str">
            <v>LITTORAL</v>
          </cell>
          <cell r="B214">
            <v>18</v>
          </cell>
          <cell r="C214">
            <v>56</v>
          </cell>
          <cell r="D214">
            <v>82</v>
          </cell>
          <cell r="E214">
            <v>29</v>
          </cell>
          <cell r="F214">
            <v>68</v>
          </cell>
          <cell r="G214">
            <v>26</v>
          </cell>
          <cell r="H214">
            <v>20</v>
          </cell>
          <cell r="I214">
            <v>9</v>
          </cell>
          <cell r="J214">
            <v>54</v>
          </cell>
          <cell r="K214">
            <v>28</v>
          </cell>
          <cell r="L214">
            <v>2</v>
          </cell>
          <cell r="M214">
            <v>25</v>
          </cell>
          <cell r="N214">
            <v>0</v>
          </cell>
          <cell r="O214">
            <v>0</v>
          </cell>
        </row>
        <row r="215">
          <cell r="A215" t="str">
            <v>LORRAINE</v>
          </cell>
          <cell r="B215">
            <v>108</v>
          </cell>
          <cell r="C215">
            <v>187</v>
          </cell>
          <cell r="D215">
            <v>388</v>
          </cell>
          <cell r="E215">
            <v>223</v>
          </cell>
          <cell r="F215">
            <v>336</v>
          </cell>
          <cell r="G215">
            <v>142</v>
          </cell>
          <cell r="H215">
            <v>162</v>
          </cell>
          <cell r="I215">
            <v>55</v>
          </cell>
          <cell r="J215">
            <v>504</v>
          </cell>
          <cell r="K215">
            <v>207</v>
          </cell>
          <cell r="L215">
            <v>72</v>
          </cell>
          <cell r="M215">
            <v>165</v>
          </cell>
          <cell r="N215">
            <v>8</v>
          </cell>
          <cell r="O215">
            <v>2</v>
          </cell>
        </row>
        <row r="216">
          <cell r="A216" t="str">
            <v>LYON 1</v>
          </cell>
          <cell r="B216">
            <v>4</v>
          </cell>
          <cell r="C216">
            <v>43</v>
          </cell>
          <cell r="D216">
            <v>79</v>
          </cell>
          <cell r="E216">
            <v>37</v>
          </cell>
          <cell r="F216">
            <v>220</v>
          </cell>
          <cell r="G216">
            <v>119</v>
          </cell>
          <cell r="H216">
            <v>119</v>
          </cell>
          <cell r="I216">
            <v>43</v>
          </cell>
          <cell r="J216">
            <v>196</v>
          </cell>
          <cell r="K216">
            <v>229</v>
          </cell>
          <cell r="L216">
            <v>96</v>
          </cell>
          <cell r="M216">
            <v>120</v>
          </cell>
          <cell r="N216">
            <v>0</v>
          </cell>
          <cell r="O216">
            <v>10</v>
          </cell>
        </row>
        <row r="217">
          <cell r="A217" t="str">
            <v>LYON 2</v>
          </cell>
          <cell r="B217">
            <v>40</v>
          </cell>
          <cell r="C217">
            <v>85</v>
          </cell>
          <cell r="D217">
            <v>214</v>
          </cell>
          <cell r="E217">
            <v>215</v>
          </cell>
          <cell r="F217">
            <v>27</v>
          </cell>
          <cell r="G217">
            <v>1</v>
          </cell>
          <cell r="H217">
            <v>0</v>
          </cell>
          <cell r="I217">
            <v>0</v>
          </cell>
          <cell r="J217">
            <v>5</v>
          </cell>
          <cell r="K217">
            <v>1</v>
          </cell>
          <cell r="L217">
            <v>0</v>
          </cell>
          <cell r="M217">
            <v>50</v>
          </cell>
          <cell r="N217">
            <v>0</v>
          </cell>
          <cell r="O217">
            <v>0</v>
          </cell>
        </row>
        <row r="218">
          <cell r="A218" t="str">
            <v>LYON 3</v>
          </cell>
          <cell r="B218">
            <v>96</v>
          </cell>
          <cell r="C218">
            <v>90</v>
          </cell>
          <cell r="D218">
            <v>144</v>
          </cell>
          <cell r="E218">
            <v>56</v>
          </cell>
          <cell r="F218">
            <v>14</v>
          </cell>
          <cell r="G218">
            <v>0</v>
          </cell>
          <cell r="H218">
            <v>0</v>
          </cell>
          <cell r="I218">
            <v>0</v>
          </cell>
          <cell r="J218">
            <v>2</v>
          </cell>
          <cell r="K218">
            <v>0</v>
          </cell>
          <cell r="L218">
            <v>0</v>
          </cell>
          <cell r="M218">
            <v>33</v>
          </cell>
          <cell r="N218">
            <v>0</v>
          </cell>
          <cell r="O218">
            <v>0</v>
          </cell>
        </row>
        <row r="219">
          <cell r="A219" t="str">
            <v>LYON EC</v>
          </cell>
          <cell r="B219">
            <v>0</v>
          </cell>
          <cell r="C219">
            <v>1</v>
          </cell>
          <cell r="D219">
            <v>8</v>
          </cell>
          <cell r="E219">
            <v>2</v>
          </cell>
          <cell r="F219">
            <v>16</v>
          </cell>
          <cell r="G219">
            <v>12</v>
          </cell>
          <cell r="H219">
            <v>13</v>
          </cell>
          <cell r="I219">
            <v>0</v>
          </cell>
          <cell r="J219">
            <v>66</v>
          </cell>
          <cell r="K219">
            <v>0</v>
          </cell>
          <cell r="L219">
            <v>0</v>
          </cell>
          <cell r="M219">
            <v>3</v>
          </cell>
          <cell r="N219">
            <v>0</v>
          </cell>
          <cell r="O219">
            <v>0</v>
          </cell>
        </row>
        <row r="220">
          <cell r="A220" t="str">
            <v>LYON ENS</v>
          </cell>
          <cell r="B220">
            <v>1</v>
          </cell>
          <cell r="C220">
            <v>2</v>
          </cell>
          <cell r="D220">
            <v>57</v>
          </cell>
          <cell r="E220">
            <v>39</v>
          </cell>
          <cell r="F220">
            <v>37</v>
          </cell>
          <cell r="G220">
            <v>37</v>
          </cell>
          <cell r="H220">
            <v>10</v>
          </cell>
          <cell r="I220">
            <v>9</v>
          </cell>
          <cell r="J220">
            <v>2</v>
          </cell>
          <cell r="K220">
            <v>25</v>
          </cell>
          <cell r="L220">
            <v>0</v>
          </cell>
          <cell r="M220">
            <v>19</v>
          </cell>
          <cell r="N220">
            <v>0</v>
          </cell>
          <cell r="O220">
            <v>0</v>
          </cell>
        </row>
        <row r="221">
          <cell r="A221" t="str">
            <v>LYON ENSATT</v>
          </cell>
          <cell r="B221">
            <v>0</v>
          </cell>
          <cell r="C221">
            <v>1</v>
          </cell>
          <cell r="D221">
            <v>0</v>
          </cell>
          <cell r="E221">
            <v>4</v>
          </cell>
          <cell r="F221">
            <v>0</v>
          </cell>
          <cell r="G221">
            <v>1</v>
          </cell>
          <cell r="H221">
            <v>0</v>
          </cell>
          <cell r="I221">
            <v>0</v>
          </cell>
          <cell r="J221">
            <v>0</v>
          </cell>
          <cell r="K221">
            <v>0</v>
          </cell>
          <cell r="L221">
            <v>0</v>
          </cell>
          <cell r="M221">
            <v>0</v>
          </cell>
          <cell r="N221">
            <v>0</v>
          </cell>
          <cell r="O221">
            <v>0</v>
          </cell>
        </row>
        <row r="222">
          <cell r="A222" t="str">
            <v>LYON ENSSIB</v>
          </cell>
          <cell r="B222">
            <v>0</v>
          </cell>
          <cell r="C222">
            <v>0</v>
          </cell>
          <cell r="D222">
            <v>0</v>
          </cell>
          <cell r="E222">
            <v>1</v>
          </cell>
          <cell r="F222">
            <v>0</v>
          </cell>
          <cell r="G222">
            <v>0</v>
          </cell>
          <cell r="H222">
            <v>0</v>
          </cell>
          <cell r="I222">
            <v>0</v>
          </cell>
          <cell r="J222">
            <v>0</v>
          </cell>
          <cell r="K222">
            <v>0</v>
          </cell>
          <cell r="L222">
            <v>0</v>
          </cell>
          <cell r="M222">
            <v>7</v>
          </cell>
          <cell r="N222">
            <v>0</v>
          </cell>
          <cell r="O222">
            <v>0</v>
          </cell>
        </row>
        <row r="223">
          <cell r="A223" t="str">
            <v>LYON IEP</v>
          </cell>
          <cell r="B223">
            <v>19</v>
          </cell>
          <cell r="C223">
            <v>8</v>
          </cell>
          <cell r="D223">
            <v>6</v>
          </cell>
          <cell r="E223">
            <v>8</v>
          </cell>
          <cell r="F223">
            <v>0</v>
          </cell>
          <cell r="G223">
            <v>0</v>
          </cell>
          <cell r="H223">
            <v>0</v>
          </cell>
          <cell r="I223">
            <v>0</v>
          </cell>
          <cell r="J223">
            <v>0</v>
          </cell>
          <cell r="K223">
            <v>0</v>
          </cell>
          <cell r="L223">
            <v>0</v>
          </cell>
          <cell r="M223">
            <v>4</v>
          </cell>
          <cell r="N223">
            <v>0</v>
          </cell>
          <cell r="O223">
            <v>0</v>
          </cell>
        </row>
        <row r="224">
          <cell r="A224" t="str">
            <v>LYON INSA</v>
          </cell>
          <cell r="B224">
            <v>0</v>
          </cell>
          <cell r="C224">
            <v>3</v>
          </cell>
          <cell r="D224">
            <v>31</v>
          </cell>
          <cell r="E224">
            <v>7</v>
          </cell>
          <cell r="F224">
            <v>77</v>
          </cell>
          <cell r="G224">
            <v>42</v>
          </cell>
          <cell r="H224">
            <v>39</v>
          </cell>
          <cell r="I224">
            <v>0</v>
          </cell>
          <cell r="J224">
            <v>238</v>
          </cell>
          <cell r="K224">
            <v>20</v>
          </cell>
          <cell r="L224">
            <v>0</v>
          </cell>
          <cell r="M224">
            <v>19</v>
          </cell>
          <cell r="N224">
            <v>0</v>
          </cell>
          <cell r="O224">
            <v>0</v>
          </cell>
        </row>
        <row r="225">
          <cell r="A225" t="str">
            <v>MARNE-LA-VALLEE</v>
          </cell>
          <cell r="B225">
            <v>2</v>
          </cell>
          <cell r="C225">
            <v>49</v>
          </cell>
          <cell r="D225">
            <v>56</v>
          </cell>
          <cell r="E225">
            <v>55</v>
          </cell>
          <cell r="F225">
            <v>75</v>
          </cell>
          <cell r="G225">
            <v>20</v>
          </cell>
          <cell r="H225">
            <v>10</v>
          </cell>
          <cell r="I225">
            <v>11</v>
          </cell>
          <cell r="J225">
            <v>53</v>
          </cell>
          <cell r="K225">
            <v>0</v>
          </cell>
          <cell r="L225">
            <v>0</v>
          </cell>
          <cell r="M225">
            <v>21</v>
          </cell>
          <cell r="N225">
            <v>0</v>
          </cell>
          <cell r="O225">
            <v>0</v>
          </cell>
        </row>
        <row r="226">
          <cell r="A226" t="str">
            <v>METZ ENI</v>
          </cell>
          <cell r="B226">
            <v>0</v>
          </cell>
          <cell r="C226">
            <v>1</v>
          </cell>
          <cell r="D226">
            <v>5</v>
          </cell>
          <cell r="E226">
            <v>1</v>
          </cell>
          <cell r="F226">
            <v>3</v>
          </cell>
          <cell r="G226">
            <v>5</v>
          </cell>
          <cell r="H226">
            <v>3</v>
          </cell>
          <cell r="I226">
            <v>0</v>
          </cell>
          <cell r="J226">
            <v>43</v>
          </cell>
          <cell r="K226">
            <v>0</v>
          </cell>
          <cell r="L226">
            <v>0</v>
          </cell>
          <cell r="M226">
            <v>0</v>
          </cell>
          <cell r="N226">
            <v>0</v>
          </cell>
          <cell r="O226">
            <v>0</v>
          </cell>
        </row>
        <row r="227">
          <cell r="A227" t="str">
            <v>MONTPELLIER 1</v>
          </cell>
          <cell r="B227">
            <v>99</v>
          </cell>
          <cell r="C227">
            <v>77</v>
          </cell>
          <cell r="D227">
            <v>21</v>
          </cell>
          <cell r="E227">
            <v>1</v>
          </cell>
          <cell r="F227">
            <v>11</v>
          </cell>
          <cell r="G227">
            <v>0</v>
          </cell>
          <cell r="H227">
            <v>2</v>
          </cell>
          <cell r="I227">
            <v>0</v>
          </cell>
          <cell r="J227">
            <v>0</v>
          </cell>
          <cell r="K227">
            <v>13</v>
          </cell>
          <cell r="L227">
            <v>145</v>
          </cell>
          <cell r="M227">
            <v>73</v>
          </cell>
          <cell r="N227">
            <v>0</v>
          </cell>
          <cell r="O227">
            <v>0</v>
          </cell>
        </row>
        <row r="228">
          <cell r="A228" t="str">
            <v>MONTPELLIER 2</v>
          </cell>
          <cell r="B228">
            <v>5</v>
          </cell>
          <cell r="C228">
            <v>61</v>
          </cell>
          <cell r="D228">
            <v>67</v>
          </cell>
          <cell r="E228">
            <v>36</v>
          </cell>
          <cell r="F228">
            <v>169</v>
          </cell>
          <cell r="G228">
            <v>93</v>
          </cell>
          <cell r="H228">
            <v>112</v>
          </cell>
          <cell r="I228">
            <v>46</v>
          </cell>
          <cell r="J228">
            <v>184</v>
          </cell>
          <cell r="K228">
            <v>160</v>
          </cell>
          <cell r="L228">
            <v>0</v>
          </cell>
          <cell r="M228">
            <v>34</v>
          </cell>
          <cell r="N228">
            <v>0</v>
          </cell>
          <cell r="O228">
            <v>0</v>
          </cell>
        </row>
        <row r="229">
          <cell r="A229" t="str">
            <v>MONTPELLIER 3</v>
          </cell>
          <cell r="B229">
            <v>10</v>
          </cell>
          <cell r="C229">
            <v>21</v>
          </cell>
          <cell r="D229">
            <v>230</v>
          </cell>
          <cell r="E229">
            <v>177</v>
          </cell>
          <cell r="F229">
            <v>14</v>
          </cell>
          <cell r="G229">
            <v>0</v>
          </cell>
          <cell r="H229">
            <v>0</v>
          </cell>
          <cell r="I229">
            <v>0</v>
          </cell>
          <cell r="J229">
            <v>0</v>
          </cell>
          <cell r="K229">
            <v>8</v>
          </cell>
          <cell r="L229">
            <v>0</v>
          </cell>
          <cell r="M229">
            <v>29</v>
          </cell>
          <cell r="N229">
            <v>0</v>
          </cell>
          <cell r="O229">
            <v>0</v>
          </cell>
        </row>
        <row r="230">
          <cell r="A230" t="str">
            <v>MONTPELLIER ENSC</v>
          </cell>
          <cell r="B230">
            <v>0</v>
          </cell>
          <cell r="C230">
            <v>0</v>
          </cell>
          <cell r="D230">
            <v>5</v>
          </cell>
          <cell r="E230">
            <v>0</v>
          </cell>
          <cell r="F230">
            <v>0</v>
          </cell>
          <cell r="G230">
            <v>0</v>
          </cell>
          <cell r="H230">
            <v>29</v>
          </cell>
          <cell r="I230">
            <v>0</v>
          </cell>
          <cell r="J230">
            <v>4</v>
          </cell>
          <cell r="K230">
            <v>3</v>
          </cell>
          <cell r="L230">
            <v>0</v>
          </cell>
          <cell r="M230">
            <v>0</v>
          </cell>
          <cell r="N230">
            <v>0</v>
          </cell>
          <cell r="O230">
            <v>0</v>
          </cell>
        </row>
        <row r="231">
          <cell r="A231" t="str">
            <v>MULHOUSE</v>
          </cell>
          <cell r="B231">
            <v>22</v>
          </cell>
          <cell r="C231">
            <v>48</v>
          </cell>
          <cell r="D231">
            <v>74</v>
          </cell>
          <cell r="E231">
            <v>18</v>
          </cell>
          <cell r="F231">
            <v>44</v>
          </cell>
          <cell r="G231">
            <v>41</v>
          </cell>
          <cell r="H231">
            <v>49</v>
          </cell>
          <cell r="I231">
            <v>0</v>
          </cell>
          <cell r="J231">
            <v>105</v>
          </cell>
          <cell r="K231">
            <v>16</v>
          </cell>
          <cell r="L231">
            <v>0</v>
          </cell>
          <cell r="M231">
            <v>19</v>
          </cell>
          <cell r="N231">
            <v>0</v>
          </cell>
          <cell r="O231">
            <v>0</v>
          </cell>
        </row>
        <row r="232">
          <cell r="A232" t="str">
            <v>NANTES</v>
          </cell>
          <cell r="B232">
            <v>79</v>
          </cell>
          <cell r="C232">
            <v>102</v>
          </cell>
          <cell r="D232">
            <v>214</v>
          </cell>
          <cell r="E232">
            <v>165</v>
          </cell>
          <cell r="F232">
            <v>171</v>
          </cell>
          <cell r="G232">
            <v>64</v>
          </cell>
          <cell r="H232">
            <v>73</v>
          </cell>
          <cell r="I232">
            <v>20</v>
          </cell>
          <cell r="J232">
            <v>221</v>
          </cell>
          <cell r="K232">
            <v>78</v>
          </cell>
          <cell r="L232">
            <v>58</v>
          </cell>
          <cell r="M232">
            <v>105</v>
          </cell>
          <cell r="N232">
            <v>0</v>
          </cell>
          <cell r="O232">
            <v>0</v>
          </cell>
        </row>
        <row r="233">
          <cell r="A233" t="str">
            <v>NANTES EC</v>
          </cell>
          <cell r="B233">
            <v>0</v>
          </cell>
          <cell r="C233">
            <v>0</v>
          </cell>
          <cell r="D233">
            <v>7</v>
          </cell>
          <cell r="E233">
            <v>0</v>
          </cell>
          <cell r="F233">
            <v>12</v>
          </cell>
          <cell r="G233">
            <v>0</v>
          </cell>
          <cell r="H233">
            <v>2</v>
          </cell>
          <cell r="I233">
            <v>0</v>
          </cell>
          <cell r="J233">
            <v>83</v>
          </cell>
          <cell r="K233">
            <v>0</v>
          </cell>
          <cell r="L233">
            <v>0</v>
          </cell>
          <cell r="M233">
            <v>2</v>
          </cell>
          <cell r="N233">
            <v>0</v>
          </cell>
          <cell r="O233">
            <v>0</v>
          </cell>
        </row>
        <row r="234">
          <cell r="A234" t="str">
            <v>NICE</v>
          </cell>
          <cell r="B234">
            <v>76</v>
          </cell>
          <cell r="C234">
            <v>101</v>
          </cell>
          <cell r="D234">
            <v>187</v>
          </cell>
          <cell r="E234">
            <v>127</v>
          </cell>
          <cell r="F234">
            <v>187</v>
          </cell>
          <cell r="G234">
            <v>50</v>
          </cell>
          <cell r="H234">
            <v>39</v>
          </cell>
          <cell r="I234">
            <v>36</v>
          </cell>
          <cell r="J234">
            <v>76</v>
          </cell>
          <cell r="K234">
            <v>70</v>
          </cell>
          <cell r="L234">
            <v>0</v>
          </cell>
          <cell r="M234">
            <v>105</v>
          </cell>
          <cell r="N234">
            <v>0</v>
          </cell>
          <cell r="O234">
            <v>0</v>
          </cell>
        </row>
        <row r="235">
          <cell r="A235" t="str">
            <v>NICE OBS.</v>
          </cell>
          <cell r="B235">
            <v>0</v>
          </cell>
          <cell r="C235">
            <v>0</v>
          </cell>
          <cell r="D235">
            <v>0</v>
          </cell>
          <cell r="E235">
            <v>0</v>
          </cell>
          <cell r="F235">
            <v>0</v>
          </cell>
          <cell r="G235">
            <v>0</v>
          </cell>
          <cell r="H235">
            <v>0</v>
          </cell>
          <cell r="I235">
            <v>0</v>
          </cell>
          <cell r="J235">
            <v>0</v>
          </cell>
          <cell r="K235">
            <v>0</v>
          </cell>
          <cell r="L235">
            <v>0</v>
          </cell>
          <cell r="M235">
            <v>0</v>
          </cell>
          <cell r="N235">
            <v>0</v>
          </cell>
          <cell r="O235">
            <v>34</v>
          </cell>
        </row>
        <row r="236">
          <cell r="A236" t="str">
            <v>NIMES</v>
          </cell>
          <cell r="B236">
            <v>5</v>
          </cell>
          <cell r="C236">
            <v>2</v>
          </cell>
          <cell r="D236">
            <v>10</v>
          </cell>
          <cell r="E236">
            <v>16</v>
          </cell>
          <cell r="F236">
            <v>6</v>
          </cell>
          <cell r="G236">
            <v>2</v>
          </cell>
          <cell r="H236">
            <v>1</v>
          </cell>
          <cell r="I236">
            <v>3</v>
          </cell>
          <cell r="J236">
            <v>3</v>
          </cell>
          <cell r="K236">
            <v>6</v>
          </cell>
          <cell r="L236">
            <v>0</v>
          </cell>
          <cell r="M236">
            <v>1</v>
          </cell>
          <cell r="N236">
            <v>0</v>
          </cell>
          <cell r="O236">
            <v>0</v>
          </cell>
        </row>
        <row r="237">
          <cell r="A237" t="str">
            <v>NOISYLEGD ENSLL</v>
          </cell>
          <cell r="B237">
            <v>0</v>
          </cell>
          <cell r="C237">
            <v>0</v>
          </cell>
          <cell r="D237">
            <v>0</v>
          </cell>
          <cell r="E237">
            <v>9</v>
          </cell>
          <cell r="F237">
            <v>0</v>
          </cell>
          <cell r="G237">
            <v>0</v>
          </cell>
          <cell r="H237">
            <v>0</v>
          </cell>
          <cell r="I237">
            <v>0</v>
          </cell>
          <cell r="J237">
            <v>0</v>
          </cell>
          <cell r="K237">
            <v>0</v>
          </cell>
          <cell r="L237">
            <v>0</v>
          </cell>
          <cell r="M237">
            <v>1</v>
          </cell>
          <cell r="N237">
            <v>0</v>
          </cell>
          <cell r="O237">
            <v>0</v>
          </cell>
        </row>
        <row r="238">
          <cell r="A238" t="str">
            <v>NOUVELLE CALEDONIE</v>
          </cell>
          <cell r="B238">
            <v>7</v>
          </cell>
          <cell r="C238">
            <v>6</v>
          </cell>
          <cell r="D238">
            <v>20</v>
          </cell>
          <cell r="E238">
            <v>11</v>
          </cell>
          <cell r="F238">
            <v>13</v>
          </cell>
          <cell r="G238">
            <v>4</v>
          </cell>
          <cell r="H238">
            <v>4</v>
          </cell>
          <cell r="I238">
            <v>2</v>
          </cell>
          <cell r="J238">
            <v>1</v>
          </cell>
          <cell r="K238">
            <v>9</v>
          </cell>
          <cell r="L238">
            <v>0</v>
          </cell>
          <cell r="M238">
            <v>8</v>
          </cell>
          <cell r="N238">
            <v>0</v>
          </cell>
          <cell r="O238">
            <v>0</v>
          </cell>
        </row>
        <row r="239">
          <cell r="A239" t="str">
            <v>ORLEANS</v>
          </cell>
          <cell r="B239">
            <v>49</v>
          </cell>
          <cell r="C239">
            <v>88</v>
          </cell>
          <cell r="D239">
            <v>149</v>
          </cell>
          <cell r="E239">
            <v>73</v>
          </cell>
          <cell r="F239">
            <v>120</v>
          </cell>
          <cell r="G239">
            <v>43</v>
          </cell>
          <cell r="H239">
            <v>56</v>
          </cell>
          <cell r="I239">
            <v>28</v>
          </cell>
          <cell r="J239">
            <v>170</v>
          </cell>
          <cell r="K239">
            <v>53</v>
          </cell>
          <cell r="L239">
            <v>0</v>
          </cell>
          <cell r="M239">
            <v>55</v>
          </cell>
          <cell r="N239">
            <v>0</v>
          </cell>
          <cell r="O239">
            <v>0</v>
          </cell>
        </row>
        <row r="240">
          <cell r="A240" t="str">
            <v>PARIS  1</v>
          </cell>
          <cell r="B240">
            <v>174</v>
          </cell>
          <cell r="C240">
            <v>173</v>
          </cell>
          <cell r="D240">
            <v>59</v>
          </cell>
          <cell r="E240">
            <v>345</v>
          </cell>
          <cell r="F240">
            <v>38</v>
          </cell>
          <cell r="G240">
            <v>0</v>
          </cell>
          <cell r="H240">
            <v>0</v>
          </cell>
          <cell r="I240">
            <v>0</v>
          </cell>
          <cell r="J240">
            <v>0</v>
          </cell>
          <cell r="K240">
            <v>1</v>
          </cell>
          <cell r="L240">
            <v>0</v>
          </cell>
          <cell r="M240">
            <v>40</v>
          </cell>
          <cell r="N240">
            <v>0</v>
          </cell>
          <cell r="O240">
            <v>0</v>
          </cell>
        </row>
        <row r="241">
          <cell r="A241" t="str">
            <v>PARIS  2</v>
          </cell>
          <cell r="B241">
            <v>162</v>
          </cell>
          <cell r="C241">
            <v>54</v>
          </cell>
          <cell r="D241">
            <v>32</v>
          </cell>
          <cell r="E241">
            <v>3</v>
          </cell>
          <cell r="F241">
            <v>21</v>
          </cell>
          <cell r="G241">
            <v>1</v>
          </cell>
          <cell r="H241">
            <v>0</v>
          </cell>
          <cell r="I241">
            <v>0</v>
          </cell>
          <cell r="J241">
            <v>0</v>
          </cell>
          <cell r="K241">
            <v>0</v>
          </cell>
          <cell r="L241">
            <v>0</v>
          </cell>
          <cell r="M241">
            <v>26</v>
          </cell>
          <cell r="N241">
            <v>0</v>
          </cell>
          <cell r="O241">
            <v>0</v>
          </cell>
        </row>
        <row r="242">
          <cell r="A242" t="str">
            <v>PARIS  3</v>
          </cell>
          <cell r="B242">
            <v>7</v>
          </cell>
          <cell r="C242">
            <v>9</v>
          </cell>
          <cell r="D242">
            <v>354</v>
          </cell>
          <cell r="E242">
            <v>62</v>
          </cell>
          <cell r="F242">
            <v>2</v>
          </cell>
          <cell r="G242">
            <v>1</v>
          </cell>
          <cell r="H242">
            <v>0</v>
          </cell>
          <cell r="I242">
            <v>0</v>
          </cell>
          <cell r="J242">
            <v>0</v>
          </cell>
          <cell r="K242">
            <v>0</v>
          </cell>
          <cell r="L242">
            <v>0</v>
          </cell>
          <cell r="M242">
            <v>24</v>
          </cell>
          <cell r="N242">
            <v>0</v>
          </cell>
          <cell r="O242">
            <v>0</v>
          </cell>
        </row>
        <row r="243">
          <cell r="A243" t="str">
            <v>PARIS  4</v>
          </cell>
          <cell r="B243">
            <v>1</v>
          </cell>
          <cell r="C243">
            <v>6</v>
          </cell>
          <cell r="D243">
            <v>397</v>
          </cell>
          <cell r="E243">
            <v>256</v>
          </cell>
          <cell r="F243">
            <v>24</v>
          </cell>
          <cell r="G243">
            <v>6</v>
          </cell>
          <cell r="H243">
            <v>2</v>
          </cell>
          <cell r="I243">
            <v>0</v>
          </cell>
          <cell r="J243">
            <v>3</v>
          </cell>
          <cell r="K243">
            <v>8</v>
          </cell>
          <cell r="L243">
            <v>0</v>
          </cell>
          <cell r="M243">
            <v>51</v>
          </cell>
          <cell r="N243">
            <v>0</v>
          </cell>
          <cell r="O243">
            <v>0</v>
          </cell>
        </row>
        <row r="244">
          <cell r="A244" t="str">
            <v>PARIS  5</v>
          </cell>
          <cell r="B244">
            <v>68</v>
          </cell>
          <cell r="C244">
            <v>53</v>
          </cell>
          <cell r="D244">
            <v>70</v>
          </cell>
          <cell r="E244">
            <v>148</v>
          </cell>
          <cell r="F244">
            <v>90</v>
          </cell>
          <cell r="G244">
            <v>14</v>
          </cell>
          <cell r="H244">
            <v>15</v>
          </cell>
          <cell r="I244">
            <v>0</v>
          </cell>
          <cell r="J244">
            <v>0</v>
          </cell>
          <cell r="K244">
            <v>40</v>
          </cell>
          <cell r="L244">
            <v>189</v>
          </cell>
          <cell r="M244">
            <v>90</v>
          </cell>
          <cell r="N244">
            <v>0</v>
          </cell>
          <cell r="O244">
            <v>0</v>
          </cell>
        </row>
        <row r="245">
          <cell r="A245" t="str">
            <v>PARIS  6</v>
          </cell>
          <cell r="B245">
            <v>0</v>
          </cell>
          <cell r="C245">
            <v>6</v>
          </cell>
          <cell r="D245">
            <v>46</v>
          </cell>
          <cell r="E245">
            <v>2</v>
          </cell>
          <cell r="F245">
            <v>316</v>
          </cell>
          <cell r="G245">
            <v>191</v>
          </cell>
          <cell r="H245">
            <v>226</v>
          </cell>
          <cell r="I245">
            <v>125</v>
          </cell>
          <cell r="J245">
            <v>153</v>
          </cell>
          <cell r="K245">
            <v>363</v>
          </cell>
          <cell r="L245">
            <v>0</v>
          </cell>
          <cell r="M245">
            <v>16</v>
          </cell>
          <cell r="N245">
            <v>0</v>
          </cell>
          <cell r="O245">
            <v>13</v>
          </cell>
        </row>
        <row r="246">
          <cell r="A246" t="str">
            <v>PARIS  7</v>
          </cell>
          <cell r="B246">
            <v>5</v>
          </cell>
          <cell r="C246">
            <v>14</v>
          </cell>
          <cell r="D246">
            <v>207</v>
          </cell>
          <cell r="E246">
            <v>135</v>
          </cell>
          <cell r="F246">
            <v>178</v>
          </cell>
          <cell r="G246">
            <v>105</v>
          </cell>
          <cell r="H246">
            <v>62</v>
          </cell>
          <cell r="I246">
            <v>56</v>
          </cell>
          <cell r="J246">
            <v>18</v>
          </cell>
          <cell r="K246">
            <v>174</v>
          </cell>
          <cell r="L246">
            <v>1</v>
          </cell>
          <cell r="M246">
            <v>19</v>
          </cell>
          <cell r="N246">
            <v>0</v>
          </cell>
          <cell r="O246">
            <v>0</v>
          </cell>
        </row>
        <row r="247">
          <cell r="A247" t="str">
            <v>PARIS  8</v>
          </cell>
          <cell r="B247">
            <v>47</v>
          </cell>
          <cell r="C247">
            <v>53</v>
          </cell>
          <cell r="D247">
            <v>187</v>
          </cell>
          <cell r="E247">
            <v>295</v>
          </cell>
          <cell r="F247">
            <v>51</v>
          </cell>
          <cell r="G247">
            <v>0</v>
          </cell>
          <cell r="H247">
            <v>0</v>
          </cell>
          <cell r="I247">
            <v>0</v>
          </cell>
          <cell r="J247">
            <v>17</v>
          </cell>
          <cell r="K247">
            <v>1</v>
          </cell>
          <cell r="L247">
            <v>0</v>
          </cell>
          <cell r="M247">
            <v>76</v>
          </cell>
          <cell r="N247">
            <v>0</v>
          </cell>
          <cell r="O247">
            <v>0</v>
          </cell>
        </row>
        <row r="248">
          <cell r="A248" t="str">
            <v>PARIS  DAUPHINE</v>
          </cell>
          <cell r="B248">
            <v>32</v>
          </cell>
          <cell r="C248">
            <v>138</v>
          </cell>
          <cell r="D248">
            <v>34</v>
          </cell>
          <cell r="E248">
            <v>23</v>
          </cell>
          <cell r="F248">
            <v>88</v>
          </cell>
          <cell r="G248">
            <v>0</v>
          </cell>
          <cell r="H248">
            <v>0</v>
          </cell>
          <cell r="I248">
            <v>0</v>
          </cell>
          <cell r="J248">
            <v>1</v>
          </cell>
          <cell r="K248">
            <v>0</v>
          </cell>
          <cell r="L248">
            <v>0</v>
          </cell>
          <cell r="M248">
            <v>9</v>
          </cell>
          <cell r="N248">
            <v>0</v>
          </cell>
          <cell r="O248">
            <v>0</v>
          </cell>
        </row>
        <row r="249">
          <cell r="A249" t="str">
            <v>PARIS 10</v>
          </cell>
          <cell r="B249">
            <v>117</v>
          </cell>
          <cell r="C249">
            <v>92</v>
          </cell>
          <cell r="D249">
            <v>262</v>
          </cell>
          <cell r="E249">
            <v>236</v>
          </cell>
          <cell r="F249">
            <v>49</v>
          </cell>
          <cell r="G249">
            <v>5</v>
          </cell>
          <cell r="H249">
            <v>0</v>
          </cell>
          <cell r="I249">
            <v>0</v>
          </cell>
          <cell r="J249">
            <v>56</v>
          </cell>
          <cell r="K249">
            <v>12</v>
          </cell>
          <cell r="L249">
            <v>0</v>
          </cell>
          <cell r="M249">
            <v>95</v>
          </cell>
          <cell r="N249">
            <v>0</v>
          </cell>
          <cell r="O249">
            <v>0</v>
          </cell>
        </row>
        <row r="250">
          <cell r="A250" t="str">
            <v>PARIS 11</v>
          </cell>
          <cell r="B250">
            <v>62</v>
          </cell>
          <cell r="C250">
            <v>76</v>
          </cell>
          <cell r="D250">
            <v>76</v>
          </cell>
          <cell r="E250">
            <v>9</v>
          </cell>
          <cell r="F250">
            <v>222</v>
          </cell>
          <cell r="G250">
            <v>177</v>
          </cell>
          <cell r="H250">
            <v>134</v>
          </cell>
          <cell r="I250">
            <v>49</v>
          </cell>
          <cell r="J250">
            <v>165</v>
          </cell>
          <cell r="K250">
            <v>180</v>
          </cell>
          <cell r="L250">
            <v>171</v>
          </cell>
          <cell r="M250">
            <v>76</v>
          </cell>
          <cell r="N250">
            <v>0</v>
          </cell>
          <cell r="O250">
            <v>6</v>
          </cell>
        </row>
        <row r="251">
          <cell r="A251" t="str">
            <v>PARIS 12</v>
          </cell>
          <cell r="B251">
            <v>73</v>
          </cell>
          <cell r="C251">
            <v>107</v>
          </cell>
          <cell r="D251">
            <v>190</v>
          </cell>
          <cell r="E251">
            <v>151</v>
          </cell>
          <cell r="F251">
            <v>116</v>
          </cell>
          <cell r="G251">
            <v>35</v>
          </cell>
          <cell r="H251">
            <v>33</v>
          </cell>
          <cell r="I251">
            <v>18</v>
          </cell>
          <cell r="J251">
            <v>125</v>
          </cell>
          <cell r="K251">
            <v>70</v>
          </cell>
          <cell r="L251">
            <v>1</v>
          </cell>
          <cell r="M251">
            <v>105</v>
          </cell>
          <cell r="N251">
            <v>0</v>
          </cell>
          <cell r="O251">
            <v>0</v>
          </cell>
        </row>
        <row r="252">
          <cell r="A252" t="str">
            <v>PARIS 13</v>
          </cell>
          <cell r="B252">
            <v>58</v>
          </cell>
          <cell r="C252">
            <v>90</v>
          </cell>
          <cell r="D252">
            <v>114</v>
          </cell>
          <cell r="E252">
            <v>64</v>
          </cell>
          <cell r="F252">
            <v>152</v>
          </cell>
          <cell r="G252">
            <v>59</v>
          </cell>
          <cell r="H252">
            <v>36</v>
          </cell>
          <cell r="I252">
            <v>0</v>
          </cell>
          <cell r="J252">
            <v>83</v>
          </cell>
          <cell r="K252">
            <v>27</v>
          </cell>
          <cell r="L252">
            <v>3</v>
          </cell>
          <cell r="M252">
            <v>69</v>
          </cell>
          <cell r="N252">
            <v>0</v>
          </cell>
          <cell r="O252">
            <v>0</v>
          </cell>
        </row>
        <row r="253">
          <cell r="A253" t="str">
            <v>PARIS CNAM</v>
          </cell>
          <cell r="B253">
            <v>7</v>
          </cell>
          <cell r="C253">
            <v>56</v>
          </cell>
          <cell r="D253">
            <v>14</v>
          </cell>
          <cell r="E253">
            <v>34</v>
          </cell>
          <cell r="F253">
            <v>73</v>
          </cell>
          <cell r="G253">
            <v>22</v>
          </cell>
          <cell r="H253">
            <v>15</v>
          </cell>
          <cell r="I253">
            <v>4</v>
          </cell>
          <cell r="J253">
            <v>69</v>
          </cell>
          <cell r="K253">
            <v>20</v>
          </cell>
          <cell r="L253">
            <v>2</v>
          </cell>
          <cell r="M253">
            <v>13</v>
          </cell>
          <cell r="N253">
            <v>0</v>
          </cell>
          <cell r="O253">
            <v>63</v>
          </cell>
        </row>
        <row r="254">
          <cell r="A254" t="str">
            <v>PARIS COL.DE FRANCE</v>
          </cell>
          <cell r="B254">
            <v>0</v>
          </cell>
          <cell r="C254">
            <v>0</v>
          </cell>
          <cell r="D254">
            <v>8</v>
          </cell>
          <cell r="E254">
            <v>8</v>
          </cell>
          <cell r="F254">
            <v>0</v>
          </cell>
          <cell r="G254">
            <v>1</v>
          </cell>
          <cell r="H254">
            <v>1</v>
          </cell>
          <cell r="I254">
            <v>1</v>
          </cell>
          <cell r="J254">
            <v>0</v>
          </cell>
          <cell r="K254">
            <v>4</v>
          </cell>
          <cell r="L254">
            <v>0</v>
          </cell>
          <cell r="M254">
            <v>0</v>
          </cell>
          <cell r="N254">
            <v>0</v>
          </cell>
          <cell r="O254">
            <v>52</v>
          </cell>
        </row>
        <row r="255">
          <cell r="A255" t="str">
            <v>PARIS EC. NAT. CHARTES</v>
          </cell>
          <cell r="B255">
            <v>0</v>
          </cell>
          <cell r="C255">
            <v>0</v>
          </cell>
          <cell r="D255">
            <v>0</v>
          </cell>
          <cell r="E255">
            <v>0</v>
          </cell>
          <cell r="F255">
            <v>0</v>
          </cell>
          <cell r="G255">
            <v>0</v>
          </cell>
          <cell r="H255">
            <v>0</v>
          </cell>
          <cell r="I255">
            <v>0</v>
          </cell>
          <cell r="J255">
            <v>0</v>
          </cell>
          <cell r="K255">
            <v>0</v>
          </cell>
          <cell r="L255">
            <v>0</v>
          </cell>
          <cell r="M255">
            <v>0</v>
          </cell>
          <cell r="N255">
            <v>0</v>
          </cell>
          <cell r="O255">
            <v>14</v>
          </cell>
        </row>
        <row r="256">
          <cell r="A256" t="str">
            <v>PARIS EC</v>
          </cell>
          <cell r="B256">
            <v>0</v>
          </cell>
          <cell r="C256">
            <v>2</v>
          </cell>
          <cell r="D256">
            <v>2</v>
          </cell>
          <cell r="E256">
            <v>0</v>
          </cell>
          <cell r="F256">
            <v>6</v>
          </cell>
          <cell r="G256">
            <v>6</v>
          </cell>
          <cell r="H256">
            <v>3</v>
          </cell>
          <cell r="I256">
            <v>0</v>
          </cell>
          <cell r="J256">
            <v>16</v>
          </cell>
          <cell r="K256">
            <v>0</v>
          </cell>
          <cell r="L256">
            <v>0</v>
          </cell>
          <cell r="M256">
            <v>4</v>
          </cell>
          <cell r="N256">
            <v>0</v>
          </cell>
          <cell r="O256">
            <v>30</v>
          </cell>
        </row>
        <row r="257">
          <cell r="A257" t="str">
            <v>PARIS EFEO</v>
          </cell>
          <cell r="B257">
            <v>0</v>
          </cell>
          <cell r="C257">
            <v>0</v>
          </cell>
          <cell r="D257">
            <v>0</v>
          </cell>
          <cell r="E257">
            <v>0</v>
          </cell>
          <cell r="F257">
            <v>0</v>
          </cell>
          <cell r="G257">
            <v>0</v>
          </cell>
          <cell r="H257">
            <v>0</v>
          </cell>
          <cell r="I257">
            <v>0</v>
          </cell>
          <cell r="J257">
            <v>0</v>
          </cell>
          <cell r="K257">
            <v>0</v>
          </cell>
          <cell r="L257">
            <v>0</v>
          </cell>
          <cell r="M257">
            <v>0</v>
          </cell>
          <cell r="N257">
            <v>0</v>
          </cell>
          <cell r="O257">
            <v>37</v>
          </cell>
        </row>
        <row r="258">
          <cell r="A258" t="str">
            <v>PARIS EHESS</v>
          </cell>
          <cell r="B258">
            <v>0</v>
          </cell>
          <cell r="C258">
            <v>1</v>
          </cell>
          <cell r="D258">
            <v>4</v>
          </cell>
          <cell r="E258">
            <v>12</v>
          </cell>
          <cell r="F258">
            <v>0</v>
          </cell>
          <cell r="G258">
            <v>0</v>
          </cell>
          <cell r="H258">
            <v>0</v>
          </cell>
          <cell r="I258">
            <v>0</v>
          </cell>
          <cell r="J258">
            <v>0</v>
          </cell>
          <cell r="K258">
            <v>0</v>
          </cell>
          <cell r="L258">
            <v>0</v>
          </cell>
          <cell r="M258">
            <v>0</v>
          </cell>
          <cell r="N258">
            <v>0</v>
          </cell>
          <cell r="O258">
            <v>195</v>
          </cell>
        </row>
        <row r="259">
          <cell r="A259" t="str">
            <v>PARIS ENS</v>
          </cell>
          <cell r="B259">
            <v>2</v>
          </cell>
          <cell r="C259">
            <v>6</v>
          </cell>
          <cell r="D259">
            <v>31</v>
          </cell>
          <cell r="E259">
            <v>33</v>
          </cell>
          <cell r="F259">
            <v>20</v>
          </cell>
          <cell r="G259">
            <v>32</v>
          </cell>
          <cell r="H259">
            <v>6</v>
          </cell>
          <cell r="I259">
            <v>7</v>
          </cell>
          <cell r="J259">
            <v>3</v>
          </cell>
          <cell r="K259">
            <v>19</v>
          </cell>
          <cell r="L259">
            <v>0</v>
          </cell>
          <cell r="M259">
            <v>4</v>
          </cell>
          <cell r="N259">
            <v>0</v>
          </cell>
          <cell r="O259">
            <v>3</v>
          </cell>
        </row>
        <row r="260">
          <cell r="A260" t="str">
            <v>PARIS ENSC</v>
          </cell>
          <cell r="B260">
            <v>0</v>
          </cell>
          <cell r="C260">
            <v>2</v>
          </cell>
          <cell r="D260">
            <v>1</v>
          </cell>
          <cell r="E260">
            <v>0</v>
          </cell>
          <cell r="F260">
            <v>0</v>
          </cell>
          <cell r="G260">
            <v>1</v>
          </cell>
          <cell r="H260">
            <v>32</v>
          </cell>
          <cell r="I260">
            <v>0</v>
          </cell>
          <cell r="J260">
            <v>12</v>
          </cell>
          <cell r="K260">
            <v>1</v>
          </cell>
          <cell r="L260">
            <v>0</v>
          </cell>
          <cell r="M260">
            <v>0</v>
          </cell>
          <cell r="N260">
            <v>0</v>
          </cell>
          <cell r="O260">
            <v>0</v>
          </cell>
        </row>
        <row r="261">
          <cell r="A261" t="str">
            <v>PARIS ENSAM</v>
          </cell>
          <cell r="B261">
            <v>0</v>
          </cell>
          <cell r="C261">
            <v>10</v>
          </cell>
          <cell r="D261">
            <v>16</v>
          </cell>
          <cell r="E261">
            <v>2</v>
          </cell>
          <cell r="F261">
            <v>28</v>
          </cell>
          <cell r="G261">
            <v>4</v>
          </cell>
          <cell r="H261">
            <v>27</v>
          </cell>
          <cell r="I261">
            <v>0</v>
          </cell>
          <cell r="J261">
            <v>267</v>
          </cell>
          <cell r="K261">
            <v>0</v>
          </cell>
          <cell r="L261">
            <v>0</v>
          </cell>
          <cell r="M261">
            <v>5</v>
          </cell>
          <cell r="N261">
            <v>0</v>
          </cell>
          <cell r="O261">
            <v>0</v>
          </cell>
        </row>
        <row r="262">
          <cell r="A262" t="str">
            <v>PARIS EPHE</v>
          </cell>
          <cell r="B262">
            <v>0</v>
          </cell>
          <cell r="C262">
            <v>2</v>
          </cell>
          <cell r="D262">
            <v>2</v>
          </cell>
          <cell r="E262">
            <v>7</v>
          </cell>
          <cell r="F262">
            <v>0</v>
          </cell>
          <cell r="G262">
            <v>0</v>
          </cell>
          <cell r="H262">
            <v>0</v>
          </cell>
          <cell r="I262">
            <v>0</v>
          </cell>
          <cell r="J262">
            <v>0</v>
          </cell>
          <cell r="K262">
            <v>1</v>
          </cell>
          <cell r="L262">
            <v>0</v>
          </cell>
          <cell r="M262">
            <v>0</v>
          </cell>
          <cell r="N262">
            <v>0</v>
          </cell>
          <cell r="O262">
            <v>186</v>
          </cell>
        </row>
        <row r="263">
          <cell r="A263" t="str">
            <v>PARIS IAE</v>
          </cell>
          <cell r="B263">
            <v>0</v>
          </cell>
          <cell r="C263">
            <v>24</v>
          </cell>
          <cell r="D263">
            <v>0</v>
          </cell>
          <cell r="E263">
            <v>0</v>
          </cell>
          <cell r="F263">
            <v>0</v>
          </cell>
          <cell r="G263">
            <v>0</v>
          </cell>
          <cell r="H263">
            <v>0</v>
          </cell>
          <cell r="I263">
            <v>0</v>
          </cell>
          <cell r="J263">
            <v>0</v>
          </cell>
          <cell r="K263">
            <v>0</v>
          </cell>
          <cell r="L263">
            <v>0</v>
          </cell>
          <cell r="M263">
            <v>0</v>
          </cell>
          <cell r="N263">
            <v>0</v>
          </cell>
          <cell r="O263">
            <v>0</v>
          </cell>
        </row>
        <row r="264">
          <cell r="A264" t="str">
            <v>PARIS IEP</v>
          </cell>
          <cell r="B264">
            <v>21</v>
          </cell>
          <cell r="C264">
            <v>13</v>
          </cell>
          <cell r="D264">
            <v>8</v>
          </cell>
          <cell r="E264">
            <v>31</v>
          </cell>
          <cell r="F264">
            <v>1</v>
          </cell>
          <cell r="G264">
            <v>0</v>
          </cell>
          <cell r="H264">
            <v>0</v>
          </cell>
          <cell r="I264">
            <v>0</v>
          </cell>
          <cell r="J264">
            <v>0</v>
          </cell>
          <cell r="K264">
            <v>0</v>
          </cell>
          <cell r="L264">
            <v>0</v>
          </cell>
          <cell r="M264">
            <v>0</v>
          </cell>
          <cell r="N264">
            <v>0</v>
          </cell>
          <cell r="O264">
            <v>0</v>
          </cell>
        </row>
        <row r="265">
          <cell r="A265" t="str">
            <v>PARIS INALCO</v>
          </cell>
          <cell r="B265">
            <v>0</v>
          </cell>
          <cell r="C265">
            <v>2</v>
          </cell>
          <cell r="D265">
            <v>187</v>
          </cell>
          <cell r="E265">
            <v>32</v>
          </cell>
          <cell r="F265">
            <v>2</v>
          </cell>
          <cell r="G265">
            <v>0</v>
          </cell>
          <cell r="H265">
            <v>0</v>
          </cell>
          <cell r="I265">
            <v>0</v>
          </cell>
          <cell r="J265">
            <v>0</v>
          </cell>
          <cell r="K265">
            <v>0</v>
          </cell>
          <cell r="L265">
            <v>0</v>
          </cell>
          <cell r="M265">
            <v>0</v>
          </cell>
          <cell r="N265">
            <v>0</v>
          </cell>
          <cell r="O265">
            <v>0</v>
          </cell>
        </row>
        <row r="266">
          <cell r="A266" t="str">
            <v>PARIS INST.DE FRANCE</v>
          </cell>
          <cell r="B266">
            <v>0</v>
          </cell>
          <cell r="C266">
            <v>0</v>
          </cell>
          <cell r="D266">
            <v>10</v>
          </cell>
          <cell r="E266">
            <v>3</v>
          </cell>
          <cell r="F266">
            <v>0</v>
          </cell>
          <cell r="G266">
            <v>0</v>
          </cell>
          <cell r="H266">
            <v>0</v>
          </cell>
          <cell r="I266">
            <v>0</v>
          </cell>
          <cell r="J266">
            <v>0</v>
          </cell>
          <cell r="K266">
            <v>1</v>
          </cell>
          <cell r="L266">
            <v>0</v>
          </cell>
          <cell r="M266">
            <v>0</v>
          </cell>
          <cell r="N266">
            <v>0</v>
          </cell>
          <cell r="O266">
            <v>0</v>
          </cell>
        </row>
        <row r="267">
          <cell r="A267" t="str">
            <v>PARIS IPG</v>
          </cell>
          <cell r="B267">
            <v>0</v>
          </cell>
          <cell r="C267">
            <v>0</v>
          </cell>
          <cell r="D267">
            <v>0</v>
          </cell>
          <cell r="E267">
            <v>0</v>
          </cell>
          <cell r="F267">
            <v>0</v>
          </cell>
          <cell r="G267">
            <v>0</v>
          </cell>
          <cell r="H267">
            <v>0</v>
          </cell>
          <cell r="I267">
            <v>8</v>
          </cell>
          <cell r="J267">
            <v>0</v>
          </cell>
          <cell r="K267">
            <v>0</v>
          </cell>
          <cell r="L267">
            <v>0</v>
          </cell>
          <cell r="M267">
            <v>0</v>
          </cell>
          <cell r="N267">
            <v>0</v>
          </cell>
          <cell r="O267">
            <v>40</v>
          </cell>
        </row>
        <row r="268">
          <cell r="A268" t="str">
            <v>PARIS ISM</v>
          </cell>
          <cell r="B268">
            <v>0</v>
          </cell>
          <cell r="C268">
            <v>0</v>
          </cell>
          <cell r="D268">
            <v>1</v>
          </cell>
          <cell r="E268">
            <v>0</v>
          </cell>
          <cell r="F268">
            <v>5</v>
          </cell>
          <cell r="G268">
            <v>2</v>
          </cell>
          <cell r="H268">
            <v>0</v>
          </cell>
          <cell r="I268">
            <v>0</v>
          </cell>
          <cell r="J268">
            <v>42</v>
          </cell>
          <cell r="K268">
            <v>0</v>
          </cell>
          <cell r="L268">
            <v>0</v>
          </cell>
          <cell r="M268">
            <v>0</v>
          </cell>
          <cell r="N268">
            <v>0</v>
          </cell>
          <cell r="O268">
            <v>0</v>
          </cell>
        </row>
        <row r="269">
          <cell r="A269" t="str">
            <v>PARIS MUSEUM</v>
          </cell>
          <cell r="B269">
            <v>0</v>
          </cell>
          <cell r="C269">
            <v>0</v>
          </cell>
          <cell r="D269">
            <v>2</v>
          </cell>
          <cell r="E269">
            <v>2</v>
          </cell>
          <cell r="F269">
            <v>0</v>
          </cell>
          <cell r="G269">
            <v>0</v>
          </cell>
          <cell r="H269">
            <v>0</v>
          </cell>
          <cell r="I269">
            <v>1</v>
          </cell>
          <cell r="J269">
            <v>0</v>
          </cell>
          <cell r="K269">
            <v>12</v>
          </cell>
          <cell r="L269">
            <v>0</v>
          </cell>
          <cell r="M269">
            <v>3</v>
          </cell>
          <cell r="N269">
            <v>0</v>
          </cell>
          <cell r="O269">
            <v>224</v>
          </cell>
        </row>
        <row r="270">
          <cell r="A270" t="str">
            <v>PARIS OBSERVATOIRE</v>
          </cell>
          <cell r="B270">
            <v>0</v>
          </cell>
          <cell r="C270">
            <v>0</v>
          </cell>
          <cell r="D270">
            <v>0</v>
          </cell>
          <cell r="E270">
            <v>0</v>
          </cell>
          <cell r="F270">
            <v>0</v>
          </cell>
          <cell r="G270">
            <v>1</v>
          </cell>
          <cell r="H270">
            <v>0</v>
          </cell>
          <cell r="I270">
            <v>8</v>
          </cell>
          <cell r="J270">
            <v>0</v>
          </cell>
          <cell r="K270">
            <v>1</v>
          </cell>
          <cell r="L270">
            <v>0</v>
          </cell>
          <cell r="M270">
            <v>0</v>
          </cell>
          <cell r="N270">
            <v>0</v>
          </cell>
          <cell r="O270">
            <v>89</v>
          </cell>
        </row>
        <row r="271">
          <cell r="A271" t="str">
            <v>PARIS UNIVERSCIENCE</v>
          </cell>
          <cell r="B271">
            <v>0</v>
          </cell>
          <cell r="C271">
            <v>0</v>
          </cell>
          <cell r="D271">
            <v>0</v>
          </cell>
          <cell r="E271">
            <v>0</v>
          </cell>
          <cell r="F271">
            <v>1</v>
          </cell>
          <cell r="G271">
            <v>1</v>
          </cell>
          <cell r="H271">
            <v>1</v>
          </cell>
          <cell r="I271">
            <v>1</v>
          </cell>
          <cell r="J271">
            <v>0</v>
          </cell>
          <cell r="K271">
            <v>0</v>
          </cell>
          <cell r="L271">
            <v>0</v>
          </cell>
          <cell r="M271">
            <v>0</v>
          </cell>
          <cell r="N271">
            <v>0</v>
          </cell>
          <cell r="O271">
            <v>0</v>
          </cell>
        </row>
        <row r="272">
          <cell r="A272" t="str">
            <v>PAU</v>
          </cell>
          <cell r="B272">
            <v>55</v>
          </cell>
          <cell r="C272">
            <v>56</v>
          </cell>
          <cell r="D272">
            <v>104</v>
          </cell>
          <cell r="E272">
            <v>43</v>
          </cell>
          <cell r="F272">
            <v>98</v>
          </cell>
          <cell r="G272">
            <v>27</v>
          </cell>
          <cell r="H272">
            <v>37</v>
          </cell>
          <cell r="I272">
            <v>13</v>
          </cell>
          <cell r="J272">
            <v>76</v>
          </cell>
          <cell r="K272">
            <v>29</v>
          </cell>
          <cell r="L272">
            <v>0</v>
          </cell>
          <cell r="M272">
            <v>29</v>
          </cell>
          <cell r="N272">
            <v>0</v>
          </cell>
          <cell r="O272">
            <v>0</v>
          </cell>
        </row>
        <row r="273">
          <cell r="A273" t="str">
            <v>PERPIGNAN</v>
          </cell>
          <cell r="B273">
            <v>41</v>
          </cell>
          <cell r="C273">
            <v>38</v>
          </cell>
          <cell r="D273">
            <v>57</v>
          </cell>
          <cell r="E273">
            <v>36</v>
          </cell>
          <cell r="F273">
            <v>33</v>
          </cell>
          <cell r="G273">
            <v>9</v>
          </cell>
          <cell r="H273">
            <v>22</v>
          </cell>
          <cell r="I273">
            <v>15</v>
          </cell>
          <cell r="J273">
            <v>39</v>
          </cell>
          <cell r="K273">
            <v>31</v>
          </cell>
          <cell r="L273">
            <v>0</v>
          </cell>
          <cell r="M273">
            <v>23</v>
          </cell>
          <cell r="N273">
            <v>0</v>
          </cell>
          <cell r="O273">
            <v>0</v>
          </cell>
        </row>
        <row r="274">
          <cell r="A274" t="str">
            <v>POITIERS</v>
          </cell>
          <cell r="B274">
            <v>81</v>
          </cell>
          <cell r="C274">
            <v>100</v>
          </cell>
          <cell r="D274">
            <v>225</v>
          </cell>
          <cell r="E274">
            <v>151</v>
          </cell>
          <cell r="F274">
            <v>105</v>
          </cell>
          <cell r="G274">
            <v>57</v>
          </cell>
          <cell r="H274">
            <v>60</v>
          </cell>
          <cell r="I274">
            <v>22</v>
          </cell>
          <cell r="J274">
            <v>182</v>
          </cell>
          <cell r="K274">
            <v>66</v>
          </cell>
          <cell r="L274">
            <v>36</v>
          </cell>
          <cell r="M274">
            <v>84</v>
          </cell>
          <cell r="N274">
            <v>0</v>
          </cell>
          <cell r="O274">
            <v>0</v>
          </cell>
        </row>
        <row r="275">
          <cell r="A275" t="str">
            <v>POITIERS ENSMA</v>
          </cell>
          <cell r="B275">
            <v>0</v>
          </cell>
          <cell r="C275">
            <v>0</v>
          </cell>
          <cell r="D275">
            <v>3</v>
          </cell>
          <cell r="E275">
            <v>0</v>
          </cell>
          <cell r="F275">
            <v>8</v>
          </cell>
          <cell r="G275">
            <v>4</v>
          </cell>
          <cell r="H275">
            <v>0</v>
          </cell>
          <cell r="I275">
            <v>0</v>
          </cell>
          <cell r="J275">
            <v>39</v>
          </cell>
          <cell r="K275">
            <v>0</v>
          </cell>
          <cell r="L275">
            <v>0</v>
          </cell>
          <cell r="M275">
            <v>4</v>
          </cell>
          <cell r="N275">
            <v>0</v>
          </cell>
          <cell r="O275">
            <v>0</v>
          </cell>
        </row>
        <row r="276">
          <cell r="A276" t="str">
            <v>POLYNESIE</v>
          </cell>
          <cell r="B276">
            <v>10</v>
          </cell>
          <cell r="C276">
            <v>8</v>
          </cell>
          <cell r="D276">
            <v>17</v>
          </cell>
          <cell r="E276">
            <v>7</v>
          </cell>
          <cell r="F276">
            <v>9</v>
          </cell>
          <cell r="G276">
            <v>3</v>
          </cell>
          <cell r="H276">
            <v>5</v>
          </cell>
          <cell r="I276">
            <v>2</v>
          </cell>
          <cell r="J276">
            <v>3</v>
          </cell>
          <cell r="K276">
            <v>3</v>
          </cell>
          <cell r="L276">
            <v>0</v>
          </cell>
          <cell r="M276">
            <v>2</v>
          </cell>
          <cell r="N276">
            <v>0</v>
          </cell>
          <cell r="O276">
            <v>0</v>
          </cell>
        </row>
        <row r="277">
          <cell r="A277" t="str">
            <v>REIMS</v>
          </cell>
          <cell r="B277">
            <v>67</v>
          </cell>
          <cell r="C277">
            <v>107</v>
          </cell>
          <cell r="D277">
            <v>160</v>
          </cell>
          <cell r="E277">
            <v>109</v>
          </cell>
          <cell r="F277">
            <v>104</v>
          </cell>
          <cell r="G277">
            <v>64</v>
          </cell>
          <cell r="H277">
            <v>47</v>
          </cell>
          <cell r="I277">
            <v>10</v>
          </cell>
          <cell r="J277">
            <v>144</v>
          </cell>
          <cell r="K277">
            <v>68</v>
          </cell>
          <cell r="L277">
            <v>56</v>
          </cell>
          <cell r="M277">
            <v>61</v>
          </cell>
          <cell r="N277">
            <v>0</v>
          </cell>
          <cell r="O277">
            <v>0</v>
          </cell>
        </row>
        <row r="278">
          <cell r="A278" t="str">
            <v>RENNES 1</v>
          </cell>
          <cell r="B278">
            <v>86</v>
          </cell>
          <cell r="C278">
            <v>130</v>
          </cell>
          <cell r="D278">
            <v>66</v>
          </cell>
          <cell r="E278">
            <v>22</v>
          </cell>
          <cell r="F278">
            <v>185</v>
          </cell>
          <cell r="G278">
            <v>82</v>
          </cell>
          <cell r="H278">
            <v>79</v>
          </cell>
          <cell r="I278">
            <v>29</v>
          </cell>
          <cell r="J278">
            <v>181</v>
          </cell>
          <cell r="K278">
            <v>123</v>
          </cell>
          <cell r="L278">
            <v>57</v>
          </cell>
          <cell r="M278">
            <v>27</v>
          </cell>
          <cell r="N278">
            <v>0</v>
          </cell>
          <cell r="O278">
            <v>0</v>
          </cell>
        </row>
        <row r="279">
          <cell r="A279" t="str">
            <v>RENNES 2</v>
          </cell>
          <cell r="B279">
            <v>16</v>
          </cell>
          <cell r="C279">
            <v>19</v>
          </cell>
          <cell r="D279">
            <v>187</v>
          </cell>
          <cell r="E279">
            <v>201</v>
          </cell>
          <cell r="F279">
            <v>20</v>
          </cell>
          <cell r="G279">
            <v>0</v>
          </cell>
          <cell r="H279">
            <v>0</v>
          </cell>
          <cell r="I279">
            <v>0</v>
          </cell>
          <cell r="J279">
            <v>0</v>
          </cell>
          <cell r="K279">
            <v>0</v>
          </cell>
          <cell r="L279">
            <v>0</v>
          </cell>
          <cell r="M279">
            <v>90</v>
          </cell>
          <cell r="N279">
            <v>0</v>
          </cell>
          <cell r="O279">
            <v>0</v>
          </cell>
        </row>
        <row r="280">
          <cell r="A280" t="str">
            <v>RENNES ENSC</v>
          </cell>
          <cell r="B280">
            <v>0</v>
          </cell>
          <cell r="C280">
            <v>0</v>
          </cell>
          <cell r="D280">
            <v>3</v>
          </cell>
          <cell r="E280">
            <v>0</v>
          </cell>
          <cell r="F280">
            <v>3</v>
          </cell>
          <cell r="G280">
            <v>4</v>
          </cell>
          <cell r="H280">
            <v>22</v>
          </cell>
          <cell r="I280">
            <v>0</v>
          </cell>
          <cell r="J280">
            <v>6</v>
          </cell>
          <cell r="K280">
            <v>0</v>
          </cell>
          <cell r="L280">
            <v>0</v>
          </cell>
          <cell r="M280">
            <v>0</v>
          </cell>
          <cell r="N280">
            <v>0</v>
          </cell>
          <cell r="O280">
            <v>0</v>
          </cell>
        </row>
        <row r="281">
          <cell r="A281" t="str">
            <v>RENNES IEP</v>
          </cell>
          <cell r="B281">
            <v>8</v>
          </cell>
          <cell r="C281">
            <v>6</v>
          </cell>
          <cell r="D281">
            <v>6</v>
          </cell>
          <cell r="E281">
            <v>4</v>
          </cell>
          <cell r="F281">
            <v>0</v>
          </cell>
          <cell r="G281">
            <v>0</v>
          </cell>
          <cell r="H281">
            <v>0</v>
          </cell>
          <cell r="I281">
            <v>0</v>
          </cell>
          <cell r="J281">
            <v>0</v>
          </cell>
          <cell r="K281">
            <v>0</v>
          </cell>
          <cell r="L281">
            <v>0</v>
          </cell>
          <cell r="M281">
            <v>1</v>
          </cell>
          <cell r="N281">
            <v>0</v>
          </cell>
          <cell r="O281">
            <v>0</v>
          </cell>
        </row>
        <row r="282">
          <cell r="A282" t="str">
            <v>RENNES INSA</v>
          </cell>
          <cell r="B282">
            <v>0</v>
          </cell>
          <cell r="C282">
            <v>2</v>
          </cell>
          <cell r="D282">
            <v>11</v>
          </cell>
          <cell r="E282">
            <v>0</v>
          </cell>
          <cell r="F282">
            <v>35</v>
          </cell>
          <cell r="G282">
            <v>18</v>
          </cell>
          <cell r="H282">
            <v>13</v>
          </cell>
          <cell r="I282">
            <v>0</v>
          </cell>
          <cell r="J282">
            <v>62</v>
          </cell>
          <cell r="K282">
            <v>0</v>
          </cell>
          <cell r="L282">
            <v>0</v>
          </cell>
          <cell r="M282">
            <v>3</v>
          </cell>
          <cell r="N282">
            <v>0</v>
          </cell>
          <cell r="O282">
            <v>0</v>
          </cell>
        </row>
        <row r="283">
          <cell r="A283" t="str">
            <v>ROUBAIX ENSAIT</v>
          </cell>
          <cell r="B283">
            <v>0</v>
          </cell>
          <cell r="C283">
            <v>0</v>
          </cell>
          <cell r="D283">
            <v>0</v>
          </cell>
          <cell r="E283">
            <v>0</v>
          </cell>
          <cell r="F283">
            <v>2</v>
          </cell>
          <cell r="G283">
            <v>0</v>
          </cell>
          <cell r="H283">
            <v>8</v>
          </cell>
          <cell r="I283">
            <v>0</v>
          </cell>
          <cell r="J283">
            <v>19</v>
          </cell>
          <cell r="K283">
            <v>0</v>
          </cell>
          <cell r="L283">
            <v>0</v>
          </cell>
          <cell r="M283">
            <v>0</v>
          </cell>
          <cell r="N283">
            <v>0</v>
          </cell>
          <cell r="O283">
            <v>0</v>
          </cell>
        </row>
        <row r="284">
          <cell r="A284" t="str">
            <v>ROUEN</v>
          </cell>
          <cell r="B284">
            <v>59</v>
          </cell>
          <cell r="C284">
            <v>72</v>
          </cell>
          <cell r="D284">
            <v>194</v>
          </cell>
          <cell r="E284">
            <v>138</v>
          </cell>
          <cell r="F284">
            <v>75</v>
          </cell>
          <cell r="G284">
            <v>70</v>
          </cell>
          <cell r="H284">
            <v>71</v>
          </cell>
          <cell r="I284">
            <v>11</v>
          </cell>
          <cell r="J284">
            <v>88</v>
          </cell>
          <cell r="K284">
            <v>80</v>
          </cell>
          <cell r="L284">
            <v>43</v>
          </cell>
          <cell r="M284">
            <v>74</v>
          </cell>
          <cell r="N284">
            <v>0</v>
          </cell>
          <cell r="O284">
            <v>0</v>
          </cell>
        </row>
        <row r="285">
          <cell r="A285" t="str">
            <v>ROUEN INSA</v>
          </cell>
          <cell r="B285">
            <v>0</v>
          </cell>
          <cell r="C285">
            <v>2</v>
          </cell>
          <cell r="D285">
            <v>12</v>
          </cell>
          <cell r="E285">
            <v>1</v>
          </cell>
          <cell r="F285">
            <v>26</v>
          </cell>
          <cell r="G285">
            <v>9</v>
          </cell>
          <cell r="H285">
            <v>17</v>
          </cell>
          <cell r="I285">
            <v>0</v>
          </cell>
          <cell r="J285">
            <v>52</v>
          </cell>
          <cell r="K285">
            <v>0</v>
          </cell>
          <cell r="L285">
            <v>0</v>
          </cell>
          <cell r="M285">
            <v>3</v>
          </cell>
          <cell r="N285">
            <v>0</v>
          </cell>
          <cell r="O285">
            <v>0</v>
          </cell>
        </row>
        <row r="286">
          <cell r="A286" t="str">
            <v>ST ETIENNE</v>
          </cell>
          <cell r="B286">
            <v>35</v>
          </cell>
          <cell r="C286">
            <v>75</v>
          </cell>
          <cell r="D286">
            <v>106</v>
          </cell>
          <cell r="E286">
            <v>56</v>
          </cell>
          <cell r="F286">
            <v>56</v>
          </cell>
          <cell r="G286">
            <v>24</v>
          </cell>
          <cell r="H286">
            <v>21</v>
          </cell>
          <cell r="I286">
            <v>8</v>
          </cell>
          <cell r="J286">
            <v>100</v>
          </cell>
          <cell r="K286">
            <v>25</v>
          </cell>
          <cell r="L286">
            <v>0</v>
          </cell>
          <cell r="M286">
            <v>34</v>
          </cell>
          <cell r="N286">
            <v>0</v>
          </cell>
          <cell r="O286">
            <v>0</v>
          </cell>
        </row>
        <row r="287">
          <cell r="A287" t="str">
            <v>ST ETIENNE ENI</v>
          </cell>
          <cell r="B287">
            <v>0</v>
          </cell>
          <cell r="C287">
            <v>2</v>
          </cell>
          <cell r="D287">
            <v>6</v>
          </cell>
          <cell r="E287">
            <v>0</v>
          </cell>
          <cell r="F287">
            <v>6</v>
          </cell>
          <cell r="G287">
            <v>2</v>
          </cell>
          <cell r="H287">
            <v>0</v>
          </cell>
          <cell r="I287">
            <v>0</v>
          </cell>
          <cell r="J287">
            <v>37</v>
          </cell>
          <cell r="K287">
            <v>1</v>
          </cell>
          <cell r="L287">
            <v>0</v>
          </cell>
          <cell r="M287">
            <v>1</v>
          </cell>
          <cell r="N287">
            <v>0</v>
          </cell>
          <cell r="O287">
            <v>0</v>
          </cell>
        </row>
        <row r="288">
          <cell r="A288" t="str">
            <v>STRASBOURG</v>
          </cell>
          <cell r="B288">
            <v>96</v>
          </cell>
          <cell r="C288">
            <v>113</v>
          </cell>
          <cell r="D288">
            <v>284</v>
          </cell>
          <cell r="E288">
            <v>209</v>
          </cell>
          <cell r="F288">
            <v>151</v>
          </cell>
          <cell r="G288">
            <v>89</v>
          </cell>
          <cell r="H288">
            <v>91</v>
          </cell>
          <cell r="I288">
            <v>37</v>
          </cell>
          <cell r="J288">
            <v>145</v>
          </cell>
          <cell r="K288">
            <v>139</v>
          </cell>
          <cell r="L288">
            <v>73</v>
          </cell>
          <cell r="M288">
            <v>115</v>
          </cell>
          <cell r="N288">
            <v>51</v>
          </cell>
          <cell r="O288">
            <v>23</v>
          </cell>
        </row>
        <row r="289">
          <cell r="A289" t="str">
            <v>STRASBOURG INSA</v>
          </cell>
          <cell r="B289">
            <v>0</v>
          </cell>
          <cell r="C289">
            <v>2</v>
          </cell>
          <cell r="D289">
            <v>7</v>
          </cell>
          <cell r="E289">
            <v>6</v>
          </cell>
          <cell r="F289">
            <v>7</v>
          </cell>
          <cell r="G289">
            <v>1</v>
          </cell>
          <cell r="H289">
            <v>4</v>
          </cell>
          <cell r="I289">
            <v>0</v>
          </cell>
          <cell r="J289">
            <v>64</v>
          </cell>
          <cell r="K289">
            <v>0</v>
          </cell>
          <cell r="L289">
            <v>0</v>
          </cell>
          <cell r="M289">
            <v>3</v>
          </cell>
          <cell r="N289">
            <v>0</v>
          </cell>
          <cell r="O289">
            <v>0</v>
          </cell>
        </row>
        <row r="290">
          <cell r="A290" t="str">
            <v>SURESNES INSFREJHEA</v>
          </cell>
          <cell r="B290">
            <v>0</v>
          </cell>
          <cell r="C290">
            <v>0</v>
          </cell>
          <cell r="D290">
            <v>3</v>
          </cell>
          <cell r="E290">
            <v>6</v>
          </cell>
          <cell r="F290">
            <v>4</v>
          </cell>
          <cell r="G290">
            <v>0</v>
          </cell>
          <cell r="H290">
            <v>0</v>
          </cell>
          <cell r="I290">
            <v>0</v>
          </cell>
          <cell r="J290">
            <v>3</v>
          </cell>
          <cell r="K290">
            <v>2</v>
          </cell>
          <cell r="L290">
            <v>0</v>
          </cell>
          <cell r="M290">
            <v>9</v>
          </cell>
          <cell r="N290">
            <v>0</v>
          </cell>
          <cell r="O290">
            <v>0</v>
          </cell>
        </row>
        <row r="291">
          <cell r="A291" t="str">
            <v>TARBES ENI</v>
          </cell>
          <cell r="B291">
            <v>0</v>
          </cell>
          <cell r="C291">
            <v>2</v>
          </cell>
          <cell r="D291">
            <v>6</v>
          </cell>
          <cell r="E291">
            <v>0</v>
          </cell>
          <cell r="F291">
            <v>6</v>
          </cell>
          <cell r="G291">
            <v>3</v>
          </cell>
          <cell r="H291">
            <v>8</v>
          </cell>
          <cell r="I291">
            <v>0</v>
          </cell>
          <cell r="J291">
            <v>49</v>
          </cell>
          <cell r="K291">
            <v>0</v>
          </cell>
          <cell r="L291">
            <v>0</v>
          </cell>
          <cell r="M291">
            <v>1</v>
          </cell>
          <cell r="N291">
            <v>0</v>
          </cell>
          <cell r="O291">
            <v>0</v>
          </cell>
        </row>
        <row r="292">
          <cell r="A292" t="str">
            <v>TOULON</v>
          </cell>
          <cell r="B292">
            <v>47</v>
          </cell>
          <cell r="C292">
            <v>50</v>
          </cell>
          <cell r="D292">
            <v>62</v>
          </cell>
          <cell r="E292">
            <v>3</v>
          </cell>
          <cell r="F292">
            <v>43</v>
          </cell>
          <cell r="G292">
            <v>16</v>
          </cell>
          <cell r="H292">
            <v>24</v>
          </cell>
          <cell r="I292">
            <v>19</v>
          </cell>
          <cell r="J292">
            <v>73</v>
          </cell>
          <cell r="K292">
            <v>19</v>
          </cell>
          <cell r="L292">
            <v>0</v>
          </cell>
          <cell r="M292">
            <v>42</v>
          </cell>
          <cell r="N292">
            <v>0</v>
          </cell>
          <cell r="O292">
            <v>0</v>
          </cell>
        </row>
        <row r="293">
          <cell r="A293" t="str">
            <v>TOULOUSE 1</v>
          </cell>
          <cell r="B293">
            <v>137</v>
          </cell>
          <cell r="C293">
            <v>110</v>
          </cell>
          <cell r="D293">
            <v>27</v>
          </cell>
          <cell r="E293">
            <v>6</v>
          </cell>
          <cell r="F293">
            <v>49</v>
          </cell>
          <cell r="G293">
            <v>0</v>
          </cell>
          <cell r="H293">
            <v>1</v>
          </cell>
          <cell r="I293">
            <v>0</v>
          </cell>
          <cell r="J293">
            <v>5</v>
          </cell>
          <cell r="K293">
            <v>0</v>
          </cell>
          <cell r="L293">
            <v>0</v>
          </cell>
          <cell r="M293">
            <v>17</v>
          </cell>
          <cell r="N293">
            <v>0</v>
          </cell>
          <cell r="O293">
            <v>0</v>
          </cell>
        </row>
        <row r="294">
          <cell r="A294" t="str">
            <v>TOULOUSE 2</v>
          </cell>
          <cell r="B294">
            <v>9</v>
          </cell>
          <cell r="C294">
            <v>39</v>
          </cell>
          <cell r="D294">
            <v>322</v>
          </cell>
          <cell r="E294">
            <v>334</v>
          </cell>
          <cell r="F294">
            <v>64</v>
          </cell>
          <cell r="G294">
            <v>14</v>
          </cell>
          <cell r="H294">
            <v>0</v>
          </cell>
          <cell r="I294">
            <v>0</v>
          </cell>
          <cell r="J294">
            <v>54</v>
          </cell>
          <cell r="K294">
            <v>16</v>
          </cell>
          <cell r="L294">
            <v>0</v>
          </cell>
          <cell r="M294">
            <v>83</v>
          </cell>
          <cell r="N294">
            <v>0</v>
          </cell>
          <cell r="O294">
            <v>0</v>
          </cell>
        </row>
        <row r="295">
          <cell r="A295" t="str">
            <v>TOULOUSE 3</v>
          </cell>
          <cell r="B295">
            <v>5</v>
          </cell>
          <cell r="C295">
            <v>77</v>
          </cell>
          <cell r="D295">
            <v>85</v>
          </cell>
          <cell r="E295">
            <v>14</v>
          </cell>
          <cell r="F295">
            <v>268</v>
          </cell>
          <cell r="G295">
            <v>88</v>
          </cell>
          <cell r="H295">
            <v>110</v>
          </cell>
          <cell r="I295">
            <v>76</v>
          </cell>
          <cell r="J295">
            <v>314</v>
          </cell>
          <cell r="K295">
            <v>204</v>
          </cell>
          <cell r="L295">
            <v>73</v>
          </cell>
          <cell r="M295">
            <v>115</v>
          </cell>
          <cell r="N295">
            <v>0</v>
          </cell>
          <cell r="O295">
            <v>42</v>
          </cell>
        </row>
        <row r="296">
          <cell r="A296" t="str">
            <v>TOULOUSE IEP</v>
          </cell>
          <cell r="B296">
            <v>15</v>
          </cell>
          <cell r="C296">
            <v>6</v>
          </cell>
          <cell r="D296">
            <v>5</v>
          </cell>
          <cell r="E296">
            <v>3</v>
          </cell>
          <cell r="F296">
            <v>0</v>
          </cell>
          <cell r="G296">
            <v>0</v>
          </cell>
          <cell r="H296">
            <v>0</v>
          </cell>
          <cell r="I296">
            <v>0</v>
          </cell>
          <cell r="J296">
            <v>0</v>
          </cell>
          <cell r="K296">
            <v>0</v>
          </cell>
          <cell r="L296">
            <v>0</v>
          </cell>
          <cell r="M296">
            <v>1</v>
          </cell>
          <cell r="N296">
            <v>0</v>
          </cell>
          <cell r="O296">
            <v>0</v>
          </cell>
        </row>
        <row r="297">
          <cell r="A297" t="str">
            <v>TOULOUSE INP</v>
          </cell>
          <cell r="B297">
            <v>1</v>
          </cell>
          <cell r="C297">
            <v>8</v>
          </cell>
          <cell r="D297">
            <v>13</v>
          </cell>
          <cell r="E297">
            <v>4</v>
          </cell>
          <cell r="F297">
            <v>58</v>
          </cell>
          <cell r="G297">
            <v>4</v>
          </cell>
          <cell r="H297">
            <v>35</v>
          </cell>
          <cell r="I297">
            <v>0</v>
          </cell>
          <cell r="J297">
            <v>129</v>
          </cell>
          <cell r="K297">
            <v>49</v>
          </cell>
          <cell r="L297">
            <v>0</v>
          </cell>
          <cell r="M297">
            <v>6</v>
          </cell>
          <cell r="N297">
            <v>0</v>
          </cell>
          <cell r="O297">
            <v>0</v>
          </cell>
        </row>
        <row r="298">
          <cell r="A298" t="str">
            <v>TOULOUSE INSA</v>
          </cell>
          <cell r="B298">
            <v>0</v>
          </cell>
          <cell r="C298">
            <v>5</v>
          </cell>
          <cell r="D298">
            <v>15</v>
          </cell>
          <cell r="E298">
            <v>1</v>
          </cell>
          <cell r="F298">
            <v>35</v>
          </cell>
          <cell r="G298">
            <v>29</v>
          </cell>
          <cell r="H298">
            <v>2</v>
          </cell>
          <cell r="I298">
            <v>0</v>
          </cell>
          <cell r="J298">
            <v>96</v>
          </cell>
          <cell r="K298">
            <v>17</v>
          </cell>
          <cell r="L298">
            <v>0</v>
          </cell>
          <cell r="M298">
            <v>8</v>
          </cell>
          <cell r="N298">
            <v>0</v>
          </cell>
          <cell r="O298">
            <v>0</v>
          </cell>
        </row>
        <row r="299">
          <cell r="A299" t="str">
            <v>TOURS</v>
          </cell>
          <cell r="B299">
            <v>52</v>
          </cell>
          <cell r="C299">
            <v>64</v>
          </cell>
          <cell r="D299">
            <v>173</v>
          </cell>
          <cell r="E299">
            <v>172</v>
          </cell>
          <cell r="F299">
            <v>88</v>
          </cell>
          <cell r="G299">
            <v>39</v>
          </cell>
          <cell r="H299">
            <v>25</v>
          </cell>
          <cell r="I299">
            <v>11</v>
          </cell>
          <cell r="J299">
            <v>66</v>
          </cell>
          <cell r="K299">
            <v>96</v>
          </cell>
          <cell r="L299">
            <v>60</v>
          </cell>
          <cell r="M299">
            <v>31</v>
          </cell>
          <cell r="N299">
            <v>0</v>
          </cell>
          <cell r="O299">
            <v>0</v>
          </cell>
        </row>
        <row r="300">
          <cell r="A300" t="str">
            <v>TROYES UTT</v>
          </cell>
          <cell r="B300">
            <v>0</v>
          </cell>
          <cell r="C300">
            <v>3</v>
          </cell>
          <cell r="D300">
            <v>7</v>
          </cell>
          <cell r="E300">
            <v>3</v>
          </cell>
          <cell r="F300">
            <v>18</v>
          </cell>
          <cell r="G300">
            <v>11</v>
          </cell>
          <cell r="H300">
            <v>1</v>
          </cell>
          <cell r="I300">
            <v>0</v>
          </cell>
          <cell r="J300">
            <v>42</v>
          </cell>
          <cell r="K300">
            <v>0</v>
          </cell>
          <cell r="L300">
            <v>0</v>
          </cell>
          <cell r="M300">
            <v>3</v>
          </cell>
          <cell r="N300">
            <v>0</v>
          </cell>
          <cell r="O300">
            <v>0</v>
          </cell>
        </row>
        <row r="301">
          <cell r="A301" t="str">
            <v>VALENCIENNES</v>
          </cell>
          <cell r="B301">
            <v>27</v>
          </cell>
          <cell r="C301">
            <v>58</v>
          </cell>
          <cell r="D301">
            <v>90</v>
          </cell>
          <cell r="E301">
            <v>31</v>
          </cell>
          <cell r="F301">
            <v>78</v>
          </cell>
          <cell r="G301">
            <v>8</v>
          </cell>
          <cell r="H301">
            <v>10</v>
          </cell>
          <cell r="I301">
            <v>0</v>
          </cell>
          <cell r="J301">
            <v>185</v>
          </cell>
          <cell r="K301">
            <v>0</v>
          </cell>
          <cell r="L301">
            <v>0</v>
          </cell>
          <cell r="M301">
            <v>31</v>
          </cell>
          <cell r="N301">
            <v>0</v>
          </cell>
          <cell r="O301">
            <v>0</v>
          </cell>
        </row>
        <row r="302">
          <cell r="A302" t="str">
            <v>VERSAILLES ST-QUENT.</v>
          </cell>
          <cell r="B302">
            <v>45</v>
          </cell>
          <cell r="C302">
            <v>61</v>
          </cell>
          <cell r="D302">
            <v>54</v>
          </cell>
          <cell r="E302">
            <v>37</v>
          </cell>
          <cell r="F302">
            <v>87</v>
          </cell>
          <cell r="G302">
            <v>24</v>
          </cell>
          <cell r="H302">
            <v>38</v>
          </cell>
          <cell r="I302">
            <v>13</v>
          </cell>
          <cell r="J302">
            <v>51</v>
          </cell>
          <cell r="K302">
            <v>37</v>
          </cell>
          <cell r="L302">
            <v>0</v>
          </cell>
          <cell r="M302">
            <v>15</v>
          </cell>
          <cell r="N302">
            <v>0</v>
          </cell>
          <cell r="O302">
            <v>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2">
          <cell r="A2" t="str">
            <v>Autres typologies d'etb</v>
          </cell>
          <cell r="B2">
            <v>0.5</v>
          </cell>
        </row>
        <row r="3">
          <cell r="A3" t="str">
            <v>Ecoles d'ingénieur</v>
          </cell>
          <cell r="B3">
            <v>0.33300000000000002</v>
          </cell>
        </row>
        <row r="4">
          <cell r="A4" t="str">
            <v>Etb. fusionnés</v>
          </cell>
          <cell r="B4">
            <v>0.193</v>
          </cell>
        </row>
        <row r="5">
          <cell r="A5" t="str">
            <v>Grands établissements</v>
          </cell>
          <cell r="B5">
            <v>0.72899999999999998</v>
          </cell>
        </row>
        <row r="6">
          <cell r="A6" t="str">
            <v>IEP</v>
          </cell>
          <cell r="B6">
            <v>0.4</v>
          </cell>
        </row>
        <row r="7">
          <cell r="A7" t="str">
            <v>Pluri. &amp; Santé</v>
          </cell>
          <cell r="B7">
            <v>0.224</v>
          </cell>
        </row>
        <row r="8">
          <cell r="A8" t="str">
            <v>Pluri. hors santé</v>
          </cell>
          <cell r="B8">
            <v>0.32400000000000001</v>
          </cell>
        </row>
        <row r="9">
          <cell r="A9" t="str">
            <v>Scientifiques</v>
          </cell>
          <cell r="B9">
            <v>9.9000000000000005E-2</v>
          </cell>
        </row>
        <row r="10">
          <cell r="A10" t="str">
            <v>Tert. droit-éco</v>
          </cell>
          <cell r="B10">
            <v>7.1999999999999995E-2</v>
          </cell>
        </row>
        <row r="11">
          <cell r="A11" t="str">
            <v>Tertiaires LSH</v>
          </cell>
          <cell r="B11">
            <v>7.0000000000000007E-2</v>
          </cell>
        </row>
      </sheetData>
      <sheetData sheetId="48">
        <row r="1">
          <cell r="A1" t="str">
            <v>Autres typologies d'etb</v>
          </cell>
          <cell r="B1">
            <v>1109</v>
          </cell>
        </row>
        <row r="2">
          <cell r="A2" t="str">
            <v>Ecoles d'ingénieur</v>
          </cell>
          <cell r="B2">
            <v>58369</v>
          </cell>
          <cell r="G2" t="str">
            <v>PARIS  DAUPHINE</v>
          </cell>
          <cell r="H2">
            <v>9717</v>
          </cell>
        </row>
        <row r="3">
          <cell r="A3" t="str">
            <v>Etb. fusionnés</v>
          </cell>
          <cell r="B3">
            <v>155974</v>
          </cell>
          <cell r="G3" t="str">
            <v>PARIS  1</v>
          </cell>
          <cell r="H3">
            <v>38115</v>
          </cell>
        </row>
        <row r="4">
          <cell r="A4" t="str">
            <v>Grands établissements</v>
          </cell>
          <cell r="B4">
            <v>9932</v>
          </cell>
          <cell r="G4" t="str">
            <v>PARIS  2</v>
          </cell>
          <cell r="H4">
            <v>15371</v>
          </cell>
        </row>
        <row r="5">
          <cell r="A5" t="str">
            <v>IEP</v>
          </cell>
          <cell r="B5">
            <v>19296</v>
          </cell>
          <cell r="G5" t="str">
            <v>PARIS  3</v>
          </cell>
          <cell r="H5">
            <v>17836</v>
          </cell>
        </row>
        <row r="6">
          <cell r="A6" t="str">
            <v>Pluri. &amp; Santé</v>
          </cell>
          <cell r="B6">
            <v>460979</v>
          </cell>
          <cell r="G6" t="str">
            <v>PARIS  4</v>
          </cell>
          <cell r="H6">
            <v>20905</v>
          </cell>
        </row>
        <row r="7">
          <cell r="A7" t="str">
            <v>Pluri. hors santé</v>
          </cell>
          <cell r="B7">
            <v>198415</v>
          </cell>
          <cell r="G7" t="str">
            <v>PARIS  5</v>
          </cell>
          <cell r="H7">
            <v>31794</v>
          </cell>
        </row>
        <row r="8">
          <cell r="A8" t="str">
            <v>Scientifiques</v>
          </cell>
          <cell r="B8">
            <v>277401</v>
          </cell>
          <cell r="G8" t="str">
            <v>PARIS  6</v>
          </cell>
          <cell r="H8">
            <v>31372</v>
          </cell>
        </row>
        <row r="9">
          <cell r="A9" t="str">
            <v>Tert. droit-éco</v>
          </cell>
          <cell r="B9">
            <v>138710</v>
          </cell>
          <cell r="G9" t="str">
            <v>PARIS  7</v>
          </cell>
          <cell r="H9">
            <v>24901</v>
          </cell>
        </row>
        <row r="10">
          <cell r="A10" t="str">
            <v>Tertiaires LSH</v>
          </cell>
          <cell r="B10">
            <v>224988</v>
          </cell>
          <cell r="G10" t="str">
            <v>PARIS ENSAM</v>
          </cell>
          <cell r="H10">
            <v>5522</v>
          </cell>
        </row>
        <row r="11">
          <cell r="A11" t="str">
            <v>#N/A</v>
          </cell>
          <cell r="B11">
            <v>8465</v>
          </cell>
          <cell r="G11" t="str">
            <v>PARIS IAE</v>
          </cell>
          <cell r="H11">
            <v>1109</v>
          </cell>
        </row>
        <row r="12">
          <cell r="G12" t="str">
            <v>PARIS ENSC</v>
          </cell>
          <cell r="H12">
            <v>321</v>
          </cell>
        </row>
        <row r="13">
          <cell r="G13" t="str">
            <v>PARIS IPG</v>
          </cell>
          <cell r="H13">
            <v>88</v>
          </cell>
        </row>
        <row r="14">
          <cell r="G14" t="str">
            <v>PARIS IEP</v>
          </cell>
          <cell r="H14">
            <v>8307</v>
          </cell>
        </row>
        <row r="15">
          <cell r="G15" t="str">
            <v>PARIS ENS</v>
          </cell>
          <cell r="H15">
            <v>1135</v>
          </cell>
        </row>
        <row r="16">
          <cell r="G16" t="str">
            <v>PARIS CNAM</v>
          </cell>
          <cell r="H16">
            <v>233</v>
          </cell>
        </row>
        <row r="17">
          <cell r="G17" t="str">
            <v>PARIS EC. NAT. CHARTES</v>
          </cell>
          <cell r="H17">
            <v>135</v>
          </cell>
        </row>
        <row r="18">
          <cell r="G18" t="str">
            <v>PARIS EPHE</v>
          </cell>
          <cell r="H18">
            <v>1210</v>
          </cell>
        </row>
        <row r="19">
          <cell r="G19" t="str">
            <v>PARIS INALCO</v>
          </cell>
          <cell r="H19">
            <v>6675</v>
          </cell>
        </row>
        <row r="20">
          <cell r="G20" t="str">
            <v>PARIS MUSEUM</v>
          </cell>
          <cell r="H20">
            <v>385</v>
          </cell>
        </row>
        <row r="21">
          <cell r="G21" t="str">
            <v>PARIS OBSERVATOIRE</v>
          </cell>
          <cell r="H21">
            <v>95</v>
          </cell>
        </row>
        <row r="22">
          <cell r="G22" t="str">
            <v>AIX IEP</v>
          </cell>
          <cell r="H22">
            <v>1727</v>
          </cell>
        </row>
        <row r="23">
          <cell r="G23" t="str">
            <v>AIX-MARS. EC</v>
          </cell>
          <cell r="H23">
            <v>701</v>
          </cell>
        </row>
        <row r="24">
          <cell r="G24" t="str">
            <v>AIX-MARSEILLE</v>
          </cell>
          <cell r="H24">
            <v>61178</v>
          </cell>
        </row>
        <row r="25">
          <cell r="G25" t="str">
            <v>PARIS EHESS</v>
          </cell>
          <cell r="H25">
            <v>2733</v>
          </cell>
        </row>
        <row r="26">
          <cell r="G26" t="str">
            <v>AVIGNON</v>
          </cell>
          <cell r="H26">
            <v>6636</v>
          </cell>
        </row>
        <row r="27">
          <cell r="G27" t="str">
            <v>BESANCON ENSM</v>
          </cell>
          <cell r="H27">
            <v>856</v>
          </cell>
        </row>
        <row r="28">
          <cell r="G28" t="str">
            <v>BESANCON</v>
          </cell>
          <cell r="H28">
            <v>19629</v>
          </cell>
        </row>
        <row r="29">
          <cell r="G29" t="str">
            <v>BELFORT UTBM</v>
          </cell>
          <cell r="H29">
            <v>2697</v>
          </cell>
        </row>
        <row r="30">
          <cell r="G30" t="str">
            <v>BORDEAUX IEP</v>
          </cell>
          <cell r="H30">
            <v>1810</v>
          </cell>
        </row>
        <row r="31">
          <cell r="G31" t="str">
            <v>BORDEAUX 1</v>
          </cell>
          <cell r="H31">
            <v>9401</v>
          </cell>
        </row>
        <row r="32">
          <cell r="G32" t="str">
            <v>BORDEAUX 2</v>
          </cell>
          <cell r="H32">
            <v>17649</v>
          </cell>
        </row>
        <row r="33">
          <cell r="G33" t="str">
            <v>BORDEAUX 3</v>
          </cell>
          <cell r="H33">
            <v>14770</v>
          </cell>
        </row>
        <row r="34">
          <cell r="G34" t="str">
            <v>BORDEAUX 4</v>
          </cell>
          <cell r="H34">
            <v>16852</v>
          </cell>
        </row>
        <row r="35">
          <cell r="G35" t="str">
            <v>BORDEAUX IP</v>
          </cell>
          <cell r="H35">
            <v>2056</v>
          </cell>
        </row>
        <row r="36">
          <cell r="G36" t="str">
            <v>PAU</v>
          </cell>
          <cell r="H36">
            <v>11437</v>
          </cell>
        </row>
        <row r="37">
          <cell r="G37" t="str">
            <v>CAEN</v>
          </cell>
          <cell r="H37">
            <v>23439</v>
          </cell>
        </row>
        <row r="38">
          <cell r="G38" t="str">
            <v>CAEN ISMRA</v>
          </cell>
          <cell r="H38">
            <v>680</v>
          </cell>
        </row>
        <row r="39">
          <cell r="G39" t="str">
            <v>CLERMONT ENSC</v>
          </cell>
          <cell r="H39">
            <v>272</v>
          </cell>
        </row>
        <row r="40">
          <cell r="G40" t="str">
            <v>CLERMONT 1</v>
          </cell>
          <cell r="H40">
            <v>16909</v>
          </cell>
        </row>
        <row r="41">
          <cell r="G41" t="str">
            <v>CLERMONT 2</v>
          </cell>
          <cell r="H41">
            <v>14578</v>
          </cell>
        </row>
        <row r="42">
          <cell r="G42" t="str">
            <v>CLERMONT IFMA</v>
          </cell>
          <cell r="H42">
            <v>649</v>
          </cell>
        </row>
        <row r="43">
          <cell r="G43" t="str">
            <v>DIJON</v>
          </cell>
          <cell r="H43">
            <v>26551</v>
          </cell>
        </row>
        <row r="44">
          <cell r="G44" t="str">
            <v>DIJON AGROSUP</v>
          </cell>
          <cell r="H44">
            <v>532</v>
          </cell>
        </row>
        <row r="45">
          <cell r="G45" t="str">
            <v>GRENOBLE IEP</v>
          </cell>
          <cell r="H45">
            <v>1635</v>
          </cell>
        </row>
        <row r="46">
          <cell r="G46" t="str">
            <v>GRENOBLE 1</v>
          </cell>
          <cell r="H46">
            <v>15172</v>
          </cell>
        </row>
        <row r="47">
          <cell r="G47" t="str">
            <v>GRENOBLE 2</v>
          </cell>
          <cell r="H47">
            <v>15782</v>
          </cell>
        </row>
        <row r="48">
          <cell r="G48" t="str">
            <v>GRENOBLE 3</v>
          </cell>
          <cell r="H48">
            <v>5578</v>
          </cell>
        </row>
        <row r="49">
          <cell r="G49" t="str">
            <v>GRENOBLE IP</v>
          </cell>
          <cell r="H49">
            <v>4489</v>
          </cell>
        </row>
        <row r="50">
          <cell r="G50" t="e">
            <v>#N/A</v>
          </cell>
          <cell r="H50">
            <v>3597</v>
          </cell>
        </row>
        <row r="51">
          <cell r="G51" t="str">
            <v>CHAMBERY</v>
          </cell>
          <cell r="H51">
            <v>11890</v>
          </cell>
        </row>
        <row r="52">
          <cell r="G52" t="str">
            <v>LILLE ENSC</v>
          </cell>
          <cell r="H52">
            <v>339</v>
          </cell>
        </row>
        <row r="53">
          <cell r="G53" t="str">
            <v>ROUBAIX ENSAIT</v>
          </cell>
          <cell r="H53">
            <v>396</v>
          </cell>
        </row>
        <row r="54">
          <cell r="G54" t="str">
            <v>LILLE EC</v>
          </cell>
          <cell r="H54">
            <v>1438</v>
          </cell>
        </row>
        <row r="55">
          <cell r="G55" t="str">
            <v>VALENCIENNES</v>
          </cell>
          <cell r="H55">
            <v>10051</v>
          </cell>
        </row>
        <row r="56">
          <cell r="G56" t="str">
            <v>LILLE 1</v>
          </cell>
          <cell r="H56">
            <v>19397</v>
          </cell>
        </row>
        <row r="57">
          <cell r="G57" t="str">
            <v>LILLE 2</v>
          </cell>
          <cell r="H57">
            <v>25095</v>
          </cell>
        </row>
        <row r="58">
          <cell r="G58" t="str">
            <v>LILLE 3</v>
          </cell>
          <cell r="H58">
            <v>18814</v>
          </cell>
        </row>
        <row r="59">
          <cell r="G59" t="str">
            <v>LILLE IEP</v>
          </cell>
          <cell r="H59">
            <v>1521</v>
          </cell>
        </row>
        <row r="60">
          <cell r="G60" t="str">
            <v>LITTORAL</v>
          </cell>
          <cell r="H60">
            <v>10145</v>
          </cell>
        </row>
        <row r="61">
          <cell r="G61" t="str">
            <v>ARTOIS</v>
          </cell>
          <cell r="H61">
            <v>10818</v>
          </cell>
        </row>
        <row r="62">
          <cell r="G62" t="str">
            <v>ST ETIENNE ENI</v>
          </cell>
          <cell r="H62">
            <v>816</v>
          </cell>
        </row>
        <row r="63">
          <cell r="G63" t="str">
            <v>ST ETIENNE</v>
          </cell>
          <cell r="H63">
            <v>16076</v>
          </cell>
        </row>
        <row r="64">
          <cell r="G64" t="str">
            <v>LYON IEP</v>
          </cell>
          <cell r="H64">
            <v>1590</v>
          </cell>
        </row>
        <row r="65">
          <cell r="G65" t="str">
            <v>LYON EC</v>
          </cell>
          <cell r="H65">
            <v>1390</v>
          </cell>
        </row>
        <row r="66">
          <cell r="G66" t="str">
            <v>LYON INSA</v>
          </cell>
          <cell r="H66">
            <v>5779</v>
          </cell>
        </row>
        <row r="67">
          <cell r="G67" t="str">
            <v>LYON 1</v>
          </cell>
          <cell r="H67">
            <v>32784</v>
          </cell>
        </row>
        <row r="68">
          <cell r="G68" t="str">
            <v>LYON 2</v>
          </cell>
          <cell r="H68">
            <v>26273</v>
          </cell>
        </row>
        <row r="69">
          <cell r="G69" t="str">
            <v>LYON 3</v>
          </cell>
          <cell r="H69">
            <v>24189</v>
          </cell>
        </row>
        <row r="70">
          <cell r="G70" t="str">
            <v>LYON ENSSIB</v>
          </cell>
          <cell r="H70">
            <v>241</v>
          </cell>
        </row>
        <row r="71">
          <cell r="G71" t="str">
            <v>LYON ENS</v>
          </cell>
          <cell r="H71">
            <v>1612</v>
          </cell>
        </row>
        <row r="72">
          <cell r="G72" t="str">
            <v>NIMES</v>
          </cell>
          <cell r="H72">
            <v>3362</v>
          </cell>
        </row>
        <row r="73">
          <cell r="G73" t="str">
            <v>MONTPELLIER ENSC</v>
          </cell>
          <cell r="H73">
            <v>422</v>
          </cell>
        </row>
        <row r="74">
          <cell r="G74" t="str">
            <v>MONTPELLIER 1</v>
          </cell>
          <cell r="H74">
            <v>23503</v>
          </cell>
        </row>
        <row r="75">
          <cell r="G75" t="str">
            <v>MONTPELLIER 2</v>
          </cell>
          <cell r="H75">
            <v>15211</v>
          </cell>
        </row>
        <row r="76">
          <cell r="G76" t="str">
            <v>MONTPELLIER 3</v>
          </cell>
          <cell r="H76">
            <v>18072</v>
          </cell>
        </row>
        <row r="77">
          <cell r="G77" t="str">
            <v>PERPIGNAN</v>
          </cell>
          <cell r="H77">
            <v>8782</v>
          </cell>
        </row>
        <row r="78">
          <cell r="G78" t="str">
            <v>LORRAINE</v>
          </cell>
          <cell r="H78">
            <v>51720</v>
          </cell>
        </row>
        <row r="79">
          <cell r="G79" t="str">
            <v>METZ ENI</v>
          </cell>
          <cell r="H79">
            <v>956</v>
          </cell>
        </row>
        <row r="80">
          <cell r="G80" t="str">
            <v>LA ROCHELLE</v>
          </cell>
          <cell r="H80">
            <v>7528</v>
          </cell>
        </row>
        <row r="81">
          <cell r="G81" t="str">
            <v>POITIERS ENSMA</v>
          </cell>
          <cell r="H81">
            <v>629</v>
          </cell>
        </row>
        <row r="82">
          <cell r="G82" t="str">
            <v>POITIERS</v>
          </cell>
          <cell r="H82">
            <v>22805</v>
          </cell>
        </row>
        <row r="83">
          <cell r="G83" t="str">
            <v>BREST ENI</v>
          </cell>
          <cell r="H83">
            <v>676</v>
          </cell>
        </row>
        <row r="84">
          <cell r="G84" t="str">
            <v>BREST</v>
          </cell>
          <cell r="H84">
            <v>16683</v>
          </cell>
        </row>
        <row r="85">
          <cell r="G85" t="str">
            <v>RENNES ENSC</v>
          </cell>
          <cell r="H85">
            <v>475</v>
          </cell>
        </row>
        <row r="86">
          <cell r="G86" t="str">
            <v>RENNES INSA</v>
          </cell>
          <cell r="H86">
            <v>1699</v>
          </cell>
        </row>
        <row r="87">
          <cell r="G87" t="str">
            <v>RENNES 1</v>
          </cell>
          <cell r="H87">
            <v>24778</v>
          </cell>
        </row>
        <row r="88">
          <cell r="G88" t="str">
            <v>RENNES 2</v>
          </cell>
          <cell r="H88">
            <v>19478</v>
          </cell>
        </row>
        <row r="89">
          <cell r="G89" t="str">
            <v>RENNES IEP</v>
          </cell>
          <cell r="H89">
            <v>1114</v>
          </cell>
        </row>
        <row r="90">
          <cell r="G90" t="str">
            <v>BRETAGNE SUD</v>
          </cell>
          <cell r="H90">
            <v>8487</v>
          </cell>
        </row>
        <row r="91">
          <cell r="G91" t="str">
            <v>STRASBOURG INSA</v>
          </cell>
          <cell r="H91">
            <v>1670</v>
          </cell>
        </row>
        <row r="92">
          <cell r="G92" t="str">
            <v>STRASBOURG</v>
          </cell>
          <cell r="H92">
            <v>43076</v>
          </cell>
        </row>
        <row r="93">
          <cell r="G93" t="str">
            <v>MULHOUSE</v>
          </cell>
          <cell r="H93">
            <v>7754</v>
          </cell>
        </row>
        <row r="94">
          <cell r="G94" t="str">
            <v>TOULOUSE IEP</v>
          </cell>
          <cell r="H94">
            <v>1592</v>
          </cell>
        </row>
        <row r="95">
          <cell r="G95" t="str">
            <v>TOULOUSE INSA</v>
          </cell>
          <cell r="H95">
            <v>2714</v>
          </cell>
        </row>
        <row r="96">
          <cell r="G96" t="str">
            <v>TOULOUSE INP</v>
          </cell>
          <cell r="H96">
            <v>3559</v>
          </cell>
        </row>
        <row r="97">
          <cell r="G97" t="str">
            <v>TOULOUSE 1</v>
          </cell>
          <cell r="H97">
            <v>18684</v>
          </cell>
        </row>
        <row r="98">
          <cell r="G98" t="str">
            <v>TOULOUSE 2</v>
          </cell>
          <cell r="H98">
            <v>22259</v>
          </cell>
        </row>
        <row r="99">
          <cell r="G99" t="str">
            <v>TOULOUSE 3</v>
          </cell>
          <cell r="H99">
            <v>27653</v>
          </cell>
        </row>
        <row r="100">
          <cell r="G100" t="str">
            <v>TARBES ENI</v>
          </cell>
          <cell r="H100">
            <v>1193</v>
          </cell>
        </row>
        <row r="101">
          <cell r="G101" t="str">
            <v>ALBI CUFR</v>
          </cell>
          <cell r="H101">
            <v>2980</v>
          </cell>
        </row>
        <row r="102">
          <cell r="G102" t="str">
            <v>NANTES EC</v>
          </cell>
          <cell r="H102">
            <v>1918</v>
          </cell>
        </row>
        <row r="103">
          <cell r="G103" t="str">
            <v>NANTES</v>
          </cell>
          <cell r="H103">
            <v>33017</v>
          </cell>
        </row>
        <row r="104">
          <cell r="G104" t="str">
            <v>ANGERS</v>
          </cell>
          <cell r="H104">
            <v>19090</v>
          </cell>
        </row>
        <row r="105">
          <cell r="G105" t="str">
            <v>LE MANS</v>
          </cell>
          <cell r="H105">
            <v>10258</v>
          </cell>
        </row>
        <row r="106">
          <cell r="G106" t="str">
            <v>BOURGES ENSI</v>
          </cell>
          <cell r="H106">
            <v>430</v>
          </cell>
        </row>
        <row r="107">
          <cell r="G107" t="str">
            <v>TOURS</v>
          </cell>
          <cell r="H107">
            <v>22549</v>
          </cell>
        </row>
        <row r="108">
          <cell r="G108" t="str">
            <v>BLOIS ENIVL</v>
          </cell>
          <cell r="H108">
            <v>491</v>
          </cell>
        </row>
        <row r="109">
          <cell r="G109" t="str">
            <v>BLOIS ENSP</v>
          </cell>
          <cell r="H109">
            <v>159</v>
          </cell>
        </row>
        <row r="110">
          <cell r="G110" t="str">
            <v>ORLEANS</v>
          </cell>
          <cell r="H110">
            <v>14433</v>
          </cell>
        </row>
        <row r="111">
          <cell r="G111" t="str">
            <v>TROYES UTT</v>
          </cell>
          <cell r="H111">
            <v>2432</v>
          </cell>
        </row>
        <row r="112">
          <cell r="G112" t="str">
            <v>REIMS</v>
          </cell>
          <cell r="H112">
            <v>20865</v>
          </cell>
        </row>
        <row r="113">
          <cell r="G113" t="str">
            <v>COMPIEGNE UTC</v>
          </cell>
          <cell r="H113">
            <v>3955</v>
          </cell>
        </row>
        <row r="114">
          <cell r="G114" t="str">
            <v>AMIENS</v>
          </cell>
          <cell r="H114">
            <v>22757</v>
          </cell>
        </row>
        <row r="115">
          <cell r="G115" t="str">
            <v>ROUEN INSA</v>
          </cell>
          <cell r="H115">
            <v>1689</v>
          </cell>
        </row>
        <row r="116">
          <cell r="G116" t="str">
            <v>ROUEN</v>
          </cell>
          <cell r="H116">
            <v>24145</v>
          </cell>
        </row>
        <row r="117">
          <cell r="G117" t="str">
            <v>LE HAVRE</v>
          </cell>
          <cell r="H117">
            <v>6895</v>
          </cell>
        </row>
        <row r="118">
          <cell r="G118" t="str">
            <v>LIMOGES</v>
          </cell>
          <cell r="H118">
            <v>13996</v>
          </cell>
        </row>
        <row r="119">
          <cell r="G119" t="str">
            <v>LIMOGES ENSCI</v>
          </cell>
          <cell r="H119">
            <v>203</v>
          </cell>
        </row>
        <row r="120">
          <cell r="G120" t="str">
            <v>NICE</v>
          </cell>
          <cell r="H120">
            <v>25821</v>
          </cell>
        </row>
        <row r="121">
          <cell r="G121" t="str">
            <v>TOULON</v>
          </cell>
          <cell r="H121">
            <v>9056</v>
          </cell>
        </row>
        <row r="122">
          <cell r="G122" t="str">
            <v>MARNE-LA-VALLEE</v>
          </cell>
          <cell r="H122">
            <v>10691</v>
          </cell>
        </row>
        <row r="123">
          <cell r="G123" t="e">
            <v>#N/A</v>
          </cell>
          <cell r="H123">
            <v>814</v>
          </cell>
        </row>
        <row r="124">
          <cell r="G124" t="e">
            <v>#N/A</v>
          </cell>
          <cell r="H124">
            <v>1388</v>
          </cell>
        </row>
        <row r="125">
          <cell r="G125" t="str">
            <v>PARIS ISM</v>
          </cell>
          <cell r="H125">
            <v>629</v>
          </cell>
        </row>
        <row r="126">
          <cell r="G126" t="str">
            <v>PARIS 13</v>
          </cell>
          <cell r="H126">
            <v>21920</v>
          </cell>
        </row>
        <row r="127">
          <cell r="G127" t="str">
            <v>PARIS  8</v>
          </cell>
          <cell r="H127">
            <v>22521</v>
          </cell>
        </row>
        <row r="128">
          <cell r="G128" t="str">
            <v>CACHAN ENS</v>
          </cell>
          <cell r="H128">
            <v>2065</v>
          </cell>
        </row>
        <row r="129">
          <cell r="G129" t="str">
            <v>PARIS 12</v>
          </cell>
          <cell r="H129">
            <v>26726</v>
          </cell>
        </row>
        <row r="130">
          <cell r="G130" t="str">
            <v>VERSAILLES ST-QUENT.</v>
          </cell>
          <cell r="H130">
            <v>15420</v>
          </cell>
        </row>
        <row r="131">
          <cell r="G131" t="e">
            <v>#N/A</v>
          </cell>
          <cell r="H131">
            <v>351</v>
          </cell>
        </row>
        <row r="132">
          <cell r="G132" t="str">
            <v>PARIS 11</v>
          </cell>
          <cell r="H132">
            <v>27289</v>
          </cell>
        </row>
        <row r="133">
          <cell r="G133" t="e">
            <v>#N/A</v>
          </cell>
          <cell r="H133">
            <v>1995</v>
          </cell>
        </row>
        <row r="134">
          <cell r="G134" t="str">
            <v>EVRY</v>
          </cell>
          <cell r="H134">
            <v>9685</v>
          </cell>
        </row>
        <row r="135">
          <cell r="G135" t="str">
            <v>EVRY ENSIIE</v>
          </cell>
          <cell r="H135">
            <v>394</v>
          </cell>
        </row>
        <row r="136">
          <cell r="G136" t="str">
            <v>PARIS 10</v>
          </cell>
          <cell r="H136">
            <v>31807</v>
          </cell>
        </row>
        <row r="137">
          <cell r="G137" t="str">
            <v>PARIS EC</v>
          </cell>
          <cell r="H137">
            <v>2322</v>
          </cell>
        </row>
        <row r="138">
          <cell r="G138" t="str">
            <v>CERGY ENSEA</v>
          </cell>
          <cell r="H138">
            <v>821</v>
          </cell>
        </row>
        <row r="139">
          <cell r="G139" t="str">
            <v>CERGY-PONTOISE</v>
          </cell>
          <cell r="H139">
            <v>13846</v>
          </cell>
        </row>
        <row r="140">
          <cell r="G140" t="str">
            <v>CORTE</v>
          </cell>
          <cell r="H140">
            <v>3732</v>
          </cell>
        </row>
        <row r="141">
          <cell r="G141" t="str">
            <v>LA REUNION</v>
          </cell>
          <cell r="H141">
            <v>11593</v>
          </cell>
        </row>
        <row r="142">
          <cell r="G142" t="str">
            <v>ANTILLES-GUYANE</v>
          </cell>
          <cell r="H142">
            <v>12390</v>
          </cell>
        </row>
        <row r="143">
          <cell r="G143" t="e">
            <v>#N/A</v>
          </cell>
          <cell r="H143">
            <v>320</v>
          </cell>
        </row>
        <row r="144">
          <cell r="G144" t="str">
            <v>NOUVELLE CALEDONIE</v>
          </cell>
          <cell r="H144">
            <v>2392</v>
          </cell>
        </row>
        <row r="145">
          <cell r="G145" t="str">
            <v>POLYNESIE</v>
          </cell>
          <cell r="H145">
            <v>2979</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FFC000"/>
    <pageSetUpPr fitToPage="1"/>
  </sheetPr>
  <dimension ref="B1:J802"/>
  <sheetViews>
    <sheetView showGridLines="0" showZeros="0" tabSelected="1" showWhiteSpace="0" zoomScaleNormal="100" workbookViewId="0">
      <selection activeCell="N25" sqref="N25"/>
    </sheetView>
  </sheetViews>
  <sheetFormatPr baseColWidth="10" defaultColWidth="12" defaultRowHeight="12.75" x14ac:dyDescent="0.2"/>
  <cols>
    <col min="1" max="16384" width="12" style="2"/>
  </cols>
  <sheetData>
    <row r="1" spans="2:8" ht="18" customHeight="1" x14ac:dyDescent="0.2">
      <c r="B1" s="1"/>
      <c r="C1" s="1"/>
      <c r="D1" s="1"/>
    </row>
    <row r="2" spans="2:8" x14ac:dyDescent="0.2">
      <c r="B2" s="3"/>
      <c r="C2" s="3"/>
      <c r="D2" s="3"/>
    </row>
    <row r="3" spans="2:8" x14ac:dyDescent="0.2">
      <c r="B3" s="3"/>
      <c r="C3" s="3"/>
      <c r="D3" s="3"/>
    </row>
    <row r="4" spans="2:8" x14ac:dyDescent="0.2">
      <c r="B4" s="3"/>
      <c r="C4" s="3"/>
      <c r="D4" s="3"/>
    </row>
    <row r="5" spans="2:8" x14ac:dyDescent="0.2">
      <c r="B5" s="3"/>
      <c r="C5" s="3"/>
      <c r="D5" s="3"/>
      <c r="G5" s="3"/>
      <c r="H5" s="3"/>
    </row>
    <row r="6" spans="2:8" x14ac:dyDescent="0.2">
      <c r="B6" s="3"/>
      <c r="C6" s="3"/>
      <c r="D6" s="3"/>
    </row>
    <row r="7" spans="2:8" x14ac:dyDescent="0.2">
      <c r="B7" s="3"/>
      <c r="C7" s="3"/>
      <c r="D7" s="3"/>
    </row>
    <row r="8" spans="2:8" x14ac:dyDescent="0.2">
      <c r="B8" s="3"/>
      <c r="C8" s="3"/>
      <c r="D8" s="3"/>
    </row>
    <row r="9" spans="2:8" x14ac:dyDescent="0.2">
      <c r="B9" s="3"/>
      <c r="C9" s="3"/>
      <c r="D9" s="3"/>
    </row>
    <row r="10" spans="2:8" x14ac:dyDescent="0.2">
      <c r="B10" s="3"/>
      <c r="C10" s="3"/>
      <c r="D10" s="3"/>
    </row>
    <row r="11" spans="2:8" x14ac:dyDescent="0.2">
      <c r="B11" s="3"/>
      <c r="C11" s="3"/>
      <c r="D11" s="3"/>
    </row>
    <row r="12" spans="2:8" x14ac:dyDescent="0.2">
      <c r="B12" s="3"/>
      <c r="C12" s="3"/>
      <c r="D12" s="3"/>
    </row>
    <row r="13" spans="2:8" x14ac:dyDescent="0.2">
      <c r="B13" s="3"/>
      <c r="C13" s="3"/>
      <c r="D13" s="3"/>
    </row>
    <row r="14" spans="2:8" x14ac:dyDescent="0.2">
      <c r="B14" s="3"/>
      <c r="C14" s="3"/>
      <c r="D14" s="3"/>
    </row>
    <row r="15" spans="2:8" x14ac:dyDescent="0.2">
      <c r="B15" s="3"/>
      <c r="C15" s="3"/>
      <c r="D15" s="3"/>
    </row>
    <row r="16" spans="2:8" x14ac:dyDescent="0.2">
      <c r="B16" s="3"/>
      <c r="C16" s="3"/>
      <c r="D16" s="3"/>
    </row>
    <row r="17" spans="2:9" x14ac:dyDescent="0.2">
      <c r="B17" s="3"/>
      <c r="C17" s="3"/>
      <c r="D17" s="3"/>
    </row>
    <row r="18" spans="2:9" x14ac:dyDescent="0.2">
      <c r="B18" s="3"/>
      <c r="C18" s="3"/>
      <c r="D18" s="3"/>
    </row>
    <row r="19" spans="2:9" x14ac:dyDescent="0.2">
      <c r="B19" s="3"/>
      <c r="C19" s="3"/>
      <c r="D19" s="3"/>
    </row>
    <row r="20" spans="2:9" x14ac:dyDescent="0.2">
      <c r="B20" s="3"/>
      <c r="C20" s="3"/>
      <c r="D20" s="3"/>
    </row>
    <row r="21" spans="2:9" x14ac:dyDescent="0.2">
      <c r="B21" s="3"/>
      <c r="C21" s="3"/>
      <c r="D21" s="3"/>
    </row>
    <row r="22" spans="2:9" x14ac:dyDescent="0.2">
      <c r="B22" s="3"/>
      <c r="C22" s="3"/>
      <c r="D22" s="3"/>
    </row>
    <row r="23" spans="2:9" x14ac:dyDescent="0.2">
      <c r="B23" s="3"/>
      <c r="C23" s="3"/>
      <c r="D23" s="3"/>
    </row>
    <row r="24" spans="2:9" x14ac:dyDescent="0.2">
      <c r="B24" s="3"/>
      <c r="C24" s="3"/>
      <c r="D24" s="3"/>
    </row>
    <row r="25" spans="2:9" x14ac:dyDescent="0.2">
      <c r="B25" s="3"/>
      <c r="C25" s="3"/>
      <c r="D25" s="3"/>
    </row>
    <row r="26" spans="2:9" ht="13.5" thickBot="1" x14ac:dyDescent="0.25">
      <c r="B26" s="3"/>
      <c r="C26" s="3"/>
      <c r="D26" s="3"/>
    </row>
    <row r="27" spans="2:9" ht="21.75" customHeight="1" thickTop="1" x14ac:dyDescent="0.2">
      <c r="B27" s="690" t="s">
        <v>599</v>
      </c>
      <c r="C27" s="691"/>
      <c r="D27" s="691"/>
      <c r="E27" s="691"/>
      <c r="F27" s="691"/>
      <c r="G27" s="691"/>
      <c r="H27" s="691"/>
      <c r="I27" s="692"/>
    </row>
    <row r="28" spans="2:9" ht="19.5" customHeight="1" x14ac:dyDescent="0.2">
      <c r="B28" s="693"/>
      <c r="C28" s="694"/>
      <c r="D28" s="694"/>
      <c r="E28" s="694"/>
      <c r="F28" s="694"/>
      <c r="G28" s="694"/>
      <c r="H28" s="694"/>
      <c r="I28" s="695"/>
    </row>
    <row r="29" spans="2:9" ht="30" customHeight="1" thickBot="1" x14ac:dyDescent="0.25">
      <c r="B29" s="696"/>
      <c r="C29" s="697"/>
      <c r="D29" s="697"/>
      <c r="E29" s="697"/>
      <c r="F29" s="697"/>
      <c r="G29" s="697"/>
      <c r="H29" s="697"/>
      <c r="I29" s="698"/>
    </row>
    <row r="30" spans="2:9" ht="13.5" thickTop="1" x14ac:dyDescent="0.2">
      <c r="B30" s="3"/>
      <c r="C30" s="3"/>
      <c r="D30" s="3"/>
    </row>
    <row r="31" spans="2:9" x14ac:dyDescent="0.2">
      <c r="B31" s="3"/>
      <c r="C31" s="3"/>
      <c r="D31" s="3"/>
    </row>
    <row r="32" spans="2:9" x14ac:dyDescent="0.2">
      <c r="B32" s="3"/>
      <c r="C32" s="3"/>
      <c r="D32" s="3"/>
    </row>
    <row r="33" spans="2:9" ht="15.75" x14ac:dyDescent="0.2">
      <c r="B33" s="699" t="s">
        <v>645</v>
      </c>
      <c r="C33" s="699"/>
      <c r="D33" s="699"/>
      <c r="E33" s="699"/>
      <c r="F33" s="699"/>
      <c r="G33" s="699"/>
      <c r="H33" s="699"/>
      <c r="I33" s="699"/>
    </row>
    <row r="34" spans="2:9" x14ac:dyDescent="0.2">
      <c r="B34" s="3"/>
      <c r="C34" s="3"/>
      <c r="D34" s="3"/>
    </row>
    <row r="35" spans="2:9" x14ac:dyDescent="0.2">
      <c r="B35" s="3"/>
      <c r="C35" s="3"/>
      <c r="D35" s="3"/>
    </row>
    <row r="36" spans="2:9" ht="15.75" x14ac:dyDescent="0.25">
      <c r="B36" s="3"/>
      <c r="C36" s="3"/>
      <c r="D36" s="3"/>
      <c r="E36" s="4"/>
    </row>
    <row r="37" spans="2:9" x14ac:dyDescent="0.2">
      <c r="B37" s="3"/>
      <c r="C37" s="5"/>
      <c r="D37" s="3"/>
    </row>
    <row r="38" spans="2:9" x14ac:dyDescent="0.2">
      <c r="B38" s="3"/>
      <c r="C38" s="5"/>
      <c r="D38" s="3"/>
    </row>
    <row r="39" spans="2:9" x14ac:dyDescent="0.2">
      <c r="B39" s="3"/>
      <c r="C39" s="5"/>
      <c r="D39" s="3"/>
    </row>
    <row r="40" spans="2:9" ht="12.75" customHeight="1" x14ac:dyDescent="0.2"/>
    <row r="41" spans="2:9" ht="15.75" x14ac:dyDescent="0.25">
      <c r="B41" s="702" t="s">
        <v>677</v>
      </c>
      <c r="C41" s="702"/>
      <c r="D41" s="702"/>
      <c r="E41" s="702"/>
      <c r="F41" s="702"/>
      <c r="G41" s="702"/>
      <c r="H41" s="702"/>
      <c r="I41" s="702"/>
    </row>
    <row r="44" spans="2:9" ht="9" customHeight="1" x14ac:dyDescent="0.2"/>
    <row r="45" spans="2:9" x14ac:dyDescent="0.2">
      <c r="B45" s="3"/>
      <c r="C45" s="3"/>
      <c r="D45" s="3"/>
    </row>
    <row r="46" spans="2:9" x14ac:dyDescent="0.2">
      <c r="B46" s="10"/>
      <c r="C46" s="9"/>
      <c r="D46" s="9"/>
      <c r="E46" s="9"/>
      <c r="F46" s="9"/>
      <c r="G46" s="9"/>
      <c r="H46" s="9"/>
      <c r="I46" s="9"/>
    </row>
    <row r="47" spans="2:9" ht="8.4499999999999993" customHeight="1" x14ac:dyDescent="0.2">
      <c r="B47" s="9"/>
      <c r="C47" s="9"/>
      <c r="D47" s="9"/>
      <c r="E47" s="9"/>
      <c r="F47" s="9"/>
      <c r="G47" s="9"/>
      <c r="H47" s="9"/>
      <c r="I47" s="9"/>
    </row>
    <row r="48" spans="2:9" x14ac:dyDescent="0.2">
      <c r="B48" s="9"/>
      <c r="C48" s="9"/>
      <c r="D48" s="9"/>
      <c r="E48" s="9"/>
      <c r="F48" s="9"/>
      <c r="G48" s="9"/>
      <c r="H48" s="9"/>
      <c r="I48" s="9"/>
    </row>
    <row r="49" spans="2:10" x14ac:dyDescent="0.2">
      <c r="B49" s="9"/>
      <c r="C49" s="9"/>
      <c r="D49" s="9"/>
      <c r="E49" s="9"/>
      <c r="F49" s="9"/>
      <c r="G49" s="9"/>
      <c r="H49" s="9"/>
      <c r="I49" s="9"/>
    </row>
    <row r="50" spans="2:10" x14ac:dyDescent="0.2">
      <c r="B50" s="9"/>
      <c r="C50" s="9"/>
      <c r="D50" s="9"/>
      <c r="E50" s="9"/>
      <c r="F50" s="9"/>
      <c r="G50" s="9"/>
      <c r="H50" s="9"/>
      <c r="I50" s="9"/>
    </row>
    <row r="51" spans="2:10" ht="9" customHeight="1" x14ac:dyDescent="0.2">
      <c r="B51" s="10"/>
      <c r="C51" s="9"/>
      <c r="D51" s="9"/>
      <c r="E51" s="9"/>
      <c r="F51" s="9"/>
      <c r="G51" s="9"/>
      <c r="H51" s="9"/>
      <c r="I51" s="9"/>
    </row>
    <row r="52" spans="2:10" x14ac:dyDescent="0.2">
      <c r="B52" s="700" t="s">
        <v>515</v>
      </c>
      <c r="C52" s="701"/>
      <c r="D52" s="701"/>
      <c r="E52" s="701"/>
      <c r="F52" s="701"/>
      <c r="G52" s="701"/>
      <c r="H52" s="701"/>
      <c r="I52" s="701"/>
    </row>
    <row r="53" spans="2:10" ht="16.5" customHeight="1" x14ac:dyDescent="0.2">
      <c r="B53" s="701"/>
      <c r="C53" s="701"/>
      <c r="D53" s="701"/>
      <c r="E53" s="701"/>
      <c r="F53" s="701"/>
      <c r="G53" s="701"/>
      <c r="H53" s="701"/>
      <c r="I53" s="701"/>
    </row>
    <row r="54" spans="2:10" ht="16.5" customHeight="1" x14ac:dyDescent="0.2">
      <c r="B54" s="701"/>
      <c r="C54" s="701"/>
      <c r="D54" s="701"/>
      <c r="E54" s="701"/>
      <c r="F54" s="701"/>
      <c r="G54" s="701"/>
      <c r="H54" s="701"/>
      <c r="I54" s="701"/>
    </row>
    <row r="55" spans="2:10" ht="16.5" customHeight="1" x14ac:dyDescent="0.2">
      <c r="B55" s="701"/>
      <c r="C55" s="701"/>
      <c r="D55" s="701"/>
      <c r="E55" s="701"/>
      <c r="F55" s="701"/>
      <c r="G55" s="701"/>
      <c r="H55" s="701"/>
      <c r="I55" s="701"/>
    </row>
    <row r="56" spans="2:10" ht="16.899999999999999" customHeight="1" x14ac:dyDescent="0.2">
      <c r="B56" s="701"/>
      <c r="C56" s="701"/>
      <c r="D56" s="701"/>
      <c r="E56" s="701"/>
      <c r="F56" s="701"/>
      <c r="G56" s="701"/>
      <c r="H56" s="701"/>
      <c r="I56" s="701"/>
      <c r="J56" s="6"/>
    </row>
    <row r="57" spans="2:10" x14ac:dyDescent="0.2">
      <c r="B57" s="9"/>
      <c r="C57" s="9"/>
      <c r="D57" s="9"/>
      <c r="E57" s="9"/>
      <c r="F57" s="9"/>
      <c r="G57" s="9"/>
      <c r="H57" s="9"/>
      <c r="I57" s="9"/>
    </row>
    <row r="58" spans="2:10" x14ac:dyDescent="0.2">
      <c r="B58" s="3"/>
      <c r="C58" s="7"/>
      <c r="D58" s="7"/>
    </row>
    <row r="59" spans="2:10" x14ac:dyDescent="0.2">
      <c r="B59" s="8" t="s">
        <v>0</v>
      </c>
      <c r="C59" s="7"/>
      <c r="D59" s="7"/>
      <c r="I59" s="493">
        <v>45047</v>
      </c>
    </row>
    <row r="60" spans="2:10" x14ac:dyDescent="0.2">
      <c r="B60" s="7"/>
      <c r="C60" s="7"/>
      <c r="D60" s="7"/>
    </row>
    <row r="61" spans="2:10" x14ac:dyDescent="0.2">
      <c r="B61" s="3"/>
      <c r="C61" s="7"/>
      <c r="D61" s="7"/>
    </row>
    <row r="62" spans="2:10" x14ac:dyDescent="0.2">
      <c r="B62" s="7"/>
      <c r="C62" s="7"/>
      <c r="D62" s="7"/>
    </row>
    <row r="63" spans="2:10" x14ac:dyDescent="0.2">
      <c r="B63" s="7"/>
      <c r="C63" s="7"/>
      <c r="D63" s="7"/>
    </row>
    <row r="64" spans="2:10" x14ac:dyDescent="0.2">
      <c r="B64" s="7"/>
      <c r="C64" s="7"/>
      <c r="D64" s="7"/>
    </row>
    <row r="65" spans="2:4" x14ac:dyDescent="0.2">
      <c r="B65" s="7"/>
      <c r="C65" s="7"/>
      <c r="D65" s="7"/>
    </row>
    <row r="66" spans="2:4" x14ac:dyDescent="0.2">
      <c r="B66" s="7"/>
      <c r="C66" s="7"/>
      <c r="D66" s="7"/>
    </row>
    <row r="67" spans="2:4" x14ac:dyDescent="0.2">
      <c r="B67" s="7"/>
      <c r="C67" s="7"/>
      <c r="D67" s="7"/>
    </row>
    <row r="68" spans="2:4" x14ac:dyDescent="0.2">
      <c r="B68" s="7"/>
      <c r="C68" s="7"/>
      <c r="D68" s="7"/>
    </row>
    <row r="69" spans="2:4" x14ac:dyDescent="0.2">
      <c r="B69" s="7"/>
      <c r="C69" s="7"/>
      <c r="D69" s="7"/>
    </row>
    <row r="70" spans="2:4" x14ac:dyDescent="0.2">
      <c r="B70" s="7"/>
      <c r="C70" s="7"/>
      <c r="D70" s="7"/>
    </row>
    <row r="71" spans="2:4" x14ac:dyDescent="0.2">
      <c r="B71" s="7"/>
      <c r="C71" s="7"/>
      <c r="D71" s="7"/>
    </row>
    <row r="72" spans="2:4" x14ac:dyDescent="0.2">
      <c r="B72" s="7"/>
      <c r="C72" s="7"/>
      <c r="D72" s="7"/>
    </row>
    <row r="73" spans="2:4" x14ac:dyDescent="0.2">
      <c r="B73" s="7"/>
      <c r="C73" s="7"/>
      <c r="D73" s="7"/>
    </row>
    <row r="74" spans="2:4" x14ac:dyDescent="0.2">
      <c r="B74" s="7"/>
      <c r="C74" s="7"/>
      <c r="D74" s="7"/>
    </row>
    <row r="75" spans="2:4" x14ac:dyDescent="0.2">
      <c r="B75" s="7"/>
      <c r="C75" s="7"/>
      <c r="D75" s="7"/>
    </row>
    <row r="76" spans="2:4" x14ac:dyDescent="0.2">
      <c r="B76" s="7"/>
      <c r="C76" s="7"/>
      <c r="D76" s="7"/>
    </row>
    <row r="77" spans="2:4" x14ac:dyDescent="0.2">
      <c r="B77" s="7"/>
      <c r="C77" s="7"/>
      <c r="D77" s="7"/>
    </row>
    <row r="78" spans="2:4" x14ac:dyDescent="0.2">
      <c r="B78" s="7"/>
      <c r="C78" s="7"/>
      <c r="D78" s="7"/>
    </row>
    <row r="79" spans="2:4" x14ac:dyDescent="0.2">
      <c r="B79" s="7"/>
      <c r="C79" s="7"/>
      <c r="D79" s="7"/>
    </row>
    <row r="80" spans="2:4" x14ac:dyDescent="0.2">
      <c r="B80" s="7"/>
      <c r="C80" s="7"/>
      <c r="D80" s="7"/>
    </row>
    <row r="81" spans="2:4" x14ac:dyDescent="0.2">
      <c r="B81" s="7"/>
      <c r="C81" s="7"/>
      <c r="D81" s="7"/>
    </row>
    <row r="82" spans="2:4" x14ac:dyDescent="0.2">
      <c r="B82" s="7"/>
      <c r="C82" s="7"/>
      <c r="D82" s="7"/>
    </row>
    <row r="83" spans="2:4" x14ac:dyDescent="0.2">
      <c r="B83" s="7"/>
      <c r="C83" s="7"/>
      <c r="D83" s="7"/>
    </row>
    <row r="84" spans="2:4" x14ac:dyDescent="0.2">
      <c r="B84" s="7"/>
      <c r="C84" s="7"/>
      <c r="D84" s="7"/>
    </row>
    <row r="85" spans="2:4" x14ac:dyDescent="0.2">
      <c r="B85" s="7"/>
      <c r="C85" s="7"/>
      <c r="D85" s="7"/>
    </row>
    <row r="86" spans="2:4" x14ac:dyDescent="0.2">
      <c r="B86" s="7"/>
      <c r="C86" s="7"/>
      <c r="D86" s="7"/>
    </row>
    <row r="87" spans="2:4" x14ac:dyDescent="0.2">
      <c r="B87" s="7"/>
      <c r="C87" s="7"/>
      <c r="D87" s="7"/>
    </row>
    <row r="88" spans="2:4" x14ac:dyDescent="0.2">
      <c r="B88" s="7"/>
      <c r="C88" s="7"/>
      <c r="D88" s="7"/>
    </row>
    <row r="89" spans="2:4" x14ac:dyDescent="0.2">
      <c r="B89" s="7"/>
      <c r="C89" s="7"/>
      <c r="D89" s="7"/>
    </row>
    <row r="90" spans="2:4" x14ac:dyDescent="0.2">
      <c r="B90" s="7"/>
      <c r="C90" s="7"/>
      <c r="D90" s="7"/>
    </row>
    <row r="91" spans="2:4" x14ac:dyDescent="0.2">
      <c r="B91" s="7"/>
      <c r="C91" s="7"/>
      <c r="D91" s="7"/>
    </row>
    <row r="92" spans="2:4" x14ac:dyDescent="0.2">
      <c r="B92" s="7"/>
      <c r="C92" s="7"/>
      <c r="D92" s="7"/>
    </row>
    <row r="93" spans="2:4" x14ac:dyDescent="0.2">
      <c r="B93" s="7"/>
      <c r="C93" s="7"/>
      <c r="D93" s="7"/>
    </row>
    <row r="94" spans="2:4" x14ac:dyDescent="0.2">
      <c r="B94" s="7"/>
      <c r="C94" s="7"/>
      <c r="D94" s="7"/>
    </row>
    <row r="95" spans="2:4" x14ac:dyDescent="0.2">
      <c r="B95" s="7"/>
      <c r="C95" s="7"/>
      <c r="D95" s="7"/>
    </row>
    <row r="96" spans="2:4" x14ac:dyDescent="0.2">
      <c r="B96" s="7"/>
      <c r="C96" s="7"/>
      <c r="D96" s="7"/>
    </row>
    <row r="97" spans="2:4" x14ac:dyDescent="0.2">
      <c r="B97" s="7"/>
      <c r="C97" s="7"/>
      <c r="D97" s="7"/>
    </row>
    <row r="98" spans="2:4" x14ac:dyDescent="0.2">
      <c r="B98" s="7"/>
      <c r="C98" s="7"/>
      <c r="D98" s="7"/>
    </row>
    <row r="99" spans="2:4" x14ac:dyDescent="0.2">
      <c r="B99" s="7"/>
      <c r="C99" s="7"/>
      <c r="D99" s="7"/>
    </row>
    <row r="100" spans="2:4" x14ac:dyDescent="0.2">
      <c r="B100" s="7"/>
      <c r="C100" s="7"/>
      <c r="D100" s="7"/>
    </row>
    <row r="101" spans="2:4" x14ac:dyDescent="0.2">
      <c r="B101" s="7"/>
      <c r="C101" s="7"/>
      <c r="D101" s="7"/>
    </row>
    <row r="102" spans="2:4" x14ac:dyDescent="0.2">
      <c r="B102" s="7"/>
      <c r="C102" s="7"/>
      <c r="D102" s="7"/>
    </row>
    <row r="103" spans="2:4" x14ac:dyDescent="0.2">
      <c r="B103" s="7"/>
      <c r="C103" s="7"/>
      <c r="D103" s="7"/>
    </row>
    <row r="104" spans="2:4" x14ac:dyDescent="0.2">
      <c r="B104" s="7"/>
      <c r="C104" s="7"/>
      <c r="D104" s="7"/>
    </row>
    <row r="105" spans="2:4" x14ac:dyDescent="0.2">
      <c r="B105" s="7"/>
      <c r="C105" s="7"/>
      <c r="D105" s="7"/>
    </row>
    <row r="106" spans="2:4" x14ac:dyDescent="0.2">
      <c r="B106" s="7"/>
      <c r="C106" s="7"/>
      <c r="D106" s="7"/>
    </row>
    <row r="107" spans="2:4" x14ac:dyDescent="0.2">
      <c r="B107" s="7"/>
      <c r="C107" s="7"/>
      <c r="D107" s="7"/>
    </row>
    <row r="108" spans="2:4" x14ac:dyDescent="0.2">
      <c r="B108" s="7"/>
      <c r="C108" s="7"/>
      <c r="D108" s="7"/>
    </row>
    <row r="109" spans="2:4" x14ac:dyDescent="0.2">
      <c r="B109" s="7"/>
      <c r="C109" s="7"/>
      <c r="D109" s="7"/>
    </row>
    <row r="110" spans="2:4" x14ac:dyDescent="0.2">
      <c r="B110" s="7"/>
      <c r="C110" s="7"/>
      <c r="D110" s="7"/>
    </row>
    <row r="111" spans="2:4" x14ac:dyDescent="0.2">
      <c r="B111" s="7"/>
      <c r="C111" s="7"/>
      <c r="D111" s="7"/>
    </row>
    <row r="112" spans="2:4" x14ac:dyDescent="0.2">
      <c r="B112" s="7"/>
      <c r="C112" s="7"/>
      <c r="D112" s="7"/>
    </row>
    <row r="113" spans="2:4" x14ac:dyDescent="0.2">
      <c r="B113" s="7"/>
      <c r="C113" s="7"/>
      <c r="D113" s="7"/>
    </row>
    <row r="114" spans="2:4" x14ac:dyDescent="0.2">
      <c r="B114" s="7"/>
      <c r="C114" s="7"/>
      <c r="D114" s="7"/>
    </row>
    <row r="115" spans="2:4" x14ac:dyDescent="0.2">
      <c r="B115" s="7"/>
      <c r="C115" s="7"/>
      <c r="D115" s="7"/>
    </row>
    <row r="116" spans="2:4" x14ac:dyDescent="0.2">
      <c r="B116" s="7"/>
      <c r="C116" s="7"/>
      <c r="D116" s="7"/>
    </row>
    <row r="117" spans="2:4" x14ac:dyDescent="0.2">
      <c r="B117" s="7"/>
      <c r="C117" s="7"/>
      <c r="D117" s="7"/>
    </row>
    <row r="118" spans="2:4" x14ac:dyDescent="0.2">
      <c r="B118" s="7"/>
      <c r="C118" s="7"/>
      <c r="D118" s="7"/>
    </row>
    <row r="119" spans="2:4" x14ac:dyDescent="0.2">
      <c r="B119" s="7"/>
      <c r="C119" s="7"/>
      <c r="D119" s="7"/>
    </row>
    <row r="120" spans="2:4" x14ac:dyDescent="0.2">
      <c r="B120" s="7"/>
      <c r="C120" s="7"/>
      <c r="D120" s="7"/>
    </row>
    <row r="121" spans="2:4" x14ac:dyDescent="0.2">
      <c r="B121" s="7"/>
      <c r="C121" s="7"/>
      <c r="D121" s="7"/>
    </row>
    <row r="122" spans="2:4" x14ac:dyDescent="0.2">
      <c r="B122" s="7"/>
      <c r="C122" s="7"/>
      <c r="D122" s="7"/>
    </row>
    <row r="123" spans="2:4" x14ac:dyDescent="0.2">
      <c r="B123" s="7"/>
      <c r="C123" s="7"/>
      <c r="D123" s="7"/>
    </row>
    <row r="124" spans="2:4" x14ac:dyDescent="0.2">
      <c r="B124" s="7"/>
      <c r="C124" s="7"/>
      <c r="D124" s="7"/>
    </row>
    <row r="125" spans="2:4" x14ac:dyDescent="0.2">
      <c r="B125" s="7"/>
      <c r="C125" s="7"/>
      <c r="D125" s="7"/>
    </row>
    <row r="126" spans="2:4" x14ac:dyDescent="0.2">
      <c r="B126" s="7"/>
      <c r="C126" s="7"/>
      <c r="D126" s="7"/>
    </row>
    <row r="127" spans="2:4" x14ac:dyDescent="0.2">
      <c r="B127" s="7"/>
      <c r="C127" s="7"/>
      <c r="D127" s="7"/>
    </row>
    <row r="128" spans="2:4" x14ac:dyDescent="0.2">
      <c r="B128" s="7"/>
      <c r="C128" s="7"/>
      <c r="D128" s="7"/>
    </row>
    <row r="129" spans="2:4" x14ac:dyDescent="0.2">
      <c r="B129" s="7"/>
      <c r="C129" s="7"/>
      <c r="D129" s="7"/>
    </row>
    <row r="130" spans="2:4" x14ac:dyDescent="0.2">
      <c r="B130" s="7"/>
      <c r="C130" s="7"/>
      <c r="D130" s="7"/>
    </row>
    <row r="131" spans="2:4" x14ac:dyDescent="0.2">
      <c r="B131" s="7"/>
      <c r="C131" s="7"/>
      <c r="D131" s="7"/>
    </row>
    <row r="132" spans="2:4" x14ac:dyDescent="0.2">
      <c r="B132" s="7"/>
      <c r="C132" s="7"/>
      <c r="D132" s="7"/>
    </row>
    <row r="133" spans="2:4" x14ac:dyDescent="0.2">
      <c r="B133" s="7"/>
      <c r="C133" s="7"/>
      <c r="D133" s="7"/>
    </row>
    <row r="134" spans="2:4" x14ac:dyDescent="0.2">
      <c r="B134" s="7"/>
      <c r="C134" s="7"/>
      <c r="D134" s="7"/>
    </row>
    <row r="135" spans="2:4" x14ac:dyDescent="0.2">
      <c r="B135" s="7"/>
      <c r="C135" s="7"/>
      <c r="D135" s="7"/>
    </row>
    <row r="136" spans="2:4" x14ac:dyDescent="0.2">
      <c r="B136" s="7"/>
      <c r="C136" s="7"/>
      <c r="D136" s="7"/>
    </row>
    <row r="137" spans="2:4" x14ac:dyDescent="0.2">
      <c r="B137" s="7"/>
      <c r="C137" s="7"/>
      <c r="D137" s="7"/>
    </row>
    <row r="138" spans="2:4" x14ac:dyDescent="0.2">
      <c r="B138" s="7"/>
      <c r="C138" s="7"/>
      <c r="D138" s="7"/>
    </row>
    <row r="139" spans="2:4" x14ac:dyDescent="0.2">
      <c r="B139" s="7"/>
      <c r="C139" s="7"/>
      <c r="D139" s="7"/>
    </row>
    <row r="140" spans="2:4" x14ac:dyDescent="0.2">
      <c r="B140" s="7"/>
      <c r="C140" s="7"/>
      <c r="D140" s="7"/>
    </row>
    <row r="141" spans="2:4" x14ac:dyDescent="0.2">
      <c r="B141" s="7"/>
      <c r="C141" s="7"/>
      <c r="D141" s="7"/>
    </row>
    <row r="142" spans="2:4" x14ac:dyDescent="0.2">
      <c r="B142" s="7"/>
      <c r="C142" s="7"/>
      <c r="D142" s="7"/>
    </row>
    <row r="143" spans="2:4" x14ac:dyDescent="0.2">
      <c r="B143" s="7"/>
      <c r="C143" s="7"/>
      <c r="D143" s="7"/>
    </row>
    <row r="144" spans="2:4" x14ac:dyDescent="0.2">
      <c r="B144" s="7"/>
      <c r="C144" s="7"/>
      <c r="D144" s="7"/>
    </row>
    <row r="145" spans="2:4" x14ac:dyDescent="0.2">
      <c r="B145" s="7"/>
      <c r="C145" s="7"/>
      <c r="D145" s="7"/>
    </row>
    <row r="146" spans="2:4" x14ac:dyDescent="0.2">
      <c r="B146" s="7"/>
      <c r="C146" s="7"/>
      <c r="D146" s="7"/>
    </row>
    <row r="147" spans="2:4" x14ac:dyDescent="0.2">
      <c r="B147" s="7"/>
      <c r="C147" s="7"/>
      <c r="D147" s="7"/>
    </row>
    <row r="148" spans="2:4" x14ac:dyDescent="0.2">
      <c r="B148" s="7"/>
      <c r="C148" s="7"/>
      <c r="D148" s="7"/>
    </row>
    <row r="149" spans="2:4" x14ac:dyDescent="0.2">
      <c r="B149" s="7"/>
      <c r="C149" s="7"/>
      <c r="D149" s="7"/>
    </row>
    <row r="150" spans="2:4" x14ac:dyDescent="0.2">
      <c r="B150" s="7"/>
      <c r="C150" s="7"/>
      <c r="D150" s="7"/>
    </row>
    <row r="151" spans="2:4" x14ac:dyDescent="0.2">
      <c r="B151" s="7"/>
      <c r="C151" s="7"/>
      <c r="D151" s="7"/>
    </row>
    <row r="152" spans="2:4" x14ac:dyDescent="0.2">
      <c r="B152" s="7"/>
      <c r="C152" s="7"/>
      <c r="D152" s="7"/>
    </row>
    <row r="153" spans="2:4" x14ac:dyDescent="0.2">
      <c r="B153" s="7"/>
      <c r="C153" s="7"/>
      <c r="D153" s="7"/>
    </row>
    <row r="154" spans="2:4" x14ac:dyDescent="0.2">
      <c r="B154" s="7"/>
      <c r="C154" s="7"/>
      <c r="D154" s="7"/>
    </row>
    <row r="155" spans="2:4" x14ac:dyDescent="0.2">
      <c r="B155" s="7"/>
      <c r="C155" s="7"/>
      <c r="D155" s="7"/>
    </row>
    <row r="156" spans="2:4" x14ac:dyDescent="0.2">
      <c r="B156" s="7"/>
      <c r="C156" s="7"/>
      <c r="D156" s="7"/>
    </row>
    <row r="157" spans="2:4" x14ac:dyDescent="0.2">
      <c r="B157" s="7"/>
      <c r="C157" s="7"/>
      <c r="D157" s="7"/>
    </row>
    <row r="158" spans="2:4" x14ac:dyDescent="0.2">
      <c r="B158" s="7"/>
      <c r="C158" s="7"/>
      <c r="D158" s="7"/>
    </row>
    <row r="159" spans="2:4" x14ac:dyDescent="0.2">
      <c r="B159" s="7"/>
      <c r="C159" s="7"/>
      <c r="D159" s="7"/>
    </row>
    <row r="160" spans="2:4" x14ac:dyDescent="0.2">
      <c r="B160" s="7"/>
      <c r="C160" s="7"/>
      <c r="D160" s="7"/>
    </row>
    <row r="161" spans="2:4" x14ac:dyDescent="0.2">
      <c r="B161" s="7"/>
      <c r="C161" s="7"/>
      <c r="D161" s="7"/>
    </row>
    <row r="162" spans="2:4" x14ac:dyDescent="0.2">
      <c r="B162" s="7"/>
      <c r="C162" s="7"/>
      <c r="D162" s="7"/>
    </row>
    <row r="163" spans="2:4" x14ac:dyDescent="0.2">
      <c r="B163" s="7"/>
      <c r="C163" s="7"/>
      <c r="D163" s="7"/>
    </row>
    <row r="164" spans="2:4" x14ac:dyDescent="0.2">
      <c r="B164" s="7"/>
      <c r="C164" s="7"/>
      <c r="D164" s="7"/>
    </row>
    <row r="165" spans="2:4" x14ac:dyDescent="0.2">
      <c r="B165" s="7"/>
      <c r="C165" s="7"/>
      <c r="D165" s="7"/>
    </row>
    <row r="166" spans="2:4" x14ac:dyDescent="0.2">
      <c r="B166" s="7"/>
      <c r="C166" s="7"/>
      <c r="D166" s="7"/>
    </row>
    <row r="167" spans="2:4" x14ac:dyDescent="0.2">
      <c r="B167" s="7"/>
      <c r="C167" s="7"/>
      <c r="D167" s="7"/>
    </row>
    <row r="168" spans="2:4" x14ac:dyDescent="0.2">
      <c r="B168" s="7"/>
      <c r="C168" s="7"/>
      <c r="D168" s="7"/>
    </row>
    <row r="169" spans="2:4" x14ac:dyDescent="0.2">
      <c r="B169" s="7"/>
      <c r="C169" s="7"/>
      <c r="D169" s="7"/>
    </row>
    <row r="170" spans="2:4" x14ac:dyDescent="0.2">
      <c r="B170" s="7"/>
      <c r="C170" s="7"/>
      <c r="D170" s="7"/>
    </row>
    <row r="171" spans="2:4" x14ac:dyDescent="0.2">
      <c r="B171" s="7"/>
      <c r="C171" s="7"/>
      <c r="D171" s="7"/>
    </row>
    <row r="172" spans="2:4" x14ac:dyDescent="0.2">
      <c r="B172" s="7"/>
      <c r="C172" s="7"/>
      <c r="D172" s="7"/>
    </row>
    <row r="173" spans="2:4" x14ac:dyDescent="0.2">
      <c r="B173" s="7"/>
      <c r="C173" s="7"/>
      <c r="D173" s="7"/>
    </row>
    <row r="174" spans="2:4" x14ac:dyDescent="0.2">
      <c r="B174" s="7"/>
      <c r="C174" s="7"/>
      <c r="D174" s="7"/>
    </row>
    <row r="175" spans="2:4" x14ac:dyDescent="0.2">
      <c r="B175" s="7"/>
      <c r="C175" s="7"/>
      <c r="D175" s="7"/>
    </row>
    <row r="176" spans="2:4" x14ac:dyDescent="0.2">
      <c r="B176" s="7"/>
      <c r="C176" s="7"/>
      <c r="D176" s="7"/>
    </row>
    <row r="177" spans="2:4" x14ac:dyDescent="0.2">
      <c r="B177" s="7"/>
      <c r="C177" s="7"/>
      <c r="D177" s="7"/>
    </row>
    <row r="178" spans="2:4" x14ac:dyDescent="0.2">
      <c r="B178" s="7"/>
      <c r="C178" s="7"/>
      <c r="D178" s="7"/>
    </row>
    <row r="179" spans="2:4" x14ac:dyDescent="0.2">
      <c r="B179" s="7"/>
      <c r="C179" s="7"/>
      <c r="D179" s="7"/>
    </row>
    <row r="180" spans="2:4" x14ac:dyDescent="0.2">
      <c r="B180" s="7"/>
      <c r="C180" s="7"/>
      <c r="D180" s="7"/>
    </row>
    <row r="181" spans="2:4" x14ac:dyDescent="0.2">
      <c r="B181" s="7"/>
      <c r="C181" s="7"/>
      <c r="D181" s="7"/>
    </row>
    <row r="182" spans="2:4" x14ac:dyDescent="0.2">
      <c r="B182" s="7"/>
      <c r="C182" s="7"/>
      <c r="D182" s="7"/>
    </row>
    <row r="183" spans="2:4" x14ac:dyDescent="0.2">
      <c r="B183" s="7"/>
      <c r="C183" s="7"/>
      <c r="D183" s="7"/>
    </row>
    <row r="184" spans="2:4" x14ac:dyDescent="0.2">
      <c r="B184" s="7"/>
      <c r="C184" s="7"/>
      <c r="D184" s="7"/>
    </row>
    <row r="185" spans="2:4" x14ac:dyDescent="0.2">
      <c r="B185" s="7"/>
      <c r="C185" s="7"/>
      <c r="D185" s="7"/>
    </row>
    <row r="186" spans="2:4" x14ac:dyDescent="0.2">
      <c r="B186" s="7"/>
      <c r="C186" s="7"/>
      <c r="D186" s="7"/>
    </row>
    <row r="187" spans="2:4" x14ac:dyDescent="0.2">
      <c r="B187" s="7"/>
      <c r="C187" s="7"/>
      <c r="D187" s="7"/>
    </row>
    <row r="188" spans="2:4" x14ac:dyDescent="0.2">
      <c r="B188" s="7"/>
      <c r="C188" s="7"/>
      <c r="D188" s="7"/>
    </row>
    <row r="189" spans="2:4" x14ac:dyDescent="0.2">
      <c r="B189" s="7"/>
      <c r="C189" s="7"/>
      <c r="D189" s="7"/>
    </row>
    <row r="190" spans="2:4" x14ac:dyDescent="0.2">
      <c r="B190" s="7"/>
      <c r="C190" s="7"/>
      <c r="D190" s="7"/>
    </row>
    <row r="191" spans="2:4" x14ac:dyDescent="0.2">
      <c r="B191" s="7"/>
      <c r="C191" s="7"/>
      <c r="D191" s="7"/>
    </row>
    <row r="192" spans="2:4" x14ac:dyDescent="0.2">
      <c r="B192" s="7"/>
      <c r="C192" s="7"/>
      <c r="D192" s="7"/>
    </row>
    <row r="193" spans="2:4" x14ac:dyDescent="0.2">
      <c r="B193" s="7"/>
      <c r="C193" s="7"/>
      <c r="D193" s="7"/>
    </row>
    <row r="194" spans="2:4" x14ac:dyDescent="0.2">
      <c r="B194" s="7"/>
      <c r="C194" s="7"/>
      <c r="D194" s="7"/>
    </row>
    <row r="195" spans="2:4" x14ac:dyDescent="0.2">
      <c r="B195" s="7"/>
      <c r="C195" s="7"/>
      <c r="D195" s="7"/>
    </row>
    <row r="196" spans="2:4" x14ac:dyDescent="0.2">
      <c r="B196" s="7"/>
      <c r="C196" s="7"/>
      <c r="D196" s="7"/>
    </row>
    <row r="197" spans="2:4" x14ac:dyDescent="0.2">
      <c r="B197" s="7"/>
      <c r="C197" s="7"/>
      <c r="D197" s="7"/>
    </row>
    <row r="198" spans="2:4" x14ac:dyDescent="0.2">
      <c r="B198" s="7"/>
      <c r="C198" s="7"/>
      <c r="D198" s="7"/>
    </row>
    <row r="199" spans="2:4" x14ac:dyDescent="0.2">
      <c r="B199" s="7"/>
      <c r="C199" s="7"/>
      <c r="D199" s="7"/>
    </row>
    <row r="200" spans="2:4" x14ac:dyDescent="0.2">
      <c r="B200" s="7"/>
      <c r="C200" s="7"/>
      <c r="D200" s="7"/>
    </row>
    <row r="201" spans="2:4" x14ac:dyDescent="0.2">
      <c r="B201" s="7"/>
      <c r="C201" s="7"/>
      <c r="D201" s="7"/>
    </row>
    <row r="202" spans="2:4" x14ac:dyDescent="0.2">
      <c r="B202" s="7"/>
      <c r="C202" s="7"/>
      <c r="D202" s="7"/>
    </row>
    <row r="203" spans="2:4" x14ac:dyDescent="0.2">
      <c r="B203" s="7"/>
      <c r="C203" s="7"/>
      <c r="D203" s="7"/>
    </row>
    <row r="204" spans="2:4" x14ac:dyDescent="0.2">
      <c r="B204" s="7"/>
      <c r="C204" s="7"/>
      <c r="D204" s="7"/>
    </row>
    <row r="205" spans="2:4" x14ac:dyDescent="0.2">
      <c r="B205" s="7"/>
      <c r="C205" s="7"/>
      <c r="D205" s="7"/>
    </row>
    <row r="206" spans="2:4" x14ac:dyDescent="0.2">
      <c r="B206" s="7"/>
      <c r="C206" s="7"/>
      <c r="D206" s="7"/>
    </row>
    <row r="207" spans="2:4" x14ac:dyDescent="0.2">
      <c r="B207" s="7"/>
      <c r="C207" s="7"/>
      <c r="D207" s="7"/>
    </row>
    <row r="208" spans="2:4" x14ac:dyDescent="0.2">
      <c r="B208" s="7"/>
      <c r="C208" s="7"/>
      <c r="D208" s="7"/>
    </row>
    <row r="209" spans="2:4" x14ac:dyDescent="0.2">
      <c r="B209" s="7"/>
      <c r="C209" s="7"/>
      <c r="D209" s="7"/>
    </row>
    <row r="210" spans="2:4" x14ac:dyDescent="0.2">
      <c r="B210" s="7"/>
      <c r="C210" s="7"/>
      <c r="D210" s="7"/>
    </row>
    <row r="211" spans="2:4" x14ac:dyDescent="0.2">
      <c r="B211" s="7"/>
      <c r="C211" s="7"/>
      <c r="D211" s="7"/>
    </row>
    <row r="212" spans="2:4" x14ac:dyDescent="0.2">
      <c r="B212" s="7"/>
      <c r="C212" s="7"/>
      <c r="D212" s="7"/>
    </row>
    <row r="213" spans="2:4" x14ac:dyDescent="0.2">
      <c r="B213" s="7"/>
      <c r="C213" s="7"/>
      <c r="D213" s="7"/>
    </row>
    <row r="214" spans="2:4" x14ac:dyDescent="0.2">
      <c r="B214" s="7"/>
      <c r="C214" s="7"/>
      <c r="D214" s="7"/>
    </row>
    <row r="215" spans="2:4" x14ac:dyDescent="0.2">
      <c r="B215" s="7"/>
      <c r="C215" s="7"/>
      <c r="D215" s="7"/>
    </row>
    <row r="216" spans="2:4" x14ac:dyDescent="0.2">
      <c r="B216" s="7"/>
      <c r="C216" s="7"/>
      <c r="D216" s="7"/>
    </row>
    <row r="217" spans="2:4" x14ac:dyDescent="0.2">
      <c r="B217" s="7"/>
      <c r="C217" s="7"/>
      <c r="D217" s="7"/>
    </row>
    <row r="218" spans="2:4" x14ac:dyDescent="0.2">
      <c r="B218" s="7"/>
      <c r="C218" s="7"/>
      <c r="D218" s="7"/>
    </row>
    <row r="219" spans="2:4" x14ac:dyDescent="0.2">
      <c r="B219" s="7"/>
      <c r="C219" s="7"/>
      <c r="D219" s="7"/>
    </row>
    <row r="220" spans="2:4" x14ac:dyDescent="0.2">
      <c r="B220" s="7"/>
      <c r="C220" s="7"/>
      <c r="D220" s="7"/>
    </row>
    <row r="221" spans="2:4" x14ac:dyDescent="0.2">
      <c r="B221" s="7"/>
      <c r="C221" s="7"/>
      <c r="D221" s="7"/>
    </row>
    <row r="222" spans="2:4" x14ac:dyDescent="0.2">
      <c r="B222" s="7"/>
      <c r="C222" s="7"/>
      <c r="D222" s="7"/>
    </row>
    <row r="223" spans="2:4" x14ac:dyDescent="0.2">
      <c r="B223" s="7"/>
      <c r="C223" s="7"/>
      <c r="D223" s="7"/>
    </row>
    <row r="224" spans="2:4" x14ac:dyDescent="0.2">
      <c r="B224" s="7"/>
      <c r="C224" s="7"/>
      <c r="D224" s="7"/>
    </row>
    <row r="225" spans="2:4" x14ac:dyDescent="0.2">
      <c r="B225" s="7"/>
      <c r="C225" s="7"/>
      <c r="D225" s="7"/>
    </row>
    <row r="226" spans="2:4" x14ac:dyDescent="0.2">
      <c r="B226" s="7"/>
      <c r="C226" s="7"/>
      <c r="D226" s="7"/>
    </row>
    <row r="227" spans="2:4" x14ac:dyDescent="0.2">
      <c r="B227" s="7"/>
      <c r="C227" s="7"/>
      <c r="D227" s="7"/>
    </row>
    <row r="228" spans="2:4" x14ac:dyDescent="0.2">
      <c r="B228" s="7"/>
      <c r="C228" s="7"/>
      <c r="D228" s="7"/>
    </row>
    <row r="229" spans="2:4" x14ac:dyDescent="0.2">
      <c r="B229" s="7"/>
      <c r="C229" s="7"/>
      <c r="D229" s="7"/>
    </row>
    <row r="230" spans="2:4" x14ac:dyDescent="0.2">
      <c r="B230" s="7"/>
      <c r="C230" s="7"/>
      <c r="D230" s="7"/>
    </row>
    <row r="231" spans="2:4" x14ac:dyDescent="0.2">
      <c r="B231" s="7"/>
      <c r="C231" s="7"/>
      <c r="D231" s="7"/>
    </row>
    <row r="232" spans="2:4" x14ac:dyDescent="0.2">
      <c r="B232" s="7"/>
      <c r="C232" s="7"/>
      <c r="D232" s="7"/>
    </row>
    <row r="233" spans="2:4" x14ac:dyDescent="0.2">
      <c r="B233" s="7"/>
      <c r="C233" s="7"/>
      <c r="D233" s="7"/>
    </row>
    <row r="234" spans="2:4" x14ac:dyDescent="0.2">
      <c r="B234" s="7"/>
      <c r="C234" s="7"/>
      <c r="D234" s="7"/>
    </row>
    <row r="235" spans="2:4" x14ac:dyDescent="0.2">
      <c r="B235" s="7"/>
      <c r="C235" s="7"/>
      <c r="D235" s="7"/>
    </row>
    <row r="236" spans="2:4" x14ac:dyDescent="0.2">
      <c r="B236" s="7"/>
      <c r="C236" s="7"/>
      <c r="D236" s="7"/>
    </row>
    <row r="237" spans="2:4" x14ac:dyDescent="0.2">
      <c r="B237" s="7"/>
      <c r="C237" s="7"/>
      <c r="D237" s="7"/>
    </row>
    <row r="238" spans="2:4" x14ac:dyDescent="0.2">
      <c r="B238" s="7"/>
      <c r="C238" s="7"/>
      <c r="D238" s="7"/>
    </row>
    <row r="239" spans="2:4" x14ac:dyDescent="0.2">
      <c r="B239" s="7"/>
      <c r="C239" s="7"/>
      <c r="D239" s="7"/>
    </row>
    <row r="240" spans="2:4" x14ac:dyDescent="0.2">
      <c r="B240" s="7"/>
      <c r="C240" s="7"/>
      <c r="D240" s="7"/>
    </row>
    <row r="241" spans="2:4" x14ac:dyDescent="0.2">
      <c r="B241" s="7"/>
      <c r="C241" s="7"/>
      <c r="D241" s="7"/>
    </row>
    <row r="242" spans="2:4" x14ac:dyDescent="0.2">
      <c r="B242" s="7"/>
      <c r="C242" s="7"/>
      <c r="D242" s="7"/>
    </row>
    <row r="243" spans="2:4" x14ac:dyDescent="0.2">
      <c r="B243" s="7"/>
      <c r="C243" s="7"/>
      <c r="D243" s="7"/>
    </row>
    <row r="244" spans="2:4" x14ac:dyDescent="0.2">
      <c r="B244" s="7"/>
      <c r="C244" s="7"/>
      <c r="D244" s="7"/>
    </row>
    <row r="245" spans="2:4" x14ac:dyDescent="0.2">
      <c r="B245" s="7"/>
      <c r="C245" s="7"/>
      <c r="D245" s="7"/>
    </row>
    <row r="246" spans="2:4" x14ac:dyDescent="0.2">
      <c r="B246" s="7"/>
      <c r="C246" s="7"/>
      <c r="D246" s="7"/>
    </row>
    <row r="247" spans="2:4" x14ac:dyDescent="0.2">
      <c r="B247" s="7"/>
      <c r="C247" s="7"/>
      <c r="D247" s="7"/>
    </row>
    <row r="248" spans="2:4" x14ac:dyDescent="0.2">
      <c r="B248" s="7"/>
      <c r="C248" s="7"/>
      <c r="D248" s="7"/>
    </row>
    <row r="249" spans="2:4" x14ac:dyDescent="0.2">
      <c r="B249" s="7"/>
      <c r="C249" s="7"/>
      <c r="D249" s="7"/>
    </row>
    <row r="250" spans="2:4" x14ac:dyDescent="0.2">
      <c r="B250" s="7"/>
      <c r="C250" s="7"/>
      <c r="D250" s="7"/>
    </row>
    <row r="251" spans="2:4" x14ac:dyDescent="0.2">
      <c r="B251" s="7"/>
      <c r="C251" s="7"/>
      <c r="D251" s="7"/>
    </row>
    <row r="252" spans="2:4" x14ac:dyDescent="0.2">
      <c r="B252" s="7"/>
      <c r="C252" s="7"/>
      <c r="D252" s="7"/>
    </row>
    <row r="253" spans="2:4" x14ac:dyDescent="0.2">
      <c r="B253" s="7"/>
      <c r="C253" s="7"/>
      <c r="D253" s="7"/>
    </row>
    <row r="254" spans="2:4" x14ac:dyDescent="0.2">
      <c r="B254" s="7"/>
      <c r="C254" s="7"/>
      <c r="D254" s="7"/>
    </row>
    <row r="255" spans="2:4" x14ac:dyDescent="0.2">
      <c r="B255" s="7"/>
      <c r="C255" s="7"/>
      <c r="D255" s="7"/>
    </row>
    <row r="256" spans="2:4" x14ac:dyDescent="0.2">
      <c r="B256" s="7"/>
      <c r="C256" s="7"/>
      <c r="D256" s="7"/>
    </row>
    <row r="257" spans="2:4" x14ac:dyDescent="0.2">
      <c r="B257" s="7"/>
      <c r="C257" s="7"/>
      <c r="D257" s="7"/>
    </row>
    <row r="258" spans="2:4" x14ac:dyDescent="0.2">
      <c r="B258" s="7"/>
      <c r="C258" s="7"/>
      <c r="D258" s="7"/>
    </row>
    <row r="259" spans="2:4" x14ac:dyDescent="0.2">
      <c r="B259" s="7"/>
      <c r="C259" s="7"/>
      <c r="D259" s="7"/>
    </row>
    <row r="260" spans="2:4" x14ac:dyDescent="0.2">
      <c r="B260" s="7"/>
      <c r="C260" s="7"/>
      <c r="D260" s="7"/>
    </row>
    <row r="261" spans="2:4" x14ac:dyDescent="0.2">
      <c r="B261" s="7"/>
      <c r="C261" s="7"/>
      <c r="D261" s="7"/>
    </row>
    <row r="262" spans="2:4" x14ac:dyDescent="0.2">
      <c r="B262" s="7"/>
      <c r="C262" s="7"/>
      <c r="D262" s="7"/>
    </row>
    <row r="263" spans="2:4" x14ac:dyDescent="0.2">
      <c r="B263" s="7"/>
      <c r="C263" s="7"/>
      <c r="D263" s="7"/>
    </row>
    <row r="264" spans="2:4" x14ac:dyDescent="0.2">
      <c r="B264" s="7"/>
      <c r="C264" s="7"/>
      <c r="D264" s="7"/>
    </row>
    <row r="265" spans="2:4" x14ac:dyDescent="0.2">
      <c r="B265" s="7"/>
      <c r="C265" s="7"/>
      <c r="D265" s="7"/>
    </row>
    <row r="266" spans="2:4" x14ac:dyDescent="0.2">
      <c r="B266" s="7"/>
      <c r="C266" s="7"/>
      <c r="D266" s="7"/>
    </row>
    <row r="267" spans="2:4" x14ac:dyDescent="0.2">
      <c r="B267" s="7"/>
      <c r="C267" s="7"/>
      <c r="D267" s="7"/>
    </row>
    <row r="268" spans="2:4" x14ac:dyDescent="0.2">
      <c r="B268" s="7"/>
      <c r="C268" s="7"/>
      <c r="D268" s="7"/>
    </row>
    <row r="269" spans="2:4" x14ac:dyDescent="0.2">
      <c r="B269" s="7"/>
      <c r="C269" s="7"/>
      <c r="D269" s="7"/>
    </row>
    <row r="270" spans="2:4" x14ac:dyDescent="0.2">
      <c r="B270" s="7"/>
      <c r="C270" s="7"/>
      <c r="D270" s="7"/>
    </row>
    <row r="271" spans="2:4" x14ac:dyDescent="0.2">
      <c r="B271" s="7"/>
      <c r="C271" s="7"/>
      <c r="D271" s="7"/>
    </row>
    <row r="272" spans="2:4" x14ac:dyDescent="0.2">
      <c r="B272" s="7"/>
      <c r="C272" s="7"/>
      <c r="D272" s="7"/>
    </row>
    <row r="273" spans="2:4" x14ac:dyDescent="0.2">
      <c r="B273" s="7"/>
      <c r="C273" s="7"/>
      <c r="D273" s="7"/>
    </row>
    <row r="274" spans="2:4" x14ac:dyDescent="0.2">
      <c r="B274" s="7"/>
      <c r="C274" s="7"/>
      <c r="D274" s="7"/>
    </row>
    <row r="275" spans="2:4" x14ac:dyDescent="0.2">
      <c r="B275" s="7"/>
      <c r="C275" s="7"/>
      <c r="D275" s="7"/>
    </row>
    <row r="276" spans="2:4" x14ac:dyDescent="0.2">
      <c r="B276" s="7"/>
      <c r="C276" s="7"/>
      <c r="D276" s="7"/>
    </row>
    <row r="277" spans="2:4" x14ac:dyDescent="0.2">
      <c r="B277" s="7"/>
      <c r="C277" s="7"/>
      <c r="D277" s="7"/>
    </row>
    <row r="278" spans="2:4" x14ac:dyDescent="0.2">
      <c r="B278" s="7"/>
      <c r="C278" s="7"/>
      <c r="D278" s="7"/>
    </row>
    <row r="279" spans="2:4" x14ac:dyDescent="0.2">
      <c r="B279" s="7"/>
      <c r="C279" s="7"/>
      <c r="D279" s="7"/>
    </row>
    <row r="280" spans="2:4" x14ac:dyDescent="0.2">
      <c r="B280" s="7"/>
      <c r="C280" s="7"/>
      <c r="D280" s="7"/>
    </row>
    <row r="281" spans="2:4" x14ac:dyDescent="0.2">
      <c r="B281" s="7"/>
      <c r="C281" s="7"/>
      <c r="D281" s="7"/>
    </row>
    <row r="282" spans="2:4" x14ac:dyDescent="0.2">
      <c r="B282" s="7"/>
      <c r="C282" s="7"/>
      <c r="D282" s="7"/>
    </row>
    <row r="283" spans="2:4" x14ac:dyDescent="0.2">
      <c r="B283" s="7"/>
      <c r="C283" s="7"/>
      <c r="D283" s="7"/>
    </row>
    <row r="284" spans="2:4" x14ac:dyDescent="0.2">
      <c r="B284" s="7"/>
      <c r="C284" s="7"/>
      <c r="D284" s="7"/>
    </row>
    <row r="285" spans="2:4" x14ac:dyDescent="0.2">
      <c r="B285" s="7"/>
      <c r="C285" s="7"/>
      <c r="D285" s="7"/>
    </row>
    <row r="286" spans="2:4" x14ac:dyDescent="0.2">
      <c r="B286" s="7"/>
      <c r="C286" s="7"/>
      <c r="D286" s="7"/>
    </row>
    <row r="287" spans="2:4" x14ac:dyDescent="0.2">
      <c r="B287" s="7"/>
      <c r="C287" s="7"/>
      <c r="D287" s="7"/>
    </row>
    <row r="288" spans="2:4" x14ac:dyDescent="0.2">
      <c r="B288" s="7"/>
      <c r="C288" s="7"/>
      <c r="D288" s="7"/>
    </row>
    <row r="289" spans="2:4" x14ac:dyDescent="0.2">
      <c r="B289" s="7"/>
      <c r="C289" s="7"/>
      <c r="D289" s="7"/>
    </row>
    <row r="290" spans="2:4" x14ac:dyDescent="0.2">
      <c r="B290" s="7"/>
      <c r="C290" s="7"/>
      <c r="D290" s="7"/>
    </row>
    <row r="291" spans="2:4" x14ac:dyDescent="0.2">
      <c r="B291" s="7"/>
      <c r="C291" s="7"/>
      <c r="D291" s="7"/>
    </row>
    <row r="292" spans="2:4" x14ac:dyDescent="0.2">
      <c r="B292" s="7"/>
      <c r="C292" s="7"/>
      <c r="D292" s="7"/>
    </row>
    <row r="293" spans="2:4" x14ac:dyDescent="0.2">
      <c r="B293" s="7"/>
      <c r="C293" s="7"/>
      <c r="D293" s="7"/>
    </row>
    <row r="294" spans="2:4" x14ac:dyDescent="0.2">
      <c r="B294" s="7"/>
      <c r="C294" s="7"/>
      <c r="D294" s="7"/>
    </row>
    <row r="295" spans="2:4" x14ac:dyDescent="0.2">
      <c r="B295" s="7"/>
      <c r="C295" s="7"/>
      <c r="D295" s="7"/>
    </row>
    <row r="296" spans="2:4" x14ac:dyDescent="0.2">
      <c r="B296" s="7"/>
      <c r="C296" s="7"/>
      <c r="D296" s="7"/>
    </row>
    <row r="297" spans="2:4" x14ac:dyDescent="0.2">
      <c r="B297" s="7"/>
      <c r="C297" s="7"/>
      <c r="D297" s="7"/>
    </row>
    <row r="298" spans="2:4" x14ac:dyDescent="0.2">
      <c r="B298" s="7"/>
      <c r="C298" s="7"/>
      <c r="D298" s="7"/>
    </row>
    <row r="299" spans="2:4" x14ac:dyDescent="0.2">
      <c r="B299" s="7"/>
      <c r="C299" s="7"/>
      <c r="D299" s="7"/>
    </row>
    <row r="300" spans="2:4" x14ac:dyDescent="0.2">
      <c r="B300" s="7"/>
      <c r="C300" s="7"/>
      <c r="D300" s="7"/>
    </row>
    <row r="301" spans="2:4" x14ac:dyDescent="0.2">
      <c r="B301" s="7"/>
      <c r="C301" s="7"/>
      <c r="D301" s="7"/>
    </row>
    <row r="302" spans="2:4" x14ac:dyDescent="0.2">
      <c r="B302" s="7"/>
      <c r="C302" s="7"/>
      <c r="D302" s="7"/>
    </row>
    <row r="303" spans="2:4" x14ac:dyDescent="0.2">
      <c r="B303" s="7"/>
      <c r="C303" s="7"/>
      <c r="D303" s="7"/>
    </row>
    <row r="304" spans="2:4" x14ac:dyDescent="0.2">
      <c r="B304" s="7"/>
      <c r="C304" s="7"/>
      <c r="D304" s="7"/>
    </row>
    <row r="305" spans="2:4" x14ac:dyDescent="0.2">
      <c r="B305" s="7"/>
      <c r="C305" s="7"/>
      <c r="D305" s="7"/>
    </row>
    <row r="306" spans="2:4" x14ac:dyDescent="0.2">
      <c r="B306" s="7"/>
      <c r="C306" s="7"/>
      <c r="D306" s="7"/>
    </row>
    <row r="307" spans="2:4" x14ac:dyDescent="0.2">
      <c r="B307" s="7"/>
      <c r="C307" s="7"/>
      <c r="D307" s="7"/>
    </row>
    <row r="308" spans="2:4" x14ac:dyDescent="0.2">
      <c r="B308" s="7"/>
      <c r="C308" s="7"/>
      <c r="D308" s="7"/>
    </row>
    <row r="309" spans="2:4" x14ac:dyDescent="0.2">
      <c r="B309" s="7"/>
      <c r="C309" s="7"/>
      <c r="D309" s="7"/>
    </row>
    <row r="310" spans="2:4" x14ac:dyDescent="0.2">
      <c r="B310" s="7"/>
      <c r="C310" s="7"/>
      <c r="D310" s="7"/>
    </row>
    <row r="311" spans="2:4" x14ac:dyDescent="0.2">
      <c r="B311" s="7"/>
      <c r="C311" s="7"/>
      <c r="D311" s="7"/>
    </row>
    <row r="312" spans="2:4" x14ac:dyDescent="0.2">
      <c r="B312" s="7"/>
      <c r="C312" s="7"/>
      <c r="D312" s="7"/>
    </row>
    <row r="313" spans="2:4" x14ac:dyDescent="0.2">
      <c r="B313" s="7"/>
      <c r="C313" s="7"/>
      <c r="D313" s="7"/>
    </row>
    <row r="314" spans="2:4" x14ac:dyDescent="0.2">
      <c r="B314" s="7"/>
      <c r="C314" s="7"/>
      <c r="D314" s="7"/>
    </row>
    <row r="315" spans="2:4" x14ac:dyDescent="0.2">
      <c r="B315" s="7"/>
      <c r="C315" s="7"/>
      <c r="D315" s="7"/>
    </row>
    <row r="316" spans="2:4" x14ac:dyDescent="0.2">
      <c r="B316" s="7"/>
      <c r="C316" s="7"/>
      <c r="D316" s="7"/>
    </row>
    <row r="317" spans="2:4" x14ac:dyDescent="0.2">
      <c r="B317" s="7"/>
      <c r="C317" s="7"/>
      <c r="D317" s="7"/>
    </row>
    <row r="318" spans="2:4" x14ac:dyDescent="0.2">
      <c r="B318" s="7"/>
      <c r="C318" s="7"/>
      <c r="D318" s="7"/>
    </row>
    <row r="319" spans="2:4" x14ac:dyDescent="0.2">
      <c r="B319" s="7"/>
      <c r="C319" s="7"/>
      <c r="D319" s="7"/>
    </row>
    <row r="320" spans="2:4" x14ac:dyDescent="0.2">
      <c r="B320" s="7"/>
      <c r="C320" s="7"/>
      <c r="D320" s="7"/>
    </row>
    <row r="321" spans="2:4" x14ac:dyDescent="0.2">
      <c r="B321" s="7"/>
      <c r="C321" s="7"/>
      <c r="D321" s="7"/>
    </row>
    <row r="322" spans="2:4" x14ac:dyDescent="0.2">
      <c r="B322" s="7"/>
      <c r="C322" s="7"/>
      <c r="D322" s="7"/>
    </row>
    <row r="323" spans="2:4" x14ac:dyDescent="0.2">
      <c r="B323" s="7"/>
      <c r="C323" s="7"/>
      <c r="D323" s="7"/>
    </row>
    <row r="324" spans="2:4" x14ac:dyDescent="0.2">
      <c r="B324" s="7"/>
      <c r="C324" s="7"/>
      <c r="D324" s="7"/>
    </row>
    <row r="325" spans="2:4" x14ac:dyDescent="0.2">
      <c r="B325" s="7"/>
      <c r="C325" s="7"/>
      <c r="D325" s="7"/>
    </row>
    <row r="326" spans="2:4" x14ac:dyDescent="0.2">
      <c r="B326" s="7"/>
      <c r="C326" s="7"/>
      <c r="D326" s="7"/>
    </row>
    <row r="327" spans="2:4" x14ac:dyDescent="0.2">
      <c r="B327" s="7"/>
      <c r="C327" s="7"/>
      <c r="D327" s="7"/>
    </row>
    <row r="328" spans="2:4" x14ac:dyDescent="0.2">
      <c r="B328" s="7"/>
      <c r="C328" s="7"/>
      <c r="D328" s="7"/>
    </row>
    <row r="329" spans="2:4" x14ac:dyDescent="0.2">
      <c r="B329" s="7"/>
      <c r="C329" s="7"/>
      <c r="D329" s="7"/>
    </row>
    <row r="330" spans="2:4" x14ac:dyDescent="0.2">
      <c r="B330" s="7"/>
      <c r="C330" s="7"/>
      <c r="D330" s="7"/>
    </row>
    <row r="331" spans="2:4" x14ac:dyDescent="0.2">
      <c r="B331" s="7"/>
      <c r="C331" s="7"/>
      <c r="D331" s="7"/>
    </row>
    <row r="332" spans="2:4" x14ac:dyDescent="0.2">
      <c r="B332" s="7"/>
      <c r="C332" s="7"/>
      <c r="D332" s="7"/>
    </row>
    <row r="333" spans="2:4" x14ac:dyDescent="0.2">
      <c r="B333" s="7"/>
      <c r="C333" s="7"/>
      <c r="D333" s="7"/>
    </row>
    <row r="334" spans="2:4" x14ac:dyDescent="0.2">
      <c r="B334" s="7"/>
      <c r="C334" s="7"/>
      <c r="D334" s="7"/>
    </row>
    <row r="335" spans="2:4" x14ac:dyDescent="0.2">
      <c r="B335" s="7"/>
      <c r="C335" s="7"/>
      <c r="D335" s="7"/>
    </row>
    <row r="336" spans="2:4" x14ac:dyDescent="0.2">
      <c r="B336" s="7"/>
      <c r="C336" s="7"/>
      <c r="D336" s="7"/>
    </row>
    <row r="337" spans="2:4" x14ac:dyDescent="0.2">
      <c r="B337" s="7"/>
      <c r="C337" s="7"/>
      <c r="D337" s="7"/>
    </row>
    <row r="338" spans="2:4" x14ac:dyDescent="0.2">
      <c r="B338" s="7"/>
      <c r="C338" s="7"/>
      <c r="D338" s="7"/>
    </row>
    <row r="339" spans="2:4" x14ac:dyDescent="0.2">
      <c r="B339" s="7"/>
      <c r="C339" s="7"/>
      <c r="D339" s="7"/>
    </row>
    <row r="340" spans="2:4" x14ac:dyDescent="0.2">
      <c r="B340" s="7"/>
      <c r="C340" s="7"/>
      <c r="D340" s="7"/>
    </row>
    <row r="341" spans="2:4" x14ac:dyDescent="0.2">
      <c r="B341" s="7"/>
      <c r="C341" s="7"/>
      <c r="D341" s="7"/>
    </row>
    <row r="342" spans="2:4" x14ac:dyDescent="0.2">
      <c r="B342" s="7"/>
      <c r="C342" s="7"/>
      <c r="D342" s="7"/>
    </row>
    <row r="343" spans="2:4" x14ac:dyDescent="0.2">
      <c r="B343" s="7"/>
      <c r="C343" s="7"/>
      <c r="D343" s="7"/>
    </row>
    <row r="344" spans="2:4" x14ac:dyDescent="0.2">
      <c r="B344" s="7"/>
      <c r="C344" s="7"/>
      <c r="D344" s="7"/>
    </row>
    <row r="345" spans="2:4" x14ac:dyDescent="0.2">
      <c r="B345" s="7"/>
      <c r="C345" s="7"/>
      <c r="D345" s="7"/>
    </row>
    <row r="346" spans="2:4" x14ac:dyDescent="0.2">
      <c r="B346" s="7"/>
      <c r="C346" s="7"/>
      <c r="D346" s="7"/>
    </row>
    <row r="347" spans="2:4" x14ac:dyDescent="0.2">
      <c r="B347" s="7"/>
      <c r="C347" s="7"/>
      <c r="D347" s="7"/>
    </row>
    <row r="348" spans="2:4" x14ac:dyDescent="0.2">
      <c r="B348" s="7"/>
      <c r="C348" s="7"/>
      <c r="D348" s="7"/>
    </row>
    <row r="349" spans="2:4" x14ac:dyDescent="0.2">
      <c r="B349" s="7"/>
      <c r="C349" s="7"/>
      <c r="D349" s="7"/>
    </row>
    <row r="350" spans="2:4" x14ac:dyDescent="0.2">
      <c r="B350" s="7"/>
      <c r="C350" s="7"/>
      <c r="D350" s="7"/>
    </row>
    <row r="351" spans="2:4" x14ac:dyDescent="0.2">
      <c r="B351" s="7"/>
      <c r="C351" s="7"/>
      <c r="D351" s="7"/>
    </row>
    <row r="352" spans="2:4" x14ac:dyDescent="0.2">
      <c r="B352" s="7"/>
      <c r="C352" s="7"/>
      <c r="D352" s="7"/>
    </row>
    <row r="353" spans="2:4" x14ac:dyDescent="0.2">
      <c r="B353" s="7"/>
      <c r="C353" s="7"/>
      <c r="D353" s="7"/>
    </row>
    <row r="354" spans="2:4" x14ac:dyDescent="0.2">
      <c r="B354" s="7"/>
      <c r="C354" s="7"/>
      <c r="D354" s="7"/>
    </row>
    <row r="355" spans="2:4" x14ac:dyDescent="0.2">
      <c r="B355" s="7"/>
      <c r="C355" s="7"/>
      <c r="D355" s="7"/>
    </row>
    <row r="356" spans="2:4" x14ac:dyDescent="0.2">
      <c r="B356" s="7"/>
      <c r="C356" s="7"/>
      <c r="D356" s="7"/>
    </row>
    <row r="357" spans="2:4" x14ac:dyDescent="0.2">
      <c r="B357" s="7"/>
      <c r="C357" s="7"/>
      <c r="D357" s="7"/>
    </row>
    <row r="358" spans="2:4" x14ac:dyDescent="0.2">
      <c r="B358" s="7"/>
      <c r="C358" s="7"/>
      <c r="D358" s="7"/>
    </row>
    <row r="359" spans="2:4" x14ac:dyDescent="0.2">
      <c r="B359" s="7"/>
      <c r="C359" s="7"/>
      <c r="D359" s="7"/>
    </row>
    <row r="360" spans="2:4" x14ac:dyDescent="0.2">
      <c r="B360" s="7"/>
      <c r="C360" s="7"/>
      <c r="D360" s="7"/>
    </row>
    <row r="361" spans="2:4" x14ac:dyDescent="0.2">
      <c r="B361" s="7"/>
      <c r="C361" s="7"/>
      <c r="D361" s="7"/>
    </row>
    <row r="362" spans="2:4" x14ac:dyDescent="0.2">
      <c r="B362" s="7"/>
      <c r="C362" s="7"/>
      <c r="D362" s="7"/>
    </row>
    <row r="363" spans="2:4" x14ac:dyDescent="0.2">
      <c r="B363" s="7"/>
      <c r="C363" s="7"/>
      <c r="D363" s="7"/>
    </row>
    <row r="364" spans="2:4" x14ac:dyDescent="0.2">
      <c r="B364" s="7"/>
      <c r="C364" s="7"/>
      <c r="D364" s="7"/>
    </row>
    <row r="365" spans="2:4" x14ac:dyDescent="0.2">
      <c r="B365" s="7"/>
      <c r="C365" s="7"/>
      <c r="D365" s="7"/>
    </row>
    <row r="366" spans="2:4" x14ac:dyDescent="0.2">
      <c r="B366" s="7"/>
      <c r="C366" s="7"/>
      <c r="D366" s="7"/>
    </row>
    <row r="367" spans="2:4" x14ac:dyDescent="0.2">
      <c r="B367" s="7"/>
      <c r="C367" s="7"/>
      <c r="D367" s="7"/>
    </row>
    <row r="368" spans="2:4" x14ac:dyDescent="0.2">
      <c r="B368" s="7"/>
      <c r="C368" s="7"/>
      <c r="D368" s="7"/>
    </row>
    <row r="369" spans="2:4" x14ac:dyDescent="0.2">
      <c r="B369" s="7"/>
      <c r="C369" s="7"/>
      <c r="D369" s="7"/>
    </row>
    <row r="370" spans="2:4" x14ac:dyDescent="0.2">
      <c r="B370" s="7"/>
      <c r="C370" s="7"/>
      <c r="D370" s="7"/>
    </row>
    <row r="371" spans="2:4" x14ac:dyDescent="0.2">
      <c r="B371" s="7"/>
      <c r="C371" s="7"/>
      <c r="D371" s="7"/>
    </row>
    <row r="372" spans="2:4" x14ac:dyDescent="0.2">
      <c r="B372" s="7"/>
      <c r="C372" s="7"/>
      <c r="D372" s="7"/>
    </row>
    <row r="373" spans="2:4" x14ac:dyDescent="0.2">
      <c r="B373" s="7"/>
      <c r="C373" s="7"/>
      <c r="D373" s="7"/>
    </row>
    <row r="374" spans="2:4" x14ac:dyDescent="0.2">
      <c r="B374" s="7"/>
      <c r="C374" s="7"/>
      <c r="D374" s="7"/>
    </row>
    <row r="375" spans="2:4" x14ac:dyDescent="0.2">
      <c r="B375" s="7"/>
      <c r="C375" s="7"/>
      <c r="D375" s="7"/>
    </row>
    <row r="376" spans="2:4" x14ac:dyDescent="0.2">
      <c r="B376" s="7"/>
      <c r="C376" s="7"/>
      <c r="D376" s="7"/>
    </row>
    <row r="377" spans="2:4" x14ac:dyDescent="0.2">
      <c r="B377" s="7"/>
      <c r="C377" s="7"/>
      <c r="D377" s="7"/>
    </row>
    <row r="378" spans="2:4" x14ac:dyDescent="0.2">
      <c r="B378" s="7"/>
      <c r="C378" s="7"/>
      <c r="D378" s="7"/>
    </row>
    <row r="379" spans="2:4" x14ac:dyDescent="0.2">
      <c r="B379" s="7"/>
      <c r="C379" s="7"/>
      <c r="D379" s="7"/>
    </row>
    <row r="380" spans="2:4" x14ac:dyDescent="0.2">
      <c r="B380" s="7"/>
      <c r="C380" s="7"/>
      <c r="D380" s="7"/>
    </row>
    <row r="381" spans="2:4" x14ac:dyDescent="0.2">
      <c r="B381" s="7"/>
      <c r="C381" s="7"/>
      <c r="D381" s="7"/>
    </row>
    <row r="382" spans="2:4" x14ac:dyDescent="0.2">
      <c r="B382" s="7"/>
      <c r="C382" s="7"/>
      <c r="D382" s="7"/>
    </row>
    <row r="383" spans="2:4" x14ac:dyDescent="0.2">
      <c r="B383" s="7"/>
      <c r="C383" s="7"/>
      <c r="D383" s="7"/>
    </row>
    <row r="384" spans="2:4" x14ac:dyDescent="0.2">
      <c r="B384" s="7"/>
      <c r="C384" s="7"/>
      <c r="D384" s="7"/>
    </row>
    <row r="385" spans="2:4" x14ac:dyDescent="0.2">
      <c r="B385" s="7"/>
      <c r="C385" s="7"/>
      <c r="D385" s="7"/>
    </row>
    <row r="386" spans="2:4" x14ac:dyDescent="0.2">
      <c r="B386" s="7"/>
      <c r="C386" s="7"/>
      <c r="D386" s="7"/>
    </row>
    <row r="387" spans="2:4" x14ac:dyDescent="0.2">
      <c r="B387" s="7"/>
      <c r="C387" s="7"/>
      <c r="D387" s="7"/>
    </row>
    <row r="388" spans="2:4" x14ac:dyDescent="0.2">
      <c r="B388" s="7"/>
      <c r="C388" s="7"/>
      <c r="D388" s="7"/>
    </row>
    <row r="389" spans="2:4" x14ac:dyDescent="0.2">
      <c r="B389" s="7"/>
      <c r="C389" s="7"/>
      <c r="D389" s="7"/>
    </row>
    <row r="390" spans="2:4" x14ac:dyDescent="0.2">
      <c r="B390" s="7"/>
      <c r="C390" s="7"/>
      <c r="D390" s="7"/>
    </row>
    <row r="391" spans="2:4" x14ac:dyDescent="0.2">
      <c r="B391" s="7"/>
      <c r="C391" s="7"/>
      <c r="D391" s="7"/>
    </row>
    <row r="392" spans="2:4" x14ac:dyDescent="0.2">
      <c r="B392" s="7"/>
      <c r="C392" s="7"/>
      <c r="D392" s="7"/>
    </row>
    <row r="393" spans="2:4" x14ac:dyDescent="0.2">
      <c r="B393" s="7"/>
      <c r="C393" s="7"/>
      <c r="D393" s="7"/>
    </row>
    <row r="394" spans="2:4" x14ac:dyDescent="0.2">
      <c r="B394" s="7"/>
      <c r="C394" s="7"/>
      <c r="D394" s="7"/>
    </row>
    <row r="395" spans="2:4" x14ac:dyDescent="0.2">
      <c r="B395" s="7"/>
      <c r="C395" s="7"/>
      <c r="D395" s="7"/>
    </row>
    <row r="396" spans="2:4" x14ac:dyDescent="0.2">
      <c r="B396" s="7"/>
      <c r="C396" s="7"/>
      <c r="D396" s="7"/>
    </row>
    <row r="397" spans="2:4" x14ac:dyDescent="0.2">
      <c r="B397" s="7"/>
      <c r="C397" s="7"/>
      <c r="D397" s="7"/>
    </row>
    <row r="398" spans="2:4" x14ac:dyDescent="0.2">
      <c r="B398" s="7"/>
      <c r="C398" s="7"/>
      <c r="D398" s="7"/>
    </row>
    <row r="399" spans="2:4" x14ac:dyDescent="0.2">
      <c r="B399" s="7"/>
      <c r="C399" s="7"/>
      <c r="D399" s="7"/>
    </row>
    <row r="400" spans="2:4" x14ac:dyDescent="0.2">
      <c r="B400" s="7"/>
      <c r="C400" s="7"/>
      <c r="D400" s="7"/>
    </row>
    <row r="401" spans="2:4" x14ac:dyDescent="0.2">
      <c r="B401" s="7"/>
      <c r="C401" s="7"/>
      <c r="D401" s="7"/>
    </row>
    <row r="402" spans="2:4" x14ac:dyDescent="0.2">
      <c r="B402" s="7"/>
      <c r="C402" s="7"/>
      <c r="D402" s="7"/>
    </row>
    <row r="403" spans="2:4" x14ac:dyDescent="0.2">
      <c r="B403" s="7"/>
      <c r="C403" s="7"/>
      <c r="D403" s="7"/>
    </row>
    <row r="404" spans="2:4" x14ac:dyDescent="0.2">
      <c r="B404" s="7"/>
      <c r="C404" s="7"/>
      <c r="D404" s="7"/>
    </row>
    <row r="405" spans="2:4" x14ac:dyDescent="0.2">
      <c r="B405" s="7"/>
      <c r="C405" s="7"/>
      <c r="D405" s="7"/>
    </row>
    <row r="406" spans="2:4" x14ac:dyDescent="0.2">
      <c r="B406" s="7"/>
      <c r="C406" s="7"/>
      <c r="D406" s="7"/>
    </row>
    <row r="407" spans="2:4" x14ac:dyDescent="0.2">
      <c r="B407" s="7"/>
      <c r="C407" s="7"/>
      <c r="D407" s="7"/>
    </row>
    <row r="408" spans="2:4" x14ac:dyDescent="0.2">
      <c r="B408" s="7"/>
      <c r="C408" s="7"/>
      <c r="D408" s="7"/>
    </row>
    <row r="409" spans="2:4" x14ac:dyDescent="0.2">
      <c r="B409" s="7"/>
      <c r="C409" s="7"/>
      <c r="D409" s="7"/>
    </row>
    <row r="410" spans="2:4" x14ac:dyDescent="0.2">
      <c r="B410" s="7"/>
      <c r="C410" s="7"/>
      <c r="D410" s="7"/>
    </row>
    <row r="411" spans="2:4" x14ac:dyDescent="0.2">
      <c r="B411" s="7"/>
      <c r="C411" s="7"/>
      <c r="D411" s="7"/>
    </row>
    <row r="412" spans="2:4" x14ac:dyDescent="0.2">
      <c r="B412" s="7"/>
      <c r="C412" s="7"/>
      <c r="D412" s="7"/>
    </row>
    <row r="413" spans="2:4" x14ac:dyDescent="0.2">
      <c r="B413" s="7"/>
      <c r="C413" s="7"/>
      <c r="D413" s="7"/>
    </row>
    <row r="414" spans="2:4" x14ac:dyDescent="0.2">
      <c r="B414" s="7"/>
      <c r="C414" s="7"/>
      <c r="D414" s="7"/>
    </row>
    <row r="415" spans="2:4" x14ac:dyDescent="0.2">
      <c r="B415" s="7"/>
      <c r="C415" s="7"/>
      <c r="D415" s="7"/>
    </row>
    <row r="416" spans="2:4" x14ac:dyDescent="0.2">
      <c r="B416" s="7"/>
      <c r="C416" s="7"/>
      <c r="D416" s="7"/>
    </row>
    <row r="417" spans="2:4" x14ac:dyDescent="0.2">
      <c r="B417" s="7"/>
      <c r="C417" s="7"/>
      <c r="D417" s="7"/>
    </row>
    <row r="418" spans="2:4" x14ac:dyDescent="0.2">
      <c r="B418" s="7"/>
      <c r="C418" s="7"/>
      <c r="D418" s="7"/>
    </row>
    <row r="419" spans="2:4" x14ac:dyDescent="0.2">
      <c r="B419" s="7"/>
      <c r="C419" s="7"/>
      <c r="D419" s="7"/>
    </row>
    <row r="420" spans="2:4" x14ac:dyDescent="0.2">
      <c r="B420" s="7"/>
      <c r="C420" s="7"/>
      <c r="D420" s="7"/>
    </row>
    <row r="421" spans="2:4" x14ac:dyDescent="0.2">
      <c r="B421" s="7"/>
      <c r="C421" s="7"/>
      <c r="D421" s="7"/>
    </row>
    <row r="422" spans="2:4" x14ac:dyDescent="0.2">
      <c r="B422" s="7"/>
      <c r="C422" s="7"/>
      <c r="D422" s="7"/>
    </row>
    <row r="423" spans="2:4" x14ac:dyDescent="0.2">
      <c r="B423" s="7"/>
      <c r="C423" s="7"/>
      <c r="D423" s="7"/>
    </row>
    <row r="424" spans="2:4" x14ac:dyDescent="0.2">
      <c r="B424" s="7"/>
      <c r="C424" s="7"/>
      <c r="D424" s="7"/>
    </row>
    <row r="425" spans="2:4" x14ac:dyDescent="0.2">
      <c r="B425" s="7"/>
      <c r="C425" s="7"/>
      <c r="D425" s="7"/>
    </row>
    <row r="426" spans="2:4" x14ac:dyDescent="0.2">
      <c r="B426" s="7"/>
      <c r="C426" s="7"/>
      <c r="D426" s="7"/>
    </row>
    <row r="427" spans="2:4" x14ac:dyDescent="0.2">
      <c r="B427" s="7"/>
      <c r="C427" s="7"/>
      <c r="D427" s="7"/>
    </row>
    <row r="428" spans="2:4" x14ac:dyDescent="0.2">
      <c r="B428" s="7"/>
      <c r="C428" s="7"/>
      <c r="D428" s="7"/>
    </row>
    <row r="429" spans="2:4" x14ac:dyDescent="0.2">
      <c r="B429" s="7"/>
      <c r="C429" s="7"/>
      <c r="D429" s="7"/>
    </row>
    <row r="430" spans="2:4" x14ac:dyDescent="0.2">
      <c r="B430" s="7"/>
      <c r="C430" s="7"/>
      <c r="D430" s="7"/>
    </row>
    <row r="431" spans="2:4" x14ac:dyDescent="0.2">
      <c r="B431" s="7"/>
      <c r="C431" s="7"/>
      <c r="D431" s="7"/>
    </row>
    <row r="432" spans="2:4" x14ac:dyDescent="0.2">
      <c r="B432" s="7"/>
      <c r="C432" s="7"/>
      <c r="D432" s="7"/>
    </row>
    <row r="433" spans="2:4" x14ac:dyDescent="0.2">
      <c r="B433" s="7"/>
      <c r="C433" s="7"/>
      <c r="D433" s="7"/>
    </row>
    <row r="434" spans="2:4" x14ac:dyDescent="0.2">
      <c r="B434" s="7"/>
      <c r="C434" s="7"/>
      <c r="D434" s="7"/>
    </row>
    <row r="435" spans="2:4" x14ac:dyDescent="0.2">
      <c r="B435" s="7"/>
      <c r="C435" s="7"/>
      <c r="D435" s="7"/>
    </row>
    <row r="436" spans="2:4" x14ac:dyDescent="0.2">
      <c r="B436" s="7"/>
      <c r="C436" s="7"/>
      <c r="D436" s="7"/>
    </row>
    <row r="437" spans="2:4" x14ac:dyDescent="0.2">
      <c r="B437" s="7"/>
      <c r="C437" s="7"/>
      <c r="D437" s="7"/>
    </row>
    <row r="438" spans="2:4" x14ac:dyDescent="0.2">
      <c r="B438" s="7"/>
      <c r="C438" s="7"/>
      <c r="D438" s="7"/>
    </row>
    <row r="439" spans="2:4" x14ac:dyDescent="0.2">
      <c r="B439" s="7"/>
      <c r="C439" s="7"/>
      <c r="D439" s="7"/>
    </row>
    <row r="440" spans="2:4" x14ac:dyDescent="0.2">
      <c r="B440" s="7"/>
      <c r="C440" s="7"/>
      <c r="D440" s="7"/>
    </row>
    <row r="441" spans="2:4" x14ac:dyDescent="0.2">
      <c r="B441" s="7"/>
      <c r="C441" s="7"/>
      <c r="D441" s="7"/>
    </row>
    <row r="442" spans="2:4" x14ac:dyDescent="0.2">
      <c r="B442" s="7"/>
      <c r="C442" s="7"/>
      <c r="D442" s="7"/>
    </row>
    <row r="443" spans="2:4" x14ac:dyDescent="0.2">
      <c r="B443" s="7"/>
      <c r="C443" s="7"/>
      <c r="D443" s="7"/>
    </row>
    <row r="444" spans="2:4" x14ac:dyDescent="0.2">
      <c r="B444" s="7"/>
      <c r="C444" s="7"/>
      <c r="D444" s="7"/>
    </row>
    <row r="445" spans="2:4" x14ac:dyDescent="0.2">
      <c r="B445" s="7"/>
      <c r="C445" s="7"/>
      <c r="D445" s="7"/>
    </row>
    <row r="446" spans="2:4" x14ac:dyDescent="0.2">
      <c r="B446" s="7"/>
      <c r="C446" s="7"/>
      <c r="D446" s="7"/>
    </row>
    <row r="447" spans="2:4" x14ac:dyDescent="0.2">
      <c r="B447" s="7"/>
      <c r="C447" s="7"/>
      <c r="D447" s="7"/>
    </row>
    <row r="448" spans="2:4" x14ac:dyDescent="0.2">
      <c r="B448" s="7"/>
      <c r="C448" s="7"/>
      <c r="D448" s="7"/>
    </row>
    <row r="449" spans="2:4" x14ac:dyDescent="0.2">
      <c r="B449" s="7"/>
      <c r="C449" s="7"/>
      <c r="D449" s="7"/>
    </row>
    <row r="450" spans="2:4" x14ac:dyDescent="0.2">
      <c r="B450" s="7"/>
      <c r="C450" s="7"/>
      <c r="D450" s="7"/>
    </row>
    <row r="451" spans="2:4" x14ac:dyDescent="0.2">
      <c r="B451" s="7"/>
      <c r="C451" s="7"/>
      <c r="D451" s="7"/>
    </row>
    <row r="452" spans="2:4" x14ac:dyDescent="0.2">
      <c r="B452" s="7"/>
      <c r="C452" s="7"/>
      <c r="D452" s="7"/>
    </row>
    <row r="453" spans="2:4" x14ac:dyDescent="0.2">
      <c r="B453" s="7"/>
      <c r="C453" s="7"/>
      <c r="D453" s="7"/>
    </row>
    <row r="454" spans="2:4" x14ac:dyDescent="0.2">
      <c r="B454" s="7"/>
      <c r="C454" s="7"/>
      <c r="D454" s="7"/>
    </row>
    <row r="455" spans="2:4" x14ac:dyDescent="0.2">
      <c r="B455" s="7"/>
      <c r="C455" s="7"/>
      <c r="D455" s="7"/>
    </row>
    <row r="456" spans="2:4" x14ac:dyDescent="0.2">
      <c r="B456" s="7"/>
      <c r="C456" s="7"/>
      <c r="D456" s="7"/>
    </row>
    <row r="457" spans="2:4" x14ac:dyDescent="0.2">
      <c r="B457" s="7"/>
      <c r="C457" s="7"/>
      <c r="D457" s="7"/>
    </row>
    <row r="458" spans="2:4" x14ac:dyDescent="0.2">
      <c r="B458" s="7"/>
      <c r="C458" s="7"/>
      <c r="D458" s="7"/>
    </row>
    <row r="459" spans="2:4" x14ac:dyDescent="0.2">
      <c r="B459" s="7"/>
      <c r="C459" s="7"/>
      <c r="D459" s="7"/>
    </row>
    <row r="460" spans="2:4" x14ac:dyDescent="0.2">
      <c r="B460" s="7"/>
      <c r="C460" s="7"/>
      <c r="D460" s="7"/>
    </row>
    <row r="461" spans="2:4" x14ac:dyDescent="0.2">
      <c r="B461" s="7"/>
      <c r="C461" s="7"/>
      <c r="D461" s="7"/>
    </row>
    <row r="462" spans="2:4" x14ac:dyDescent="0.2">
      <c r="B462" s="7"/>
      <c r="C462" s="7"/>
      <c r="D462" s="7"/>
    </row>
    <row r="463" spans="2:4" x14ac:dyDescent="0.2">
      <c r="B463" s="7"/>
      <c r="C463" s="7"/>
      <c r="D463" s="7"/>
    </row>
    <row r="464" spans="2:4" x14ac:dyDescent="0.2">
      <c r="B464" s="7"/>
      <c r="C464" s="7"/>
      <c r="D464" s="7"/>
    </row>
    <row r="465" spans="2:4" x14ac:dyDescent="0.2">
      <c r="B465" s="7"/>
      <c r="C465" s="7"/>
      <c r="D465" s="7"/>
    </row>
    <row r="466" spans="2:4" x14ac:dyDescent="0.2">
      <c r="B466" s="7"/>
      <c r="C466" s="7"/>
      <c r="D466" s="7"/>
    </row>
    <row r="467" spans="2:4" x14ac:dyDescent="0.2">
      <c r="B467" s="7"/>
      <c r="C467" s="7"/>
      <c r="D467" s="7"/>
    </row>
    <row r="468" spans="2:4" x14ac:dyDescent="0.2">
      <c r="B468" s="7"/>
      <c r="C468" s="7"/>
      <c r="D468" s="7"/>
    </row>
    <row r="469" spans="2:4" x14ac:dyDescent="0.2">
      <c r="B469" s="7"/>
      <c r="C469" s="7"/>
      <c r="D469" s="7"/>
    </row>
    <row r="470" spans="2:4" x14ac:dyDescent="0.2">
      <c r="B470" s="7"/>
      <c r="C470" s="7"/>
      <c r="D470" s="7"/>
    </row>
    <row r="471" spans="2:4" x14ac:dyDescent="0.2">
      <c r="B471" s="7"/>
      <c r="C471" s="7"/>
      <c r="D471" s="7"/>
    </row>
    <row r="472" spans="2:4" x14ac:dyDescent="0.2">
      <c r="B472" s="7"/>
      <c r="C472" s="7"/>
      <c r="D472" s="7"/>
    </row>
    <row r="473" spans="2:4" x14ac:dyDescent="0.2">
      <c r="B473" s="7"/>
      <c r="C473" s="7"/>
      <c r="D473" s="7"/>
    </row>
    <row r="474" spans="2:4" x14ac:dyDescent="0.2">
      <c r="B474" s="7"/>
      <c r="C474" s="7"/>
      <c r="D474" s="7"/>
    </row>
    <row r="475" spans="2:4" x14ac:dyDescent="0.2">
      <c r="B475" s="7"/>
      <c r="C475" s="7"/>
      <c r="D475" s="7"/>
    </row>
    <row r="476" spans="2:4" x14ac:dyDescent="0.2">
      <c r="B476" s="7"/>
      <c r="C476" s="7"/>
      <c r="D476" s="7"/>
    </row>
    <row r="477" spans="2:4" x14ac:dyDescent="0.2">
      <c r="B477" s="7"/>
      <c r="C477" s="7"/>
      <c r="D477" s="7"/>
    </row>
    <row r="478" spans="2:4" x14ac:dyDescent="0.2">
      <c r="B478" s="7"/>
      <c r="C478" s="7"/>
      <c r="D478" s="7"/>
    </row>
    <row r="479" spans="2:4" x14ac:dyDescent="0.2">
      <c r="B479" s="7"/>
      <c r="C479" s="7"/>
      <c r="D479" s="7"/>
    </row>
    <row r="480" spans="2:4" x14ac:dyDescent="0.2">
      <c r="B480" s="7"/>
      <c r="C480" s="7"/>
      <c r="D480" s="7"/>
    </row>
    <row r="481" spans="2:4" x14ac:dyDescent="0.2">
      <c r="B481" s="7"/>
      <c r="C481" s="7"/>
      <c r="D481" s="7"/>
    </row>
    <row r="482" spans="2:4" x14ac:dyDescent="0.2">
      <c r="B482" s="7"/>
      <c r="C482" s="7"/>
      <c r="D482" s="7"/>
    </row>
    <row r="483" spans="2:4" x14ac:dyDescent="0.2">
      <c r="B483" s="7"/>
      <c r="C483" s="7"/>
      <c r="D483" s="7"/>
    </row>
    <row r="484" spans="2:4" x14ac:dyDescent="0.2">
      <c r="B484" s="7"/>
      <c r="C484" s="7"/>
      <c r="D484" s="7"/>
    </row>
    <row r="485" spans="2:4" x14ac:dyDescent="0.2">
      <c r="B485" s="7"/>
      <c r="C485" s="7"/>
      <c r="D485" s="7"/>
    </row>
    <row r="486" spans="2:4" x14ac:dyDescent="0.2">
      <c r="B486" s="7"/>
      <c r="C486" s="7"/>
      <c r="D486" s="7"/>
    </row>
    <row r="487" spans="2:4" x14ac:dyDescent="0.2">
      <c r="B487" s="7"/>
      <c r="C487" s="7"/>
      <c r="D487" s="7"/>
    </row>
    <row r="488" spans="2:4" x14ac:dyDescent="0.2">
      <c r="B488" s="7"/>
      <c r="C488" s="7"/>
      <c r="D488" s="7"/>
    </row>
    <row r="489" spans="2:4" x14ac:dyDescent="0.2">
      <c r="B489" s="7"/>
      <c r="C489" s="7"/>
      <c r="D489" s="7"/>
    </row>
    <row r="490" spans="2:4" x14ac:dyDescent="0.2">
      <c r="B490" s="7"/>
      <c r="C490" s="7"/>
      <c r="D490" s="7"/>
    </row>
    <row r="491" spans="2:4" x14ac:dyDescent="0.2">
      <c r="B491" s="7"/>
      <c r="C491" s="7"/>
      <c r="D491" s="7"/>
    </row>
    <row r="492" spans="2:4" x14ac:dyDescent="0.2">
      <c r="B492" s="7"/>
      <c r="C492" s="7"/>
      <c r="D492" s="7"/>
    </row>
    <row r="493" spans="2:4" x14ac:dyDescent="0.2">
      <c r="B493" s="7"/>
      <c r="C493" s="7"/>
      <c r="D493" s="7"/>
    </row>
    <row r="494" spans="2:4" x14ac:dyDescent="0.2">
      <c r="B494" s="7"/>
      <c r="C494" s="7"/>
      <c r="D494" s="7"/>
    </row>
    <row r="495" spans="2:4" x14ac:dyDescent="0.2">
      <c r="B495" s="7"/>
      <c r="C495" s="7"/>
      <c r="D495" s="7"/>
    </row>
    <row r="496" spans="2:4" x14ac:dyDescent="0.2">
      <c r="B496" s="7"/>
      <c r="C496" s="7"/>
      <c r="D496" s="7"/>
    </row>
    <row r="497" spans="2:4" x14ac:dyDescent="0.2">
      <c r="B497" s="7"/>
      <c r="C497" s="7"/>
      <c r="D497" s="7"/>
    </row>
    <row r="498" spans="2:4" x14ac:dyDescent="0.2">
      <c r="B498" s="7"/>
      <c r="C498" s="7"/>
      <c r="D498" s="7"/>
    </row>
    <row r="499" spans="2:4" x14ac:dyDescent="0.2">
      <c r="B499" s="7"/>
      <c r="C499" s="7"/>
      <c r="D499" s="7"/>
    </row>
    <row r="500" spans="2:4" x14ac:dyDescent="0.2">
      <c r="B500" s="7"/>
      <c r="C500" s="7"/>
      <c r="D500" s="7"/>
    </row>
    <row r="501" spans="2:4" x14ac:dyDescent="0.2">
      <c r="B501" s="7"/>
      <c r="C501" s="7"/>
      <c r="D501" s="7"/>
    </row>
    <row r="502" spans="2:4" x14ac:dyDescent="0.2">
      <c r="B502" s="7"/>
      <c r="C502" s="7"/>
      <c r="D502" s="7"/>
    </row>
    <row r="503" spans="2:4" x14ac:dyDescent="0.2">
      <c r="B503" s="7"/>
      <c r="C503" s="7"/>
      <c r="D503" s="7"/>
    </row>
    <row r="504" spans="2:4" x14ac:dyDescent="0.2">
      <c r="B504" s="7"/>
      <c r="C504" s="7"/>
      <c r="D504" s="7"/>
    </row>
    <row r="505" spans="2:4" x14ac:dyDescent="0.2">
      <c r="B505" s="7"/>
      <c r="C505" s="7"/>
      <c r="D505" s="7"/>
    </row>
    <row r="506" spans="2:4" x14ac:dyDescent="0.2">
      <c r="B506" s="7"/>
      <c r="C506" s="7"/>
      <c r="D506" s="7"/>
    </row>
    <row r="507" spans="2:4" x14ac:dyDescent="0.2">
      <c r="B507" s="7"/>
      <c r="C507" s="7"/>
      <c r="D507" s="7"/>
    </row>
    <row r="508" spans="2:4" x14ac:dyDescent="0.2">
      <c r="B508" s="7"/>
      <c r="C508" s="7"/>
      <c r="D508" s="7"/>
    </row>
    <row r="509" spans="2:4" x14ac:dyDescent="0.2">
      <c r="B509" s="7"/>
      <c r="C509" s="7"/>
      <c r="D509" s="7"/>
    </row>
    <row r="510" spans="2:4" x14ac:dyDescent="0.2">
      <c r="B510" s="7"/>
      <c r="C510" s="7"/>
      <c r="D510" s="7"/>
    </row>
    <row r="511" spans="2:4" x14ac:dyDescent="0.2">
      <c r="B511" s="7"/>
      <c r="C511" s="7"/>
      <c r="D511" s="7"/>
    </row>
    <row r="512" spans="2:4" x14ac:dyDescent="0.2">
      <c r="B512" s="7"/>
      <c r="C512" s="7"/>
      <c r="D512" s="7"/>
    </row>
    <row r="513" spans="2:4" x14ac:dyDescent="0.2">
      <c r="B513" s="7"/>
      <c r="C513" s="7"/>
      <c r="D513" s="7"/>
    </row>
    <row r="514" spans="2:4" x14ac:dyDescent="0.2">
      <c r="B514" s="7"/>
      <c r="C514" s="7"/>
      <c r="D514" s="7"/>
    </row>
    <row r="515" spans="2:4" x14ac:dyDescent="0.2">
      <c r="B515" s="7"/>
      <c r="C515" s="7"/>
      <c r="D515" s="7"/>
    </row>
    <row r="516" spans="2:4" x14ac:dyDescent="0.2">
      <c r="B516" s="7"/>
      <c r="C516" s="7"/>
      <c r="D516" s="7"/>
    </row>
    <row r="517" spans="2:4" x14ac:dyDescent="0.2">
      <c r="B517" s="7"/>
      <c r="C517" s="7"/>
      <c r="D517" s="7"/>
    </row>
    <row r="518" spans="2:4" x14ac:dyDescent="0.2">
      <c r="B518" s="7"/>
      <c r="C518" s="7"/>
      <c r="D518" s="7"/>
    </row>
    <row r="519" spans="2:4" x14ac:dyDescent="0.2">
      <c r="B519" s="7"/>
      <c r="C519" s="7"/>
      <c r="D519" s="7"/>
    </row>
    <row r="520" spans="2:4" x14ac:dyDescent="0.2">
      <c r="B520" s="7"/>
      <c r="C520" s="7"/>
      <c r="D520" s="7"/>
    </row>
    <row r="521" spans="2:4" x14ac:dyDescent="0.2">
      <c r="B521" s="7"/>
      <c r="C521" s="7"/>
      <c r="D521" s="7"/>
    </row>
    <row r="522" spans="2:4" x14ac:dyDescent="0.2">
      <c r="B522" s="7"/>
      <c r="C522" s="7"/>
      <c r="D522" s="7"/>
    </row>
    <row r="523" spans="2:4" x14ac:dyDescent="0.2">
      <c r="B523" s="7"/>
      <c r="C523" s="7"/>
      <c r="D523" s="7"/>
    </row>
    <row r="524" spans="2:4" x14ac:dyDescent="0.2">
      <c r="B524" s="7"/>
      <c r="C524" s="7"/>
      <c r="D524" s="7"/>
    </row>
    <row r="525" spans="2:4" x14ac:dyDescent="0.2">
      <c r="B525" s="7"/>
      <c r="C525" s="7"/>
      <c r="D525" s="7"/>
    </row>
    <row r="526" spans="2:4" x14ac:dyDescent="0.2">
      <c r="B526" s="7"/>
      <c r="C526" s="7"/>
      <c r="D526" s="7"/>
    </row>
    <row r="527" spans="2:4" x14ac:dyDescent="0.2">
      <c r="B527" s="7"/>
      <c r="C527" s="7"/>
      <c r="D527" s="7"/>
    </row>
    <row r="528" spans="2:4" x14ac:dyDescent="0.2">
      <c r="B528" s="7"/>
      <c r="C528" s="7"/>
      <c r="D528" s="7"/>
    </row>
    <row r="529" spans="2:4" x14ac:dyDescent="0.2">
      <c r="B529" s="7"/>
      <c r="C529" s="7"/>
      <c r="D529" s="7"/>
    </row>
    <row r="530" spans="2:4" x14ac:dyDescent="0.2">
      <c r="B530" s="7"/>
      <c r="C530" s="7"/>
      <c r="D530" s="7"/>
    </row>
    <row r="531" spans="2:4" x14ac:dyDescent="0.2">
      <c r="B531" s="7"/>
      <c r="C531" s="7"/>
      <c r="D531" s="7"/>
    </row>
    <row r="532" spans="2:4" x14ac:dyDescent="0.2">
      <c r="B532" s="7"/>
      <c r="C532" s="7"/>
      <c r="D532" s="7"/>
    </row>
    <row r="533" spans="2:4" x14ac:dyDescent="0.2">
      <c r="B533" s="7"/>
      <c r="C533" s="7"/>
      <c r="D533" s="7"/>
    </row>
    <row r="534" spans="2:4" x14ac:dyDescent="0.2">
      <c r="B534" s="7"/>
      <c r="C534" s="7"/>
      <c r="D534" s="7"/>
    </row>
    <row r="535" spans="2:4" x14ac:dyDescent="0.2">
      <c r="B535" s="7"/>
      <c r="C535" s="7"/>
      <c r="D535" s="7"/>
    </row>
    <row r="536" spans="2:4" x14ac:dyDescent="0.2">
      <c r="B536" s="7"/>
      <c r="C536" s="7"/>
      <c r="D536" s="7"/>
    </row>
    <row r="537" spans="2:4" x14ac:dyDescent="0.2">
      <c r="B537" s="7"/>
      <c r="C537" s="7"/>
      <c r="D537" s="7"/>
    </row>
    <row r="538" spans="2:4" x14ac:dyDescent="0.2">
      <c r="B538" s="7"/>
      <c r="C538" s="7"/>
      <c r="D538" s="7"/>
    </row>
    <row r="539" spans="2:4" x14ac:dyDescent="0.2">
      <c r="B539" s="7"/>
      <c r="C539" s="7"/>
      <c r="D539" s="7"/>
    </row>
    <row r="540" spans="2:4" x14ac:dyDescent="0.2">
      <c r="B540" s="7"/>
      <c r="C540" s="7"/>
      <c r="D540" s="7"/>
    </row>
    <row r="541" spans="2:4" x14ac:dyDescent="0.2">
      <c r="B541" s="7"/>
      <c r="C541" s="7"/>
      <c r="D541" s="7"/>
    </row>
    <row r="542" spans="2:4" x14ac:dyDescent="0.2">
      <c r="B542" s="7"/>
      <c r="C542" s="7"/>
      <c r="D542" s="7"/>
    </row>
    <row r="543" spans="2:4" x14ac:dyDescent="0.2">
      <c r="B543" s="7"/>
      <c r="C543" s="7"/>
      <c r="D543" s="7"/>
    </row>
    <row r="544" spans="2:4" x14ac:dyDescent="0.2">
      <c r="B544" s="7"/>
      <c r="C544" s="7"/>
      <c r="D544" s="7"/>
    </row>
    <row r="545" spans="2:4" x14ac:dyDescent="0.2">
      <c r="B545" s="7"/>
      <c r="C545" s="7"/>
      <c r="D545" s="7"/>
    </row>
    <row r="546" spans="2:4" x14ac:dyDescent="0.2">
      <c r="B546" s="7"/>
      <c r="C546" s="7"/>
      <c r="D546" s="7"/>
    </row>
    <row r="547" spans="2:4" x14ac:dyDescent="0.2">
      <c r="B547" s="7"/>
      <c r="C547" s="7"/>
      <c r="D547" s="7"/>
    </row>
    <row r="548" spans="2:4" x14ac:dyDescent="0.2">
      <c r="B548" s="7"/>
      <c r="C548" s="7"/>
      <c r="D548" s="7"/>
    </row>
    <row r="549" spans="2:4" x14ac:dyDescent="0.2">
      <c r="B549" s="7"/>
      <c r="C549" s="7"/>
      <c r="D549" s="7"/>
    </row>
    <row r="550" spans="2:4" x14ac:dyDescent="0.2">
      <c r="B550" s="7"/>
      <c r="C550" s="7"/>
      <c r="D550" s="7"/>
    </row>
    <row r="551" spans="2:4" x14ac:dyDescent="0.2">
      <c r="B551" s="7"/>
      <c r="C551" s="7"/>
      <c r="D551" s="7"/>
    </row>
    <row r="552" spans="2:4" x14ac:dyDescent="0.2">
      <c r="B552" s="7"/>
      <c r="C552" s="7"/>
      <c r="D552" s="7"/>
    </row>
    <row r="553" spans="2:4" x14ac:dyDescent="0.2">
      <c r="B553" s="7"/>
      <c r="C553" s="7"/>
      <c r="D553" s="7"/>
    </row>
    <row r="554" spans="2:4" x14ac:dyDescent="0.2">
      <c r="B554" s="7"/>
      <c r="C554" s="7"/>
      <c r="D554" s="7"/>
    </row>
    <row r="555" spans="2:4" x14ac:dyDescent="0.2">
      <c r="B555" s="7"/>
      <c r="C555" s="7"/>
      <c r="D555" s="7"/>
    </row>
    <row r="556" spans="2:4" x14ac:dyDescent="0.2">
      <c r="B556" s="7"/>
      <c r="C556" s="7"/>
      <c r="D556" s="7"/>
    </row>
    <row r="557" spans="2:4" x14ac:dyDescent="0.2">
      <c r="B557" s="7"/>
      <c r="C557" s="7"/>
      <c r="D557" s="7"/>
    </row>
    <row r="558" spans="2:4" x14ac:dyDescent="0.2">
      <c r="B558" s="7"/>
      <c r="C558" s="7"/>
      <c r="D558" s="7"/>
    </row>
    <row r="559" spans="2:4" x14ac:dyDescent="0.2">
      <c r="B559" s="7"/>
      <c r="C559" s="7"/>
      <c r="D559" s="7"/>
    </row>
    <row r="560" spans="2:4" x14ac:dyDescent="0.2">
      <c r="B560" s="7"/>
      <c r="C560" s="7"/>
      <c r="D560" s="7"/>
    </row>
    <row r="561" spans="2:4" x14ac:dyDescent="0.2">
      <c r="B561" s="7"/>
      <c r="C561" s="7"/>
      <c r="D561" s="7"/>
    </row>
    <row r="562" spans="2:4" x14ac:dyDescent="0.2">
      <c r="B562" s="7"/>
      <c r="C562" s="7"/>
      <c r="D562" s="7"/>
    </row>
    <row r="563" spans="2:4" x14ac:dyDescent="0.2">
      <c r="B563" s="7"/>
      <c r="C563" s="7"/>
      <c r="D563" s="7"/>
    </row>
    <row r="564" spans="2:4" x14ac:dyDescent="0.2">
      <c r="B564" s="7"/>
      <c r="C564" s="7"/>
      <c r="D564" s="7"/>
    </row>
    <row r="565" spans="2:4" x14ac:dyDescent="0.2">
      <c r="B565" s="7"/>
      <c r="C565" s="7"/>
      <c r="D565" s="7"/>
    </row>
    <row r="566" spans="2:4" x14ac:dyDescent="0.2">
      <c r="B566" s="7"/>
      <c r="C566" s="7"/>
      <c r="D566" s="7"/>
    </row>
    <row r="567" spans="2:4" x14ac:dyDescent="0.2">
      <c r="B567" s="7"/>
      <c r="C567" s="7"/>
      <c r="D567" s="7"/>
    </row>
    <row r="568" spans="2:4" x14ac:dyDescent="0.2">
      <c r="B568" s="7"/>
      <c r="C568" s="7"/>
      <c r="D568" s="7"/>
    </row>
    <row r="569" spans="2:4" x14ac:dyDescent="0.2">
      <c r="B569" s="7"/>
      <c r="C569" s="7"/>
      <c r="D569" s="7"/>
    </row>
    <row r="570" spans="2:4" x14ac:dyDescent="0.2">
      <c r="B570" s="7"/>
      <c r="C570" s="7"/>
      <c r="D570" s="7"/>
    </row>
    <row r="571" spans="2:4" x14ac:dyDescent="0.2">
      <c r="B571" s="7"/>
      <c r="C571" s="7"/>
      <c r="D571" s="7"/>
    </row>
    <row r="572" spans="2:4" x14ac:dyDescent="0.2">
      <c r="B572" s="7"/>
      <c r="C572" s="7"/>
      <c r="D572" s="7"/>
    </row>
    <row r="573" spans="2:4" x14ac:dyDescent="0.2">
      <c r="B573" s="7"/>
      <c r="C573" s="7"/>
      <c r="D573" s="7"/>
    </row>
    <row r="574" spans="2:4" x14ac:dyDescent="0.2">
      <c r="B574" s="7"/>
      <c r="C574" s="7"/>
      <c r="D574" s="7"/>
    </row>
    <row r="575" spans="2:4" x14ac:dyDescent="0.2">
      <c r="B575" s="7"/>
      <c r="C575" s="7"/>
      <c r="D575" s="7"/>
    </row>
    <row r="576" spans="2:4" x14ac:dyDescent="0.2">
      <c r="B576" s="7"/>
      <c r="C576" s="7"/>
      <c r="D576" s="7"/>
    </row>
    <row r="577" spans="2:4" x14ac:dyDescent="0.2">
      <c r="B577" s="7"/>
      <c r="C577" s="7"/>
      <c r="D577" s="7"/>
    </row>
    <row r="578" spans="2:4" x14ac:dyDescent="0.2">
      <c r="B578" s="7"/>
      <c r="C578" s="7"/>
      <c r="D578" s="7"/>
    </row>
    <row r="579" spans="2:4" x14ac:dyDescent="0.2">
      <c r="B579" s="7"/>
      <c r="C579" s="7"/>
      <c r="D579" s="7"/>
    </row>
    <row r="580" spans="2:4" x14ac:dyDescent="0.2">
      <c r="B580" s="7"/>
      <c r="C580" s="7"/>
      <c r="D580" s="7"/>
    </row>
    <row r="581" spans="2:4" x14ac:dyDescent="0.2">
      <c r="B581" s="7"/>
      <c r="C581" s="7"/>
      <c r="D581" s="7"/>
    </row>
    <row r="582" spans="2:4" x14ac:dyDescent="0.2">
      <c r="B582" s="7"/>
      <c r="C582" s="7"/>
      <c r="D582" s="7"/>
    </row>
    <row r="583" spans="2:4" x14ac:dyDescent="0.2">
      <c r="B583" s="7"/>
      <c r="C583" s="7"/>
      <c r="D583" s="7"/>
    </row>
    <row r="584" spans="2:4" x14ac:dyDescent="0.2">
      <c r="B584" s="7"/>
      <c r="C584" s="7"/>
      <c r="D584" s="7"/>
    </row>
    <row r="585" spans="2:4" x14ac:dyDescent="0.2">
      <c r="B585" s="7"/>
      <c r="C585" s="7"/>
      <c r="D585" s="7"/>
    </row>
    <row r="586" spans="2:4" x14ac:dyDescent="0.2">
      <c r="B586" s="7"/>
      <c r="C586" s="7"/>
      <c r="D586" s="7"/>
    </row>
    <row r="587" spans="2:4" x14ac:dyDescent="0.2">
      <c r="B587" s="7"/>
      <c r="C587" s="7"/>
      <c r="D587" s="7"/>
    </row>
    <row r="588" spans="2:4" x14ac:dyDescent="0.2">
      <c r="B588" s="7"/>
      <c r="C588" s="7"/>
      <c r="D588" s="7"/>
    </row>
    <row r="589" spans="2:4" x14ac:dyDescent="0.2">
      <c r="B589" s="7"/>
      <c r="C589" s="7"/>
      <c r="D589" s="7"/>
    </row>
    <row r="590" spans="2:4" x14ac:dyDescent="0.2">
      <c r="B590" s="7"/>
      <c r="C590" s="7"/>
      <c r="D590" s="7"/>
    </row>
    <row r="591" spans="2:4" x14ac:dyDescent="0.2">
      <c r="B591" s="7"/>
      <c r="C591" s="7"/>
      <c r="D591" s="7"/>
    </row>
    <row r="592" spans="2:4" x14ac:dyDescent="0.2">
      <c r="B592" s="7"/>
      <c r="C592" s="7"/>
      <c r="D592" s="7"/>
    </row>
    <row r="593" spans="2:4" x14ac:dyDescent="0.2">
      <c r="B593" s="7"/>
      <c r="C593" s="7"/>
      <c r="D593" s="7"/>
    </row>
    <row r="594" spans="2:4" x14ac:dyDescent="0.2">
      <c r="B594" s="7"/>
      <c r="C594" s="7"/>
      <c r="D594" s="7"/>
    </row>
    <row r="595" spans="2:4" x14ac:dyDescent="0.2">
      <c r="B595" s="7"/>
      <c r="C595" s="7"/>
      <c r="D595" s="7"/>
    </row>
    <row r="596" spans="2:4" x14ac:dyDescent="0.2">
      <c r="B596" s="7"/>
      <c r="C596" s="7"/>
      <c r="D596" s="7"/>
    </row>
    <row r="597" spans="2:4" x14ac:dyDescent="0.2">
      <c r="B597" s="7"/>
      <c r="C597" s="7"/>
      <c r="D597" s="7"/>
    </row>
    <row r="598" spans="2:4" x14ac:dyDescent="0.2">
      <c r="B598" s="7"/>
      <c r="C598" s="7"/>
      <c r="D598" s="7"/>
    </row>
    <row r="599" spans="2:4" x14ac:dyDescent="0.2">
      <c r="B599" s="7"/>
      <c r="C599" s="7"/>
      <c r="D599" s="7"/>
    </row>
    <row r="600" spans="2:4" x14ac:dyDescent="0.2">
      <c r="B600" s="7"/>
      <c r="C600" s="7"/>
      <c r="D600" s="7"/>
    </row>
    <row r="601" spans="2:4" x14ac:dyDescent="0.2">
      <c r="B601" s="7"/>
      <c r="C601" s="7"/>
      <c r="D601" s="7"/>
    </row>
    <row r="602" spans="2:4" x14ac:dyDescent="0.2">
      <c r="B602" s="7"/>
      <c r="C602" s="7"/>
      <c r="D602" s="7"/>
    </row>
    <row r="603" spans="2:4" x14ac:dyDescent="0.2">
      <c r="B603" s="7"/>
      <c r="C603" s="7"/>
      <c r="D603" s="7"/>
    </row>
    <row r="604" spans="2:4" x14ac:dyDescent="0.2">
      <c r="B604" s="7"/>
      <c r="C604" s="7"/>
      <c r="D604" s="7"/>
    </row>
    <row r="605" spans="2:4" x14ac:dyDescent="0.2">
      <c r="B605" s="7"/>
      <c r="C605" s="7"/>
      <c r="D605" s="7"/>
    </row>
    <row r="606" spans="2:4" x14ac:dyDescent="0.2">
      <c r="B606" s="7"/>
      <c r="C606" s="7"/>
      <c r="D606" s="7"/>
    </row>
    <row r="607" spans="2:4" x14ac:dyDescent="0.2">
      <c r="B607" s="7"/>
      <c r="C607" s="7"/>
      <c r="D607" s="7"/>
    </row>
    <row r="608" spans="2:4" x14ac:dyDescent="0.2">
      <c r="B608" s="7"/>
      <c r="C608" s="7"/>
      <c r="D608" s="7"/>
    </row>
    <row r="609" spans="2:4" x14ac:dyDescent="0.2">
      <c r="B609" s="7"/>
      <c r="C609" s="7"/>
      <c r="D609" s="7"/>
    </row>
    <row r="610" spans="2:4" x14ac:dyDescent="0.2">
      <c r="B610" s="7"/>
      <c r="C610" s="7"/>
      <c r="D610" s="7"/>
    </row>
    <row r="611" spans="2:4" x14ac:dyDescent="0.2">
      <c r="B611" s="7"/>
      <c r="C611" s="7"/>
      <c r="D611" s="7"/>
    </row>
    <row r="612" spans="2:4" x14ac:dyDescent="0.2">
      <c r="B612" s="7"/>
      <c r="C612" s="7"/>
      <c r="D612" s="7"/>
    </row>
    <row r="613" spans="2:4" x14ac:dyDescent="0.2">
      <c r="B613" s="7"/>
      <c r="C613" s="7"/>
      <c r="D613" s="7"/>
    </row>
    <row r="614" spans="2:4" x14ac:dyDescent="0.2">
      <c r="B614" s="7"/>
      <c r="C614" s="7"/>
      <c r="D614" s="7"/>
    </row>
    <row r="615" spans="2:4" x14ac:dyDescent="0.2">
      <c r="B615" s="7"/>
      <c r="C615" s="7"/>
      <c r="D615" s="7"/>
    </row>
    <row r="616" spans="2:4" x14ac:dyDescent="0.2">
      <c r="B616" s="7"/>
      <c r="C616" s="7"/>
      <c r="D616" s="7"/>
    </row>
    <row r="617" spans="2:4" x14ac:dyDescent="0.2">
      <c r="B617" s="7"/>
      <c r="C617" s="7"/>
      <c r="D617" s="7"/>
    </row>
    <row r="618" spans="2:4" x14ac:dyDescent="0.2">
      <c r="B618" s="7"/>
      <c r="C618" s="7"/>
      <c r="D618" s="7"/>
    </row>
    <row r="619" spans="2:4" x14ac:dyDescent="0.2">
      <c r="B619" s="7"/>
      <c r="C619" s="7"/>
      <c r="D619" s="7"/>
    </row>
    <row r="620" spans="2:4" x14ac:dyDescent="0.2">
      <c r="B620" s="7"/>
      <c r="C620" s="7"/>
      <c r="D620" s="7"/>
    </row>
    <row r="621" spans="2:4" x14ac:dyDescent="0.2">
      <c r="B621" s="7"/>
      <c r="C621" s="7"/>
      <c r="D621" s="7"/>
    </row>
    <row r="622" spans="2:4" x14ac:dyDescent="0.2">
      <c r="B622" s="7"/>
      <c r="C622" s="7"/>
      <c r="D622" s="7"/>
    </row>
    <row r="623" spans="2:4" x14ac:dyDescent="0.2">
      <c r="B623" s="7"/>
      <c r="C623" s="7"/>
      <c r="D623" s="7"/>
    </row>
    <row r="624" spans="2:4" x14ac:dyDescent="0.2">
      <c r="B624" s="7"/>
      <c r="C624" s="7"/>
      <c r="D624" s="7"/>
    </row>
    <row r="625" spans="2:4" x14ac:dyDescent="0.2">
      <c r="B625" s="7"/>
      <c r="C625" s="7"/>
      <c r="D625" s="7"/>
    </row>
    <row r="626" spans="2:4" x14ac:dyDescent="0.2">
      <c r="B626" s="7"/>
      <c r="C626" s="7"/>
      <c r="D626" s="7"/>
    </row>
    <row r="627" spans="2:4" x14ac:dyDescent="0.2">
      <c r="B627" s="7"/>
      <c r="C627" s="7"/>
      <c r="D627" s="7"/>
    </row>
    <row r="628" spans="2:4" x14ac:dyDescent="0.2">
      <c r="B628" s="7"/>
      <c r="C628" s="7"/>
      <c r="D628" s="7"/>
    </row>
    <row r="629" spans="2:4" x14ac:dyDescent="0.2">
      <c r="B629" s="7"/>
      <c r="C629" s="7"/>
      <c r="D629" s="7"/>
    </row>
    <row r="630" spans="2:4" x14ac:dyDescent="0.2">
      <c r="B630" s="7"/>
      <c r="C630" s="7"/>
      <c r="D630" s="7"/>
    </row>
    <row r="631" spans="2:4" x14ac:dyDescent="0.2">
      <c r="B631" s="7"/>
      <c r="C631" s="7"/>
      <c r="D631" s="7"/>
    </row>
    <row r="632" spans="2:4" x14ac:dyDescent="0.2">
      <c r="B632" s="7"/>
      <c r="C632" s="7"/>
      <c r="D632" s="7"/>
    </row>
    <row r="633" spans="2:4" x14ac:dyDescent="0.2">
      <c r="B633" s="7"/>
      <c r="C633" s="7"/>
      <c r="D633" s="7"/>
    </row>
    <row r="634" spans="2:4" x14ac:dyDescent="0.2">
      <c r="B634" s="7"/>
      <c r="C634" s="7"/>
      <c r="D634" s="7"/>
    </row>
    <row r="635" spans="2:4" x14ac:dyDescent="0.2">
      <c r="B635" s="7"/>
      <c r="C635" s="7"/>
      <c r="D635" s="7"/>
    </row>
    <row r="636" spans="2:4" x14ac:dyDescent="0.2">
      <c r="B636" s="7"/>
      <c r="C636" s="7"/>
      <c r="D636" s="7"/>
    </row>
    <row r="637" spans="2:4" x14ac:dyDescent="0.2">
      <c r="B637" s="7"/>
      <c r="C637" s="7"/>
      <c r="D637" s="7"/>
    </row>
    <row r="638" spans="2:4" x14ac:dyDescent="0.2">
      <c r="B638" s="7"/>
      <c r="C638" s="7"/>
      <c r="D638" s="7"/>
    </row>
    <row r="639" spans="2:4" x14ac:dyDescent="0.2">
      <c r="B639" s="7"/>
      <c r="C639" s="7"/>
      <c r="D639" s="7"/>
    </row>
    <row r="640" spans="2:4" x14ac:dyDescent="0.2">
      <c r="B640" s="7"/>
      <c r="C640" s="7"/>
      <c r="D640" s="7"/>
    </row>
    <row r="641" spans="2:4" x14ac:dyDescent="0.2">
      <c r="B641" s="7"/>
      <c r="C641" s="7"/>
      <c r="D641" s="7"/>
    </row>
    <row r="642" spans="2:4" x14ac:dyDescent="0.2">
      <c r="B642" s="7"/>
      <c r="C642" s="7"/>
      <c r="D642" s="7"/>
    </row>
    <row r="643" spans="2:4" x14ac:dyDescent="0.2">
      <c r="B643" s="7"/>
      <c r="C643" s="7"/>
      <c r="D643" s="7"/>
    </row>
    <row r="644" spans="2:4" x14ac:dyDescent="0.2">
      <c r="B644" s="7"/>
      <c r="C644" s="7"/>
      <c r="D644" s="7"/>
    </row>
    <row r="645" spans="2:4" x14ac:dyDescent="0.2">
      <c r="B645" s="7"/>
      <c r="C645" s="7"/>
      <c r="D645" s="7"/>
    </row>
    <row r="646" spans="2:4" x14ac:dyDescent="0.2">
      <c r="B646" s="7"/>
      <c r="C646" s="7"/>
      <c r="D646" s="7"/>
    </row>
    <row r="647" spans="2:4" x14ac:dyDescent="0.2">
      <c r="B647" s="7"/>
      <c r="C647" s="7"/>
      <c r="D647" s="7"/>
    </row>
    <row r="648" spans="2:4" x14ac:dyDescent="0.2">
      <c r="B648" s="7"/>
      <c r="C648" s="7"/>
      <c r="D648" s="7"/>
    </row>
    <row r="649" spans="2:4" x14ac:dyDescent="0.2">
      <c r="B649" s="7"/>
      <c r="C649" s="7"/>
      <c r="D649" s="7"/>
    </row>
    <row r="650" spans="2:4" x14ac:dyDescent="0.2">
      <c r="B650" s="7"/>
      <c r="C650" s="7"/>
      <c r="D650" s="7"/>
    </row>
    <row r="651" spans="2:4" x14ac:dyDescent="0.2">
      <c r="B651" s="7"/>
      <c r="C651" s="7"/>
      <c r="D651" s="7"/>
    </row>
    <row r="652" spans="2:4" x14ac:dyDescent="0.2">
      <c r="B652" s="7"/>
      <c r="C652" s="7"/>
      <c r="D652" s="7"/>
    </row>
    <row r="653" spans="2:4" x14ac:dyDescent="0.2">
      <c r="B653" s="7"/>
      <c r="C653" s="7"/>
      <c r="D653" s="7"/>
    </row>
    <row r="654" spans="2:4" x14ac:dyDescent="0.2">
      <c r="B654" s="7"/>
      <c r="C654" s="7"/>
      <c r="D654" s="7"/>
    </row>
    <row r="655" spans="2:4" x14ac:dyDescent="0.2">
      <c r="B655" s="7"/>
      <c r="C655" s="7"/>
      <c r="D655" s="7"/>
    </row>
    <row r="656" spans="2:4" x14ac:dyDescent="0.2">
      <c r="B656" s="7"/>
      <c r="C656" s="7"/>
      <c r="D656" s="7"/>
    </row>
    <row r="657" spans="2:4" x14ac:dyDescent="0.2">
      <c r="B657" s="7"/>
      <c r="C657" s="7"/>
      <c r="D657" s="7"/>
    </row>
    <row r="658" spans="2:4" x14ac:dyDescent="0.2">
      <c r="B658" s="7"/>
      <c r="C658" s="7"/>
      <c r="D658" s="7"/>
    </row>
    <row r="659" spans="2:4" x14ac:dyDescent="0.2">
      <c r="B659" s="7"/>
      <c r="C659" s="7"/>
      <c r="D659" s="7"/>
    </row>
    <row r="660" spans="2:4" x14ac:dyDescent="0.2">
      <c r="B660" s="7"/>
      <c r="C660" s="7"/>
      <c r="D660" s="7"/>
    </row>
    <row r="661" spans="2:4" x14ac:dyDescent="0.2">
      <c r="B661" s="7"/>
      <c r="C661" s="7"/>
      <c r="D661" s="7"/>
    </row>
    <row r="662" spans="2:4" x14ac:dyDescent="0.2">
      <c r="B662" s="7"/>
      <c r="C662" s="7"/>
      <c r="D662" s="7"/>
    </row>
    <row r="663" spans="2:4" x14ac:dyDescent="0.2">
      <c r="B663" s="7"/>
      <c r="C663" s="7"/>
      <c r="D663" s="7"/>
    </row>
    <row r="664" spans="2:4" x14ac:dyDescent="0.2">
      <c r="B664" s="7"/>
      <c r="C664" s="7"/>
      <c r="D664" s="7"/>
    </row>
    <row r="665" spans="2:4" x14ac:dyDescent="0.2">
      <c r="B665" s="7"/>
      <c r="C665" s="7"/>
      <c r="D665" s="7"/>
    </row>
    <row r="666" spans="2:4" x14ac:dyDescent="0.2">
      <c r="B666" s="7"/>
      <c r="C666" s="7"/>
      <c r="D666" s="7"/>
    </row>
    <row r="667" spans="2:4" x14ac:dyDescent="0.2">
      <c r="B667" s="7"/>
      <c r="C667" s="7"/>
      <c r="D667" s="7"/>
    </row>
    <row r="668" spans="2:4" x14ac:dyDescent="0.2">
      <c r="B668" s="7"/>
      <c r="C668" s="7"/>
      <c r="D668" s="7"/>
    </row>
    <row r="669" spans="2:4" x14ac:dyDescent="0.2">
      <c r="B669" s="7"/>
      <c r="C669" s="7"/>
      <c r="D669" s="7"/>
    </row>
    <row r="670" spans="2:4" x14ac:dyDescent="0.2">
      <c r="B670" s="7"/>
      <c r="C670" s="7"/>
      <c r="D670" s="7"/>
    </row>
    <row r="671" spans="2:4" x14ac:dyDescent="0.2">
      <c r="B671" s="7"/>
      <c r="C671" s="7"/>
      <c r="D671" s="7"/>
    </row>
    <row r="672" spans="2:4" x14ac:dyDescent="0.2">
      <c r="B672" s="7"/>
      <c r="C672" s="7"/>
      <c r="D672" s="7"/>
    </row>
    <row r="673" spans="2:4" x14ac:dyDescent="0.2">
      <c r="B673" s="7"/>
      <c r="C673" s="7"/>
      <c r="D673" s="7"/>
    </row>
    <row r="674" spans="2:4" x14ac:dyDescent="0.2">
      <c r="B674" s="7"/>
      <c r="C674" s="7"/>
      <c r="D674" s="7"/>
    </row>
    <row r="675" spans="2:4" x14ac:dyDescent="0.2">
      <c r="B675" s="7"/>
      <c r="C675" s="7"/>
      <c r="D675" s="7"/>
    </row>
    <row r="676" spans="2:4" x14ac:dyDescent="0.2">
      <c r="B676" s="7"/>
      <c r="C676" s="7"/>
      <c r="D676" s="7"/>
    </row>
    <row r="677" spans="2:4" x14ac:dyDescent="0.2">
      <c r="B677" s="7"/>
      <c r="C677" s="7"/>
      <c r="D677" s="7"/>
    </row>
    <row r="678" spans="2:4" x14ac:dyDescent="0.2">
      <c r="B678" s="7"/>
      <c r="C678" s="7"/>
      <c r="D678" s="7"/>
    </row>
    <row r="679" spans="2:4" x14ac:dyDescent="0.2">
      <c r="B679" s="7"/>
      <c r="C679" s="7"/>
      <c r="D679" s="7"/>
    </row>
    <row r="680" spans="2:4" x14ac:dyDescent="0.2">
      <c r="B680" s="7"/>
      <c r="C680" s="7"/>
      <c r="D680" s="7"/>
    </row>
    <row r="681" spans="2:4" x14ac:dyDescent="0.2">
      <c r="B681" s="7"/>
      <c r="C681" s="7"/>
      <c r="D681" s="7"/>
    </row>
    <row r="682" spans="2:4" x14ac:dyDescent="0.2">
      <c r="B682" s="7"/>
      <c r="C682" s="7"/>
      <c r="D682" s="7"/>
    </row>
    <row r="683" spans="2:4" x14ac:dyDescent="0.2">
      <c r="B683" s="7"/>
      <c r="C683" s="7"/>
      <c r="D683" s="7"/>
    </row>
    <row r="684" spans="2:4" x14ac:dyDescent="0.2">
      <c r="B684" s="7"/>
      <c r="C684" s="7"/>
      <c r="D684" s="7"/>
    </row>
    <row r="685" spans="2:4" x14ac:dyDescent="0.2">
      <c r="B685" s="7"/>
      <c r="C685" s="7"/>
      <c r="D685" s="7"/>
    </row>
    <row r="686" spans="2:4" x14ac:dyDescent="0.2">
      <c r="B686" s="7"/>
      <c r="C686" s="7"/>
      <c r="D686" s="7"/>
    </row>
    <row r="687" spans="2:4" x14ac:dyDescent="0.2">
      <c r="B687" s="7"/>
      <c r="C687" s="7"/>
      <c r="D687" s="7"/>
    </row>
    <row r="688" spans="2:4" x14ac:dyDescent="0.2">
      <c r="B688" s="7"/>
      <c r="C688" s="7"/>
      <c r="D688" s="7"/>
    </row>
    <row r="689" spans="2:4" x14ac:dyDescent="0.2">
      <c r="B689" s="7"/>
      <c r="C689" s="7"/>
      <c r="D689" s="7"/>
    </row>
    <row r="690" spans="2:4" x14ac:dyDescent="0.2">
      <c r="B690" s="7"/>
      <c r="C690" s="7"/>
      <c r="D690" s="7"/>
    </row>
    <row r="691" spans="2:4" x14ac:dyDescent="0.2">
      <c r="B691" s="7"/>
      <c r="C691" s="7"/>
      <c r="D691" s="7"/>
    </row>
    <row r="692" spans="2:4" x14ac:dyDescent="0.2">
      <c r="B692" s="7"/>
      <c r="C692" s="7"/>
      <c r="D692" s="7"/>
    </row>
    <row r="693" spans="2:4" x14ac:dyDescent="0.2">
      <c r="B693" s="7"/>
      <c r="C693" s="7"/>
      <c r="D693" s="7"/>
    </row>
    <row r="694" spans="2:4" x14ac:dyDescent="0.2">
      <c r="B694" s="7"/>
      <c r="C694" s="7"/>
      <c r="D694" s="7"/>
    </row>
    <row r="695" spans="2:4" x14ac:dyDescent="0.2">
      <c r="B695" s="7"/>
      <c r="C695" s="7"/>
      <c r="D695" s="7"/>
    </row>
    <row r="696" spans="2:4" x14ac:dyDescent="0.2">
      <c r="B696" s="7"/>
      <c r="C696" s="7"/>
      <c r="D696" s="7"/>
    </row>
    <row r="697" spans="2:4" x14ac:dyDescent="0.2">
      <c r="B697" s="7"/>
      <c r="C697" s="7"/>
      <c r="D697" s="7"/>
    </row>
    <row r="698" spans="2:4" x14ac:dyDescent="0.2">
      <c r="B698" s="7"/>
      <c r="C698" s="7"/>
      <c r="D698" s="7"/>
    </row>
    <row r="699" spans="2:4" x14ac:dyDescent="0.2">
      <c r="B699" s="7"/>
      <c r="C699" s="7"/>
      <c r="D699" s="7"/>
    </row>
    <row r="700" spans="2:4" x14ac:dyDescent="0.2">
      <c r="B700" s="7"/>
      <c r="C700" s="7"/>
      <c r="D700" s="7"/>
    </row>
    <row r="701" spans="2:4" x14ac:dyDescent="0.2">
      <c r="B701" s="7"/>
      <c r="C701" s="7"/>
      <c r="D701" s="7"/>
    </row>
    <row r="702" spans="2:4" x14ac:dyDescent="0.2">
      <c r="B702" s="7"/>
      <c r="C702" s="7"/>
      <c r="D702" s="7"/>
    </row>
    <row r="703" spans="2:4" x14ac:dyDescent="0.2">
      <c r="B703" s="7"/>
      <c r="C703" s="7"/>
      <c r="D703" s="7"/>
    </row>
    <row r="704" spans="2:4" x14ac:dyDescent="0.2">
      <c r="B704" s="7"/>
      <c r="C704" s="7"/>
      <c r="D704" s="7"/>
    </row>
    <row r="705" spans="2:4" x14ac:dyDescent="0.2">
      <c r="B705" s="7"/>
      <c r="C705" s="7"/>
      <c r="D705" s="7"/>
    </row>
    <row r="706" spans="2:4" x14ac:dyDescent="0.2">
      <c r="B706" s="7"/>
      <c r="C706" s="7"/>
      <c r="D706" s="7"/>
    </row>
    <row r="707" spans="2:4" x14ac:dyDescent="0.2">
      <c r="B707" s="7"/>
      <c r="C707" s="7"/>
      <c r="D707" s="7"/>
    </row>
    <row r="708" spans="2:4" x14ac:dyDescent="0.2">
      <c r="B708" s="7"/>
      <c r="C708" s="7"/>
      <c r="D708" s="7"/>
    </row>
    <row r="709" spans="2:4" x14ac:dyDescent="0.2">
      <c r="B709" s="7"/>
      <c r="C709" s="7"/>
      <c r="D709" s="7"/>
    </row>
    <row r="710" spans="2:4" x14ac:dyDescent="0.2">
      <c r="B710" s="7"/>
      <c r="C710" s="7"/>
      <c r="D710" s="7"/>
    </row>
    <row r="711" spans="2:4" x14ac:dyDescent="0.2">
      <c r="B711" s="7"/>
      <c r="C711" s="7"/>
      <c r="D711" s="7"/>
    </row>
    <row r="712" spans="2:4" x14ac:dyDescent="0.2">
      <c r="B712" s="7"/>
      <c r="C712" s="7"/>
      <c r="D712" s="7"/>
    </row>
    <row r="713" spans="2:4" x14ac:dyDescent="0.2">
      <c r="B713" s="7"/>
      <c r="C713" s="7"/>
      <c r="D713" s="7"/>
    </row>
    <row r="714" spans="2:4" x14ac:dyDescent="0.2">
      <c r="B714" s="7"/>
      <c r="C714" s="7"/>
      <c r="D714" s="7"/>
    </row>
    <row r="715" spans="2:4" x14ac:dyDescent="0.2">
      <c r="B715" s="7"/>
      <c r="C715" s="7"/>
      <c r="D715" s="7"/>
    </row>
    <row r="716" spans="2:4" x14ac:dyDescent="0.2">
      <c r="B716" s="7"/>
      <c r="C716" s="7"/>
      <c r="D716" s="7"/>
    </row>
    <row r="717" spans="2:4" x14ac:dyDescent="0.2">
      <c r="B717" s="7"/>
      <c r="C717" s="7"/>
      <c r="D717" s="7"/>
    </row>
    <row r="718" spans="2:4" x14ac:dyDescent="0.2">
      <c r="B718" s="7"/>
      <c r="C718" s="7"/>
      <c r="D718" s="7"/>
    </row>
    <row r="719" spans="2:4" x14ac:dyDescent="0.2">
      <c r="B719" s="7"/>
      <c r="C719" s="7"/>
      <c r="D719" s="7"/>
    </row>
    <row r="720" spans="2:4" x14ac:dyDescent="0.2">
      <c r="B720" s="7"/>
      <c r="C720" s="7"/>
      <c r="D720" s="7"/>
    </row>
    <row r="721" spans="2:4" x14ac:dyDescent="0.2">
      <c r="B721" s="7"/>
      <c r="C721" s="7"/>
      <c r="D721" s="7"/>
    </row>
    <row r="722" spans="2:4" x14ac:dyDescent="0.2">
      <c r="B722" s="7"/>
      <c r="C722" s="7"/>
      <c r="D722" s="7"/>
    </row>
    <row r="723" spans="2:4" x14ac:dyDescent="0.2">
      <c r="B723" s="7"/>
      <c r="C723" s="7"/>
      <c r="D723" s="7"/>
    </row>
    <row r="724" spans="2:4" x14ac:dyDescent="0.2">
      <c r="B724" s="7"/>
      <c r="C724" s="7"/>
      <c r="D724" s="7"/>
    </row>
    <row r="725" spans="2:4" x14ac:dyDescent="0.2">
      <c r="B725" s="7"/>
      <c r="C725" s="7"/>
      <c r="D725" s="7"/>
    </row>
    <row r="726" spans="2:4" x14ac:dyDescent="0.2">
      <c r="B726" s="7"/>
      <c r="C726" s="7"/>
      <c r="D726" s="7"/>
    </row>
    <row r="727" spans="2:4" x14ac:dyDescent="0.2">
      <c r="B727" s="7"/>
      <c r="C727" s="7"/>
      <c r="D727" s="7"/>
    </row>
    <row r="728" spans="2:4" x14ac:dyDescent="0.2">
      <c r="B728" s="7"/>
      <c r="C728" s="7"/>
      <c r="D728" s="7"/>
    </row>
    <row r="729" spans="2:4" x14ac:dyDescent="0.2">
      <c r="B729" s="7"/>
      <c r="C729" s="7"/>
      <c r="D729" s="7"/>
    </row>
    <row r="730" spans="2:4" x14ac:dyDescent="0.2">
      <c r="B730" s="7"/>
      <c r="C730" s="7"/>
      <c r="D730" s="7"/>
    </row>
    <row r="731" spans="2:4" x14ac:dyDescent="0.2">
      <c r="B731" s="7"/>
      <c r="C731" s="7"/>
      <c r="D731" s="7"/>
    </row>
    <row r="732" spans="2:4" x14ac:dyDescent="0.2">
      <c r="B732" s="7"/>
      <c r="C732" s="7"/>
      <c r="D732" s="7"/>
    </row>
    <row r="733" spans="2:4" x14ac:dyDescent="0.2">
      <c r="B733" s="7"/>
      <c r="C733" s="7"/>
      <c r="D733" s="7"/>
    </row>
    <row r="734" spans="2:4" x14ac:dyDescent="0.2">
      <c r="B734" s="7"/>
      <c r="C734" s="7"/>
      <c r="D734" s="7"/>
    </row>
    <row r="735" spans="2:4" x14ac:dyDescent="0.2">
      <c r="B735" s="7"/>
      <c r="C735" s="7"/>
      <c r="D735" s="7"/>
    </row>
    <row r="736" spans="2:4" x14ac:dyDescent="0.2">
      <c r="B736" s="7"/>
      <c r="C736" s="7"/>
      <c r="D736" s="7"/>
    </row>
    <row r="737" spans="2:4" x14ac:dyDescent="0.2">
      <c r="B737" s="7"/>
      <c r="C737" s="7"/>
      <c r="D737" s="7"/>
    </row>
    <row r="738" spans="2:4" x14ac:dyDescent="0.2">
      <c r="B738" s="7"/>
      <c r="C738" s="7"/>
      <c r="D738" s="7"/>
    </row>
    <row r="739" spans="2:4" x14ac:dyDescent="0.2">
      <c r="B739" s="7"/>
      <c r="C739" s="7"/>
      <c r="D739" s="7"/>
    </row>
    <row r="740" spans="2:4" x14ac:dyDescent="0.2">
      <c r="B740" s="7"/>
      <c r="C740" s="7"/>
      <c r="D740" s="7"/>
    </row>
    <row r="741" spans="2:4" x14ac:dyDescent="0.2">
      <c r="B741" s="7"/>
      <c r="C741" s="7"/>
      <c r="D741" s="7"/>
    </row>
    <row r="742" spans="2:4" x14ac:dyDescent="0.2">
      <c r="B742" s="7"/>
      <c r="C742" s="7"/>
      <c r="D742" s="7"/>
    </row>
    <row r="743" spans="2:4" x14ac:dyDescent="0.2">
      <c r="B743" s="7"/>
      <c r="C743" s="7"/>
      <c r="D743" s="7"/>
    </row>
    <row r="744" spans="2:4" x14ac:dyDescent="0.2">
      <c r="B744" s="7"/>
      <c r="C744" s="7"/>
      <c r="D744" s="7"/>
    </row>
    <row r="745" spans="2:4" x14ac:dyDescent="0.2">
      <c r="B745" s="7"/>
      <c r="C745" s="7"/>
      <c r="D745" s="7"/>
    </row>
    <row r="746" spans="2:4" x14ac:dyDescent="0.2">
      <c r="B746" s="7"/>
      <c r="C746" s="7"/>
      <c r="D746" s="7"/>
    </row>
    <row r="747" spans="2:4" x14ac:dyDescent="0.2">
      <c r="B747" s="7"/>
      <c r="C747" s="7"/>
      <c r="D747" s="7"/>
    </row>
    <row r="748" spans="2:4" x14ac:dyDescent="0.2">
      <c r="B748" s="7"/>
      <c r="C748" s="7"/>
      <c r="D748" s="7"/>
    </row>
    <row r="749" spans="2:4" x14ac:dyDescent="0.2">
      <c r="B749" s="7"/>
      <c r="C749" s="7"/>
      <c r="D749" s="7"/>
    </row>
    <row r="750" spans="2:4" x14ac:dyDescent="0.2">
      <c r="B750" s="7"/>
      <c r="C750" s="7"/>
      <c r="D750" s="7"/>
    </row>
    <row r="751" spans="2:4" x14ac:dyDescent="0.2">
      <c r="B751" s="7"/>
      <c r="C751" s="7"/>
      <c r="D751" s="7"/>
    </row>
    <row r="752" spans="2:4" x14ac:dyDescent="0.2">
      <c r="B752" s="7"/>
      <c r="C752" s="7"/>
      <c r="D752" s="7"/>
    </row>
    <row r="753" spans="2:4" x14ac:dyDescent="0.2">
      <c r="B753" s="7"/>
      <c r="C753" s="7"/>
      <c r="D753" s="7"/>
    </row>
    <row r="754" spans="2:4" x14ac:dyDescent="0.2">
      <c r="B754" s="7"/>
      <c r="C754" s="7"/>
      <c r="D754" s="7"/>
    </row>
    <row r="755" spans="2:4" x14ac:dyDescent="0.2">
      <c r="B755" s="7"/>
      <c r="C755" s="7"/>
      <c r="D755" s="7"/>
    </row>
    <row r="756" spans="2:4" x14ac:dyDescent="0.2">
      <c r="B756" s="7"/>
      <c r="C756" s="7"/>
      <c r="D756" s="7"/>
    </row>
    <row r="757" spans="2:4" x14ac:dyDescent="0.2">
      <c r="B757" s="7"/>
      <c r="C757" s="7"/>
      <c r="D757" s="7"/>
    </row>
    <row r="758" spans="2:4" x14ac:dyDescent="0.2">
      <c r="B758" s="7"/>
      <c r="C758" s="7"/>
      <c r="D758" s="7"/>
    </row>
    <row r="759" spans="2:4" x14ac:dyDescent="0.2">
      <c r="B759" s="7"/>
      <c r="C759" s="7"/>
      <c r="D759" s="7"/>
    </row>
    <row r="760" spans="2:4" x14ac:dyDescent="0.2">
      <c r="B760" s="7"/>
      <c r="C760" s="7"/>
      <c r="D760" s="7"/>
    </row>
    <row r="761" spans="2:4" x14ac:dyDescent="0.2">
      <c r="B761" s="7"/>
      <c r="C761" s="7"/>
      <c r="D761" s="7"/>
    </row>
    <row r="762" spans="2:4" x14ac:dyDescent="0.2">
      <c r="B762" s="7"/>
      <c r="C762" s="7"/>
      <c r="D762" s="7"/>
    </row>
    <row r="763" spans="2:4" x14ac:dyDescent="0.2">
      <c r="B763" s="7"/>
      <c r="C763" s="7"/>
      <c r="D763" s="7"/>
    </row>
    <row r="764" spans="2:4" x14ac:dyDescent="0.2">
      <c r="B764" s="7"/>
      <c r="C764" s="7"/>
      <c r="D764" s="7"/>
    </row>
    <row r="765" spans="2:4" x14ac:dyDescent="0.2">
      <c r="B765" s="7"/>
      <c r="C765" s="7"/>
      <c r="D765" s="7"/>
    </row>
    <row r="766" spans="2:4" x14ac:dyDescent="0.2">
      <c r="B766" s="7"/>
      <c r="C766" s="7"/>
      <c r="D766" s="7"/>
    </row>
    <row r="767" spans="2:4" x14ac:dyDescent="0.2">
      <c r="B767" s="7"/>
      <c r="C767" s="7"/>
      <c r="D767" s="7"/>
    </row>
    <row r="768" spans="2:4" x14ac:dyDescent="0.2">
      <c r="B768" s="7"/>
      <c r="C768" s="7"/>
      <c r="D768" s="7"/>
    </row>
    <row r="769" spans="2:4" x14ac:dyDescent="0.2">
      <c r="B769" s="7"/>
      <c r="C769" s="7"/>
      <c r="D769" s="7"/>
    </row>
    <row r="770" spans="2:4" x14ac:dyDescent="0.2">
      <c r="B770" s="7"/>
      <c r="C770" s="7"/>
      <c r="D770" s="7"/>
    </row>
    <row r="771" spans="2:4" x14ac:dyDescent="0.2">
      <c r="B771" s="7"/>
      <c r="C771" s="7"/>
      <c r="D771" s="7"/>
    </row>
    <row r="772" spans="2:4" x14ac:dyDescent="0.2">
      <c r="B772" s="7"/>
      <c r="C772" s="7"/>
      <c r="D772" s="7"/>
    </row>
    <row r="773" spans="2:4" x14ac:dyDescent="0.2">
      <c r="B773" s="7"/>
      <c r="C773" s="7"/>
      <c r="D773" s="7"/>
    </row>
    <row r="774" spans="2:4" x14ac:dyDescent="0.2">
      <c r="B774" s="7"/>
      <c r="C774" s="7"/>
      <c r="D774" s="7"/>
    </row>
    <row r="775" spans="2:4" x14ac:dyDescent="0.2">
      <c r="B775" s="7"/>
      <c r="C775" s="7"/>
      <c r="D775" s="7"/>
    </row>
    <row r="776" spans="2:4" x14ac:dyDescent="0.2">
      <c r="B776" s="7"/>
      <c r="C776" s="7"/>
      <c r="D776" s="7"/>
    </row>
    <row r="777" spans="2:4" x14ac:dyDescent="0.2">
      <c r="B777" s="7"/>
      <c r="C777" s="7"/>
      <c r="D777" s="7"/>
    </row>
    <row r="778" spans="2:4" x14ac:dyDescent="0.2">
      <c r="B778" s="7"/>
      <c r="C778" s="7"/>
      <c r="D778" s="7"/>
    </row>
    <row r="779" spans="2:4" x14ac:dyDescent="0.2">
      <c r="B779" s="7"/>
      <c r="C779" s="7"/>
      <c r="D779" s="7"/>
    </row>
    <row r="780" spans="2:4" x14ac:dyDescent="0.2">
      <c r="B780" s="7"/>
      <c r="C780" s="7"/>
      <c r="D780" s="7"/>
    </row>
    <row r="781" spans="2:4" x14ac:dyDescent="0.2">
      <c r="B781" s="7"/>
      <c r="C781" s="7"/>
      <c r="D781" s="7"/>
    </row>
    <row r="782" spans="2:4" x14ac:dyDescent="0.2">
      <c r="B782" s="7"/>
      <c r="C782" s="7"/>
      <c r="D782" s="7"/>
    </row>
    <row r="783" spans="2:4" x14ac:dyDescent="0.2">
      <c r="B783" s="7"/>
      <c r="C783" s="7"/>
      <c r="D783" s="7"/>
    </row>
    <row r="784" spans="2:4" x14ac:dyDescent="0.2">
      <c r="B784" s="7"/>
      <c r="C784" s="7"/>
      <c r="D784" s="7"/>
    </row>
    <row r="785" spans="2:4" x14ac:dyDescent="0.2">
      <c r="B785" s="7"/>
      <c r="C785" s="7"/>
      <c r="D785" s="7"/>
    </row>
    <row r="786" spans="2:4" x14ac:dyDescent="0.2">
      <c r="B786" s="7"/>
      <c r="C786" s="7"/>
      <c r="D786" s="7"/>
    </row>
    <row r="787" spans="2:4" x14ac:dyDescent="0.2">
      <c r="B787" s="7"/>
      <c r="C787" s="7"/>
      <c r="D787" s="7"/>
    </row>
    <row r="788" spans="2:4" x14ac:dyDescent="0.2">
      <c r="B788" s="7"/>
      <c r="C788" s="7"/>
      <c r="D788" s="7"/>
    </row>
    <row r="789" spans="2:4" x14ac:dyDescent="0.2">
      <c r="B789" s="7"/>
      <c r="C789" s="7"/>
      <c r="D789" s="7"/>
    </row>
    <row r="790" spans="2:4" x14ac:dyDescent="0.2">
      <c r="B790" s="7"/>
      <c r="C790" s="7"/>
      <c r="D790" s="7"/>
    </row>
    <row r="791" spans="2:4" x14ac:dyDescent="0.2">
      <c r="B791" s="7"/>
      <c r="C791" s="7"/>
      <c r="D791" s="7"/>
    </row>
    <row r="792" spans="2:4" x14ac:dyDescent="0.2">
      <c r="B792" s="7"/>
      <c r="C792" s="7"/>
      <c r="D792" s="7"/>
    </row>
    <row r="793" spans="2:4" x14ac:dyDescent="0.2">
      <c r="B793" s="7"/>
      <c r="C793" s="7"/>
      <c r="D793" s="7"/>
    </row>
    <row r="794" spans="2:4" x14ac:dyDescent="0.2">
      <c r="B794" s="7"/>
      <c r="C794" s="7"/>
      <c r="D794" s="7"/>
    </row>
    <row r="795" spans="2:4" x14ac:dyDescent="0.2">
      <c r="B795" s="7"/>
      <c r="C795" s="7"/>
      <c r="D795" s="7"/>
    </row>
    <row r="796" spans="2:4" x14ac:dyDescent="0.2">
      <c r="B796" s="7"/>
      <c r="C796" s="7"/>
      <c r="D796" s="7"/>
    </row>
    <row r="797" spans="2:4" x14ac:dyDescent="0.2">
      <c r="B797" s="7"/>
      <c r="C797" s="7"/>
      <c r="D797" s="7"/>
    </row>
    <row r="798" spans="2:4" x14ac:dyDescent="0.2">
      <c r="B798" s="7"/>
      <c r="C798" s="7"/>
      <c r="D798" s="7"/>
    </row>
    <row r="799" spans="2:4" x14ac:dyDescent="0.2">
      <c r="B799" s="7"/>
      <c r="C799" s="7"/>
      <c r="D799" s="7"/>
    </row>
    <row r="800" spans="2:4" x14ac:dyDescent="0.2">
      <c r="B800" s="7"/>
      <c r="C800" s="7"/>
      <c r="D800" s="7"/>
    </row>
    <row r="801" spans="2:4" x14ac:dyDescent="0.2">
      <c r="B801" s="7"/>
      <c r="C801" s="7"/>
      <c r="D801" s="7"/>
    </row>
    <row r="802" spans="2:4" x14ac:dyDescent="0.2">
      <c r="B802" s="7"/>
      <c r="C802" s="7"/>
      <c r="D802" s="7"/>
    </row>
  </sheetData>
  <mergeCells count="4">
    <mergeCell ref="B27:I29"/>
    <mergeCell ref="B33:I33"/>
    <mergeCell ref="B52:I56"/>
    <mergeCell ref="B41:I41"/>
  </mergeCells>
  <printOptions horizontalCentered="1"/>
  <pageMargins left="0.39370078740157483" right="0.39370078740157483" top="0.59055118110236227" bottom="0.59055118110236227" header="0.39370078740157483" footer="0.39370078740157483"/>
  <pageSetup paperSize="9" scale="88" firstPageNumber="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7"/>
    <pageSetUpPr fitToPage="1"/>
  </sheetPr>
  <dimension ref="A5:G25"/>
  <sheetViews>
    <sheetView showGridLines="0" workbookViewId="0">
      <selection activeCell="N25" sqref="N25"/>
    </sheetView>
  </sheetViews>
  <sheetFormatPr baseColWidth="10" defaultRowHeight="12.75" x14ac:dyDescent="0.2"/>
  <sheetData>
    <row r="5" spans="1:7" ht="15" x14ac:dyDescent="0.25">
      <c r="A5" s="564" t="s">
        <v>87</v>
      </c>
      <c r="B5" s="564"/>
      <c r="C5" s="564"/>
      <c r="D5" s="564"/>
      <c r="E5" s="564"/>
      <c r="F5" s="564"/>
      <c r="G5" s="564"/>
    </row>
    <row r="6" spans="1:7" ht="15" x14ac:dyDescent="0.25">
      <c r="A6" s="564" t="s">
        <v>88</v>
      </c>
      <c r="B6" s="564"/>
      <c r="C6" s="564"/>
      <c r="D6" s="564"/>
      <c r="E6" s="564"/>
      <c r="F6" s="564"/>
      <c r="G6" s="564"/>
    </row>
    <row r="7" spans="1:7" ht="15" x14ac:dyDescent="0.25">
      <c r="A7" s="564" t="s">
        <v>542</v>
      </c>
      <c r="B7" s="564"/>
      <c r="C7" s="564"/>
      <c r="D7" s="564"/>
      <c r="E7" s="564"/>
      <c r="F7" s="564"/>
      <c r="G7" s="564"/>
    </row>
    <row r="14" spans="1:7" ht="15" x14ac:dyDescent="0.25">
      <c r="A14" s="564" t="s">
        <v>89</v>
      </c>
      <c r="B14" s="564"/>
      <c r="C14" s="564"/>
      <c r="D14" s="564"/>
      <c r="E14" s="564"/>
      <c r="F14" s="564"/>
      <c r="G14" s="564"/>
    </row>
    <row r="15" spans="1:7" ht="15" x14ac:dyDescent="0.25">
      <c r="A15" s="564"/>
      <c r="B15" s="564"/>
      <c r="C15" s="564"/>
      <c r="D15" s="564"/>
      <c r="E15" s="564"/>
      <c r="F15" s="564"/>
      <c r="G15" s="564"/>
    </row>
    <row r="16" spans="1:7" ht="15" x14ac:dyDescent="0.25">
      <c r="A16" s="565" t="s">
        <v>90</v>
      </c>
      <c r="B16" s="564" t="s">
        <v>91</v>
      </c>
      <c r="C16" s="564"/>
      <c r="D16" s="564"/>
      <c r="E16" s="564"/>
      <c r="F16" s="564"/>
      <c r="G16" s="564"/>
    </row>
    <row r="17" spans="1:7" ht="15" x14ac:dyDescent="0.25">
      <c r="A17" s="565" t="s">
        <v>92</v>
      </c>
      <c r="B17" s="564" t="s">
        <v>93</v>
      </c>
      <c r="C17" s="564"/>
      <c r="D17" s="564"/>
      <c r="E17" s="564"/>
      <c r="F17" s="564"/>
      <c r="G17" s="564"/>
    </row>
    <row r="18" spans="1:7" ht="15" x14ac:dyDescent="0.25">
      <c r="A18" s="565" t="s">
        <v>94</v>
      </c>
      <c r="B18" s="564" t="s">
        <v>95</v>
      </c>
      <c r="C18" s="564"/>
      <c r="D18" s="564"/>
      <c r="E18" s="564"/>
      <c r="F18" s="564"/>
      <c r="G18" s="564"/>
    </row>
    <row r="19" spans="1:7" ht="15" x14ac:dyDescent="0.25">
      <c r="A19" s="565" t="s">
        <v>96</v>
      </c>
      <c r="B19" s="564" t="s">
        <v>97</v>
      </c>
      <c r="C19" s="564"/>
      <c r="D19" s="564"/>
      <c r="E19" s="564"/>
      <c r="F19" s="564"/>
      <c r="G19" s="564"/>
    </row>
    <row r="20" spans="1:7" ht="15" x14ac:dyDescent="0.25">
      <c r="A20" s="565" t="s">
        <v>98</v>
      </c>
      <c r="B20" s="564" t="s">
        <v>99</v>
      </c>
      <c r="C20" s="564"/>
      <c r="D20" s="564"/>
      <c r="E20" s="564"/>
      <c r="F20" s="564"/>
      <c r="G20" s="564"/>
    </row>
    <row r="21" spans="1:7" ht="15" x14ac:dyDescent="0.25">
      <c r="A21" s="564"/>
      <c r="B21" s="564"/>
      <c r="C21" s="564"/>
      <c r="D21" s="564"/>
      <c r="E21" s="564"/>
      <c r="F21" s="564"/>
      <c r="G21" s="564"/>
    </row>
    <row r="22" spans="1:7" ht="15" x14ac:dyDescent="0.25">
      <c r="A22" s="564"/>
      <c r="B22" s="564"/>
      <c r="C22" s="564"/>
      <c r="D22" s="564"/>
      <c r="E22" s="564"/>
      <c r="F22" s="564"/>
      <c r="G22" s="564"/>
    </row>
    <row r="23" spans="1:7" ht="15" x14ac:dyDescent="0.25">
      <c r="A23" s="564" t="s">
        <v>543</v>
      </c>
      <c r="B23" s="564"/>
      <c r="C23" s="564"/>
      <c r="D23" s="564"/>
      <c r="E23" s="564"/>
      <c r="F23" s="564"/>
      <c r="G23" s="564"/>
    </row>
    <row r="24" spans="1:7" ht="15" x14ac:dyDescent="0.25">
      <c r="A24" s="564"/>
      <c r="B24" s="564"/>
      <c r="C24" s="564"/>
      <c r="D24" s="564"/>
      <c r="E24" s="564"/>
      <c r="F24" s="564"/>
      <c r="G24" s="564"/>
    </row>
    <row r="25" spans="1:7" ht="15" x14ac:dyDescent="0.25">
      <c r="A25" s="564"/>
      <c r="B25" s="564"/>
      <c r="C25" s="564"/>
      <c r="D25" s="564"/>
      <c r="E25" s="564"/>
      <c r="F25" s="564"/>
      <c r="G25" s="564"/>
    </row>
  </sheetData>
  <printOptions horizontalCentered="1"/>
  <pageMargins left="0.70866141732283472" right="0.70866141732283472" top="0.74803149606299213" bottom="0.74803149606299213" header="0.31496062992125984" footer="0.31496062992125984"/>
  <pageSetup paperSize="9" firstPageNumber="17" fitToHeight="0" orientation="portrait" r:id="rId1"/>
  <headerFoot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7"/>
    <pageSetUpPr fitToPage="1"/>
  </sheetPr>
  <dimension ref="A3:Z24"/>
  <sheetViews>
    <sheetView showGridLines="0" workbookViewId="0">
      <selection activeCell="N25" sqref="N25"/>
    </sheetView>
  </sheetViews>
  <sheetFormatPr baseColWidth="10" defaultRowHeight="12.75" x14ac:dyDescent="0.2"/>
  <cols>
    <col min="1" max="1" width="23" bestFit="1" customWidth="1"/>
    <col min="2" max="2" width="6.6640625" bestFit="1" customWidth="1"/>
    <col min="3" max="3" width="7" bestFit="1" customWidth="1"/>
    <col min="4" max="4" width="6.6640625" bestFit="1" customWidth="1"/>
    <col min="5" max="5" width="7" bestFit="1" customWidth="1"/>
    <col min="6" max="6" width="6.6640625" bestFit="1" customWidth="1"/>
    <col min="7" max="7" width="7" bestFit="1" customWidth="1"/>
    <col min="8" max="9" width="7" customWidth="1"/>
    <col min="10" max="10" width="6.6640625" bestFit="1" customWidth="1"/>
    <col min="11" max="11" width="7" bestFit="1" customWidth="1"/>
    <col min="12" max="12" width="7.6640625" customWidth="1"/>
    <col min="13" max="13" width="9.6640625" customWidth="1"/>
    <col min="14" max="14" width="6.6640625" bestFit="1" customWidth="1"/>
    <col min="15" max="15" width="7" bestFit="1" customWidth="1"/>
    <col min="16" max="16" width="3.6640625" customWidth="1"/>
    <col min="17" max="19" width="7.1640625" customWidth="1"/>
  </cols>
  <sheetData>
    <row r="3" spans="1:26" s="554" customFormat="1" ht="30.75" customHeight="1" x14ac:dyDescent="0.3">
      <c r="A3" s="709" t="s">
        <v>547</v>
      </c>
      <c r="B3" s="709"/>
      <c r="C3" s="709"/>
      <c r="D3" s="709"/>
      <c r="E3" s="709"/>
      <c r="F3" s="709"/>
      <c r="G3" s="709"/>
      <c r="H3" s="709"/>
      <c r="I3" s="709"/>
      <c r="J3" s="709"/>
      <c r="K3" s="709"/>
      <c r="L3" s="709"/>
      <c r="M3" s="709"/>
      <c r="N3" s="709"/>
      <c r="O3" s="709"/>
      <c r="P3" s="709"/>
      <c r="Q3" s="709"/>
      <c r="R3" s="709"/>
      <c r="S3" s="709"/>
    </row>
    <row r="6" spans="1:26" ht="50.25" customHeight="1" x14ac:dyDescent="0.2">
      <c r="B6" s="766" t="s">
        <v>102</v>
      </c>
      <c r="C6" s="767"/>
      <c r="D6" s="767" t="s">
        <v>103</v>
      </c>
      <c r="E6" s="767"/>
      <c r="F6" s="767" t="s">
        <v>483</v>
      </c>
      <c r="G6" s="767"/>
      <c r="H6" s="767" t="s">
        <v>104</v>
      </c>
      <c r="I6" s="767"/>
      <c r="J6" s="768" t="s">
        <v>105</v>
      </c>
      <c r="K6" s="768"/>
      <c r="L6" s="767" t="s">
        <v>106</v>
      </c>
      <c r="M6" s="766"/>
      <c r="N6" s="770" t="s">
        <v>376</v>
      </c>
      <c r="O6" s="771"/>
      <c r="P6" s="88"/>
      <c r="Q6" s="764" t="s">
        <v>1</v>
      </c>
      <c r="R6" s="764"/>
      <c r="S6" s="764"/>
      <c r="Z6" s="450"/>
    </row>
    <row r="7" spans="1:26" ht="24.75" customHeight="1" x14ac:dyDescent="0.2">
      <c r="B7" s="766"/>
      <c r="C7" s="767"/>
      <c r="D7" s="767"/>
      <c r="E7" s="767"/>
      <c r="F7" s="767"/>
      <c r="G7" s="767"/>
      <c r="H7" s="767"/>
      <c r="I7" s="767"/>
      <c r="J7" s="768"/>
      <c r="K7" s="768"/>
      <c r="L7" s="769"/>
      <c r="M7" s="766"/>
      <c r="N7" s="770"/>
      <c r="O7" s="771"/>
      <c r="P7" s="89"/>
      <c r="Q7" s="765"/>
      <c r="R7" s="765"/>
      <c r="S7" s="765"/>
      <c r="Z7" s="450"/>
    </row>
    <row r="8" spans="1:26" ht="21" x14ac:dyDescent="0.2">
      <c r="B8" s="90" t="s">
        <v>100</v>
      </c>
      <c r="C8" s="90" t="s">
        <v>101</v>
      </c>
      <c r="D8" s="90" t="s">
        <v>100</v>
      </c>
      <c r="E8" s="90" t="s">
        <v>101</v>
      </c>
      <c r="F8" s="90" t="s">
        <v>100</v>
      </c>
      <c r="G8" s="90" t="s">
        <v>101</v>
      </c>
      <c r="H8" s="90" t="s">
        <v>100</v>
      </c>
      <c r="I8" s="90" t="s">
        <v>101</v>
      </c>
      <c r="J8" s="90" t="s">
        <v>100</v>
      </c>
      <c r="K8" s="90" t="s">
        <v>101</v>
      </c>
      <c r="L8" s="90" t="s">
        <v>100</v>
      </c>
      <c r="M8" s="90" t="s">
        <v>101</v>
      </c>
      <c r="N8" s="90" t="s">
        <v>100</v>
      </c>
      <c r="O8" s="90" t="s">
        <v>101</v>
      </c>
      <c r="P8" s="87"/>
      <c r="Q8" s="90" t="s">
        <v>100</v>
      </c>
      <c r="R8" s="90" t="s">
        <v>101</v>
      </c>
      <c r="S8" s="102" t="s">
        <v>77</v>
      </c>
      <c r="Z8" s="450"/>
    </row>
    <row r="9" spans="1:26" x14ac:dyDescent="0.2">
      <c r="B9" s="90"/>
      <c r="C9" s="90"/>
      <c r="D9" s="90"/>
      <c r="E9" s="90"/>
      <c r="F9" s="90"/>
      <c r="G9" s="90"/>
      <c r="H9" s="90"/>
      <c r="I9" s="90"/>
      <c r="J9" s="90"/>
      <c r="K9" s="90"/>
      <c r="L9" s="90"/>
      <c r="M9" s="90"/>
      <c r="N9" s="90"/>
      <c r="O9" s="90"/>
      <c r="P9" s="87"/>
      <c r="Q9" s="87"/>
      <c r="R9" s="87"/>
      <c r="S9" s="87"/>
      <c r="Z9" s="450"/>
    </row>
    <row r="10" spans="1:26" ht="25.5" x14ac:dyDescent="0.2">
      <c r="A10" s="377" t="s">
        <v>412</v>
      </c>
      <c r="B10" s="395">
        <v>318</v>
      </c>
      <c r="C10" s="396">
        <v>60</v>
      </c>
      <c r="D10" s="395">
        <v>67</v>
      </c>
      <c r="E10" s="396">
        <v>6</v>
      </c>
      <c r="F10" s="395">
        <v>37</v>
      </c>
      <c r="G10" s="396">
        <v>1</v>
      </c>
      <c r="H10" s="395">
        <v>121</v>
      </c>
      <c r="I10" s="396">
        <v>12</v>
      </c>
      <c r="J10" s="395">
        <v>1558</v>
      </c>
      <c r="K10" s="396">
        <v>526</v>
      </c>
      <c r="L10" s="395">
        <v>820</v>
      </c>
      <c r="M10" s="397">
        <v>74</v>
      </c>
      <c r="N10" s="395">
        <v>136</v>
      </c>
      <c r="O10" s="396">
        <v>6</v>
      </c>
      <c r="Q10" s="405">
        <f t="shared" ref="Q10:R12" si="0">B10+D10+F10+J10+L10+N10+H10</f>
        <v>3057</v>
      </c>
      <c r="R10" s="405">
        <f t="shared" si="0"/>
        <v>685</v>
      </c>
      <c r="S10" s="405">
        <f>R10+Q10</f>
        <v>3742</v>
      </c>
      <c r="T10" s="450"/>
    </row>
    <row r="11" spans="1:26" x14ac:dyDescent="0.2">
      <c r="A11" s="378" t="s">
        <v>413</v>
      </c>
      <c r="B11" s="398">
        <v>34</v>
      </c>
      <c r="C11" s="399">
        <v>8</v>
      </c>
      <c r="D11" s="398">
        <v>2</v>
      </c>
      <c r="E11" s="399"/>
      <c r="F11" s="398">
        <v>1</v>
      </c>
      <c r="G11" s="399"/>
      <c r="H11" s="398">
        <v>6</v>
      </c>
      <c r="I11" s="399">
        <v>5</v>
      </c>
      <c r="J11" s="398">
        <v>132</v>
      </c>
      <c r="K11" s="400">
        <v>78</v>
      </c>
      <c r="L11" s="398">
        <v>84</v>
      </c>
      <c r="M11" s="401">
        <v>25</v>
      </c>
      <c r="N11" s="398">
        <v>76</v>
      </c>
      <c r="O11" s="399">
        <v>14</v>
      </c>
      <c r="Q11" s="65">
        <f t="shared" si="0"/>
        <v>335</v>
      </c>
      <c r="R11" s="65">
        <f t="shared" si="0"/>
        <v>130</v>
      </c>
      <c r="S11" s="65">
        <f>R11+Q11</f>
        <v>465</v>
      </c>
      <c r="T11" s="450"/>
    </row>
    <row r="12" spans="1:26" x14ac:dyDescent="0.2">
      <c r="A12" s="96" t="s">
        <v>376</v>
      </c>
      <c r="B12" s="402">
        <v>48</v>
      </c>
      <c r="C12" s="403"/>
      <c r="D12" s="402"/>
      <c r="E12" s="403"/>
      <c r="F12" s="402">
        <v>34</v>
      </c>
      <c r="G12" s="403">
        <v>4</v>
      </c>
      <c r="H12" s="402">
        <v>17</v>
      </c>
      <c r="I12" s="403"/>
      <c r="J12" s="402">
        <v>201</v>
      </c>
      <c r="K12" s="403">
        <v>27</v>
      </c>
      <c r="L12" s="402">
        <v>113</v>
      </c>
      <c r="M12" s="404">
        <v>1</v>
      </c>
      <c r="N12" s="402">
        <v>116</v>
      </c>
      <c r="O12" s="403">
        <v>56</v>
      </c>
      <c r="Q12" s="101">
        <f t="shared" si="0"/>
        <v>529</v>
      </c>
      <c r="R12" s="101">
        <f t="shared" si="0"/>
        <v>88</v>
      </c>
      <c r="S12" s="101">
        <f>R12+Q12</f>
        <v>617</v>
      </c>
      <c r="T12" s="450"/>
    </row>
    <row r="13" spans="1:26" ht="5.25" customHeight="1" x14ac:dyDescent="0.2">
      <c r="B13" s="13"/>
      <c r="C13" s="13"/>
      <c r="D13" s="13"/>
      <c r="E13" s="13"/>
      <c r="F13" s="13"/>
      <c r="G13" s="13"/>
      <c r="H13" s="13"/>
      <c r="I13" s="13"/>
      <c r="J13" s="13"/>
      <c r="K13" s="13"/>
      <c r="L13" s="13"/>
      <c r="M13" s="13"/>
      <c r="N13" s="13"/>
      <c r="O13" s="13"/>
      <c r="Q13" s="13"/>
    </row>
    <row r="14" spans="1:26" x14ac:dyDescent="0.2">
      <c r="A14" s="95" t="s">
        <v>1</v>
      </c>
      <c r="B14" s="25">
        <f>B12+B11+B10</f>
        <v>400</v>
      </c>
      <c r="C14" s="25">
        <f t="shared" ref="C14:O14" si="1">C12+C11+C10</f>
        <v>68</v>
      </c>
      <c r="D14" s="25">
        <f t="shared" si="1"/>
        <v>69</v>
      </c>
      <c r="E14" s="25">
        <f t="shared" si="1"/>
        <v>6</v>
      </c>
      <c r="F14" s="25">
        <f t="shared" si="1"/>
        <v>72</v>
      </c>
      <c r="G14" s="25">
        <f t="shared" si="1"/>
        <v>5</v>
      </c>
      <c r="H14" s="25">
        <f t="shared" si="1"/>
        <v>144</v>
      </c>
      <c r="I14" s="25">
        <f t="shared" si="1"/>
        <v>17</v>
      </c>
      <c r="J14" s="25">
        <f t="shared" si="1"/>
        <v>1891</v>
      </c>
      <c r="K14" s="25">
        <f t="shared" si="1"/>
        <v>631</v>
      </c>
      <c r="L14" s="25">
        <f t="shared" si="1"/>
        <v>1017</v>
      </c>
      <c r="M14" s="25">
        <f t="shared" si="1"/>
        <v>100</v>
      </c>
      <c r="N14" s="25">
        <f t="shared" si="1"/>
        <v>328</v>
      </c>
      <c r="O14" s="25">
        <f t="shared" si="1"/>
        <v>76</v>
      </c>
      <c r="Q14" s="99">
        <f>Q12+Q11+Q10</f>
        <v>3921</v>
      </c>
      <c r="R14" s="25">
        <f t="shared" ref="R14:S14" si="2">R12+R11+R10</f>
        <v>903</v>
      </c>
      <c r="S14" s="26">
        <f t="shared" si="2"/>
        <v>4824</v>
      </c>
    </row>
    <row r="15" spans="1:26" ht="4.5" customHeight="1" x14ac:dyDescent="0.2"/>
    <row r="16" spans="1:26" x14ac:dyDescent="0.2">
      <c r="A16" s="103" t="s">
        <v>107</v>
      </c>
      <c r="B16" s="104">
        <v>57</v>
      </c>
      <c r="C16" s="104">
        <v>4</v>
      </c>
      <c r="D16" s="104">
        <v>10</v>
      </c>
      <c r="E16" s="104">
        <v>1</v>
      </c>
      <c r="F16" s="104">
        <v>7</v>
      </c>
      <c r="G16" s="104"/>
      <c r="H16" s="104">
        <v>84</v>
      </c>
      <c r="I16" s="104">
        <v>5</v>
      </c>
      <c r="J16" s="104">
        <v>55</v>
      </c>
      <c r="K16" s="104">
        <v>20</v>
      </c>
      <c r="L16" s="104">
        <v>745</v>
      </c>
      <c r="M16" s="100">
        <v>83</v>
      </c>
      <c r="N16" s="104">
        <v>47</v>
      </c>
      <c r="O16" s="104">
        <v>1</v>
      </c>
      <c r="Q16" s="105">
        <f>B16+D16+F16+J16+L16+N16+H16</f>
        <v>1005</v>
      </c>
      <c r="R16" s="27">
        <f>C16+E16+G16+K16+M16+O16+I16</f>
        <v>114</v>
      </c>
      <c r="S16" s="26">
        <f>R16+Q16</f>
        <v>1119</v>
      </c>
      <c r="U16" s="457"/>
    </row>
    <row r="17" spans="1:26" ht="6" customHeight="1" x14ac:dyDescent="0.2">
      <c r="T17" s="457"/>
      <c r="U17" s="457"/>
    </row>
    <row r="18" spans="1:26" ht="15.75" x14ac:dyDescent="0.25">
      <c r="A18" s="567" t="s">
        <v>544</v>
      </c>
    </row>
    <row r="20" spans="1:26" x14ac:dyDescent="0.2">
      <c r="Z20" s="450"/>
    </row>
    <row r="21" spans="1:26" x14ac:dyDescent="0.2">
      <c r="Z21" s="450"/>
    </row>
    <row r="22" spans="1:26" x14ac:dyDescent="0.2">
      <c r="Z22" s="450"/>
    </row>
    <row r="24" spans="1:26" x14ac:dyDescent="0.2">
      <c r="A24" s="13"/>
    </row>
  </sheetData>
  <mergeCells count="9">
    <mergeCell ref="Q6:S7"/>
    <mergeCell ref="A3:S3"/>
    <mergeCell ref="B6:C7"/>
    <mergeCell ref="D6:E7"/>
    <mergeCell ref="F6:G7"/>
    <mergeCell ref="J6:K7"/>
    <mergeCell ref="H6:I7"/>
    <mergeCell ref="L6:M7"/>
    <mergeCell ref="N6:O7"/>
  </mergeCells>
  <printOptions horizontalCentered="1"/>
  <pageMargins left="0.70866141732283472" right="0.70866141732283472" top="0.74803149606299213" bottom="0.74803149606299213" header="0.31496062992125984" footer="0.31496062992125984"/>
  <pageSetup paperSize="9" scale="99" firstPageNumber="18" fitToHeight="0" orientation="landscape" r:id="rId1"/>
  <headerFooter>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7"/>
    <pageSetUpPr fitToPage="1"/>
  </sheetPr>
  <dimension ref="A3:S18"/>
  <sheetViews>
    <sheetView showGridLines="0" workbookViewId="0">
      <selection activeCell="N25" sqref="N25"/>
    </sheetView>
  </sheetViews>
  <sheetFormatPr baseColWidth="10" defaultRowHeight="12.75" x14ac:dyDescent="0.2"/>
  <cols>
    <col min="1" max="1" width="23" bestFit="1" customWidth="1"/>
    <col min="2" max="2" width="7.83203125" customWidth="1"/>
    <col min="3" max="3" width="9.5" customWidth="1"/>
    <col min="4" max="4" width="8.5" customWidth="1"/>
    <col min="5" max="9" width="8.6640625" customWidth="1"/>
    <col min="10" max="10" width="8.5" customWidth="1"/>
    <col min="11" max="11" width="8.83203125" customWidth="1"/>
    <col min="12" max="12" width="11.6640625" customWidth="1"/>
    <col min="13" max="13" width="11" customWidth="1"/>
    <col min="14" max="15" width="8.33203125" customWidth="1"/>
    <col min="16" max="16" width="3.6640625" customWidth="1"/>
    <col min="17" max="17" width="7.1640625" customWidth="1"/>
    <col min="18" max="18" width="9" customWidth="1"/>
    <col min="19" max="19" width="7.1640625" customWidth="1"/>
  </cols>
  <sheetData>
    <row r="3" spans="1:19" s="554" customFormat="1" ht="30.75" customHeight="1" x14ac:dyDescent="0.3">
      <c r="A3" s="709" t="s">
        <v>546</v>
      </c>
      <c r="B3" s="709"/>
      <c r="C3" s="709"/>
      <c r="D3" s="709"/>
      <c r="E3" s="709"/>
      <c r="F3" s="709"/>
      <c r="G3" s="709"/>
      <c r="H3" s="709"/>
      <c r="I3" s="709"/>
      <c r="J3" s="709"/>
      <c r="K3" s="709"/>
      <c r="L3" s="709"/>
      <c r="M3" s="709"/>
      <c r="N3" s="709"/>
      <c r="O3" s="709"/>
      <c r="P3" s="709"/>
      <c r="Q3" s="709"/>
      <c r="R3" s="709"/>
      <c r="S3" s="709"/>
    </row>
    <row r="6" spans="1:19" ht="50.25" customHeight="1" x14ac:dyDescent="0.2">
      <c r="B6" s="766" t="s">
        <v>102</v>
      </c>
      <c r="C6" s="767"/>
      <c r="D6" s="767" t="s">
        <v>103</v>
      </c>
      <c r="E6" s="767"/>
      <c r="F6" s="767" t="s">
        <v>483</v>
      </c>
      <c r="G6" s="767"/>
      <c r="H6" s="767" t="s">
        <v>104</v>
      </c>
      <c r="I6" s="767"/>
      <c r="J6" s="768" t="s">
        <v>105</v>
      </c>
      <c r="K6" s="768"/>
      <c r="L6" s="767" t="s">
        <v>106</v>
      </c>
      <c r="M6" s="766"/>
      <c r="N6" s="770" t="s">
        <v>376</v>
      </c>
      <c r="O6" s="771"/>
      <c r="P6" s="88"/>
      <c r="Q6" s="764" t="s">
        <v>1</v>
      </c>
      <c r="R6" s="764"/>
      <c r="S6" s="764"/>
    </row>
    <row r="7" spans="1:19" ht="24.75" customHeight="1" x14ac:dyDescent="0.2">
      <c r="B7" s="766"/>
      <c r="C7" s="767"/>
      <c r="D7" s="767"/>
      <c r="E7" s="767"/>
      <c r="F7" s="767"/>
      <c r="G7" s="767"/>
      <c r="H7" s="767"/>
      <c r="I7" s="767"/>
      <c r="J7" s="768"/>
      <c r="K7" s="768"/>
      <c r="L7" s="769"/>
      <c r="M7" s="766"/>
      <c r="N7" s="770"/>
      <c r="O7" s="771"/>
      <c r="P7" s="89"/>
      <c r="Q7" s="765"/>
      <c r="R7" s="765"/>
      <c r="S7" s="765"/>
    </row>
    <row r="8" spans="1:19" ht="21" x14ac:dyDescent="0.2">
      <c r="B8" s="90" t="s">
        <v>395</v>
      </c>
      <c r="C8" s="90" t="s">
        <v>396</v>
      </c>
      <c r="D8" s="90" t="s">
        <v>395</v>
      </c>
      <c r="E8" s="90" t="s">
        <v>396</v>
      </c>
      <c r="F8" s="90" t="s">
        <v>395</v>
      </c>
      <c r="G8" s="90" t="s">
        <v>396</v>
      </c>
      <c r="H8" s="90" t="s">
        <v>395</v>
      </c>
      <c r="I8" s="90" t="s">
        <v>396</v>
      </c>
      <c r="J8" s="90" t="s">
        <v>395</v>
      </c>
      <c r="K8" s="90" t="s">
        <v>396</v>
      </c>
      <c r="L8" s="90" t="s">
        <v>395</v>
      </c>
      <c r="M8" s="90" t="s">
        <v>396</v>
      </c>
      <c r="N8" s="90" t="s">
        <v>395</v>
      </c>
      <c r="O8" s="90" t="s">
        <v>396</v>
      </c>
      <c r="P8" s="87"/>
      <c r="Q8" s="90" t="s">
        <v>395</v>
      </c>
      <c r="R8" s="90" t="s">
        <v>396</v>
      </c>
      <c r="S8" s="102" t="s">
        <v>77</v>
      </c>
    </row>
    <row r="9" spans="1:19" x14ac:dyDescent="0.2">
      <c r="B9" s="90"/>
      <c r="C9" s="90"/>
      <c r="D9" s="90"/>
      <c r="E9" s="90"/>
      <c r="F9" s="90"/>
      <c r="G9" s="90"/>
      <c r="H9" s="90"/>
      <c r="I9" s="90"/>
      <c r="J9" s="90"/>
      <c r="K9" s="90"/>
      <c r="L9" s="90"/>
      <c r="M9" s="90"/>
      <c r="N9" s="90"/>
      <c r="O9" s="90"/>
      <c r="P9" s="87"/>
      <c r="Q9" s="87"/>
      <c r="R9" s="87"/>
      <c r="S9" s="87"/>
    </row>
    <row r="10" spans="1:19" ht="25.5" x14ac:dyDescent="0.2">
      <c r="A10" s="377" t="s">
        <v>412</v>
      </c>
      <c r="B10" s="406">
        <v>205</v>
      </c>
      <c r="C10" s="407">
        <v>173</v>
      </c>
      <c r="D10" s="406">
        <v>45</v>
      </c>
      <c r="E10" s="407">
        <v>28</v>
      </c>
      <c r="F10" s="406">
        <v>20</v>
      </c>
      <c r="G10" s="407">
        <v>18</v>
      </c>
      <c r="H10" s="406">
        <v>68</v>
      </c>
      <c r="I10" s="407">
        <v>65</v>
      </c>
      <c r="J10" s="406">
        <v>971</v>
      </c>
      <c r="K10" s="407">
        <v>1113</v>
      </c>
      <c r="L10" s="406">
        <v>435</v>
      </c>
      <c r="M10" s="408">
        <v>459</v>
      </c>
      <c r="N10" s="406">
        <v>57</v>
      </c>
      <c r="O10" s="407">
        <v>85</v>
      </c>
      <c r="P10" s="380"/>
      <c r="Q10" s="405">
        <f>N10+L10+J10+F10+D10+B10+H10</f>
        <v>1801</v>
      </c>
      <c r="R10" s="405">
        <f>O10+M10+K10+G10+E10+C10+I10</f>
        <v>1941</v>
      </c>
      <c r="S10" s="405">
        <f>R10+Q10</f>
        <v>3742</v>
      </c>
    </row>
    <row r="11" spans="1:19" x14ac:dyDescent="0.2">
      <c r="A11" s="378" t="s">
        <v>413</v>
      </c>
      <c r="B11" s="93">
        <v>28</v>
      </c>
      <c r="C11" s="91">
        <v>14</v>
      </c>
      <c r="D11" s="93">
        <v>1</v>
      </c>
      <c r="E11" s="91">
        <v>1</v>
      </c>
      <c r="F11" s="93"/>
      <c r="G11" s="91">
        <v>1</v>
      </c>
      <c r="H11" s="93">
        <v>6</v>
      </c>
      <c r="I11" s="91">
        <v>5</v>
      </c>
      <c r="J11" s="93">
        <v>114</v>
      </c>
      <c r="K11" s="304">
        <v>96</v>
      </c>
      <c r="L11" s="93">
        <v>65</v>
      </c>
      <c r="M11" s="97">
        <v>44</v>
      </c>
      <c r="N11" s="93">
        <v>41</v>
      </c>
      <c r="O11" s="91">
        <v>49</v>
      </c>
      <c r="Q11" s="65">
        <f t="shared" ref="Q11:Q12" si="0">N11+L11+J11+F11+D11+B11+H11</f>
        <v>255</v>
      </c>
      <c r="R11" s="65">
        <f>O11+M11+K11+G11+E11+C11+I11</f>
        <v>210</v>
      </c>
      <c r="S11" s="65">
        <f>R11+Q11</f>
        <v>465</v>
      </c>
    </row>
    <row r="12" spans="1:19" x14ac:dyDescent="0.2">
      <c r="A12" s="96" t="s">
        <v>376</v>
      </c>
      <c r="B12" s="94">
        <v>27</v>
      </c>
      <c r="C12" s="92">
        <v>21</v>
      </c>
      <c r="D12" s="94"/>
      <c r="E12" s="92"/>
      <c r="F12" s="94">
        <v>22</v>
      </c>
      <c r="G12" s="92">
        <v>16</v>
      </c>
      <c r="H12" s="94">
        <v>12</v>
      </c>
      <c r="I12" s="92">
        <v>5</v>
      </c>
      <c r="J12" s="94">
        <v>104</v>
      </c>
      <c r="K12" s="92">
        <v>124</v>
      </c>
      <c r="L12" s="94">
        <v>60</v>
      </c>
      <c r="M12" s="98">
        <v>54</v>
      </c>
      <c r="N12" s="94">
        <v>91</v>
      </c>
      <c r="O12" s="92">
        <v>81</v>
      </c>
      <c r="Q12" s="101">
        <f t="shared" si="0"/>
        <v>316</v>
      </c>
      <c r="R12" s="101">
        <f t="shared" ref="R12" si="1">O12+M12+K12+G12+E12+C12+I12</f>
        <v>301</v>
      </c>
      <c r="S12" s="101">
        <f>R12+Q12</f>
        <v>617</v>
      </c>
    </row>
    <row r="13" spans="1:19" x14ac:dyDescent="0.2">
      <c r="B13" s="13"/>
      <c r="C13" s="13"/>
      <c r="D13" s="13"/>
      <c r="E13" s="13"/>
      <c r="F13" s="13"/>
      <c r="G13" s="13"/>
      <c r="H13" s="13"/>
      <c r="I13" s="13"/>
      <c r="J13" s="13"/>
      <c r="K13" s="13"/>
      <c r="L13" s="13"/>
      <c r="M13" s="13"/>
      <c r="N13" s="13"/>
      <c r="O13" s="13"/>
      <c r="Q13" s="13"/>
    </row>
    <row r="14" spans="1:19" ht="15.75" x14ac:dyDescent="0.2">
      <c r="A14" s="587" t="s">
        <v>1</v>
      </c>
      <c r="B14" s="25">
        <f>B12+B11+B10</f>
        <v>260</v>
      </c>
      <c r="C14" s="25">
        <f t="shared" ref="C14:O14" si="2">C12+C11+C10</f>
        <v>208</v>
      </c>
      <c r="D14" s="25">
        <f t="shared" si="2"/>
        <v>46</v>
      </c>
      <c r="E14" s="25">
        <f t="shared" si="2"/>
        <v>29</v>
      </c>
      <c r="F14" s="25">
        <f t="shared" si="2"/>
        <v>42</v>
      </c>
      <c r="G14" s="25">
        <f t="shared" si="2"/>
        <v>35</v>
      </c>
      <c r="H14" s="25">
        <f t="shared" si="2"/>
        <v>86</v>
      </c>
      <c r="I14" s="25">
        <f t="shared" si="2"/>
        <v>75</v>
      </c>
      <c r="J14" s="25">
        <f t="shared" si="2"/>
        <v>1189</v>
      </c>
      <c r="K14" s="25">
        <f t="shared" si="2"/>
        <v>1333</v>
      </c>
      <c r="L14" s="25">
        <f t="shared" si="2"/>
        <v>560</v>
      </c>
      <c r="M14" s="25">
        <f t="shared" si="2"/>
        <v>557</v>
      </c>
      <c r="N14" s="25">
        <f t="shared" si="2"/>
        <v>189</v>
      </c>
      <c r="O14" s="25">
        <f t="shared" si="2"/>
        <v>215</v>
      </c>
      <c r="Q14" s="99">
        <f>N14+L14+J14+F14+D14+B14+H14</f>
        <v>2372</v>
      </c>
      <c r="R14" s="25">
        <f>O14+M14+K14+G14+E14+C14+I14</f>
        <v>2452</v>
      </c>
      <c r="S14" s="26">
        <f>R14+Q14</f>
        <v>4824</v>
      </c>
    </row>
    <row r="16" spans="1:19" x14ac:dyDescent="0.2">
      <c r="A16" s="103" t="s">
        <v>107</v>
      </c>
      <c r="B16" s="104">
        <v>24</v>
      </c>
      <c r="C16" s="104">
        <v>37</v>
      </c>
      <c r="D16" s="104">
        <v>8</v>
      </c>
      <c r="E16" s="104">
        <v>3</v>
      </c>
      <c r="F16" s="104">
        <v>5</v>
      </c>
      <c r="G16" s="104">
        <v>2</v>
      </c>
      <c r="H16" s="104">
        <v>45</v>
      </c>
      <c r="I16" s="104">
        <v>44</v>
      </c>
      <c r="J16" s="104">
        <v>33</v>
      </c>
      <c r="K16" s="104">
        <v>42</v>
      </c>
      <c r="L16" s="104">
        <v>406</v>
      </c>
      <c r="M16" s="100">
        <v>422</v>
      </c>
      <c r="N16" s="104">
        <v>24</v>
      </c>
      <c r="O16" s="104">
        <v>24</v>
      </c>
      <c r="Q16" s="105">
        <f>N16+L16+J16+F16+D16+B16+H16</f>
        <v>545</v>
      </c>
      <c r="R16" s="27">
        <f>O16+M16+K16+G16+E16+C16+I16</f>
        <v>574</v>
      </c>
      <c r="S16" s="26">
        <f>R16+Q16</f>
        <v>1119</v>
      </c>
    </row>
    <row r="18" spans="1:1" ht="15.75" x14ac:dyDescent="0.25">
      <c r="A18" s="567" t="s">
        <v>544</v>
      </c>
    </row>
  </sheetData>
  <mergeCells count="9">
    <mergeCell ref="A3:S3"/>
    <mergeCell ref="B6:C7"/>
    <mergeCell ref="D6:E7"/>
    <mergeCell ref="F6:G7"/>
    <mergeCell ref="J6:K7"/>
    <mergeCell ref="Q6:S7"/>
    <mergeCell ref="L6:M7"/>
    <mergeCell ref="N6:O7"/>
    <mergeCell ref="H6:I7"/>
  </mergeCells>
  <printOptions horizontalCentered="1"/>
  <pageMargins left="0.70866141732283472" right="0.70866141732283472" top="0.74803149606299213" bottom="0.74803149606299213" header="0.31496062992125984" footer="0.31496062992125984"/>
  <pageSetup paperSize="9" scale="83" firstPageNumber="18" fitToHeight="0" orientation="landscape" r:id="rId1"/>
  <headerFooter>
    <oddFooter>&amp;CPage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tabColor theme="7"/>
    <pageSetUpPr fitToPage="1"/>
  </sheetPr>
  <dimension ref="A1:AA154"/>
  <sheetViews>
    <sheetView showGridLines="0" zoomScaleNormal="100" workbookViewId="0">
      <selection activeCell="N25" sqref="N25"/>
    </sheetView>
  </sheetViews>
  <sheetFormatPr baseColWidth="10" defaultRowHeight="12.75" x14ac:dyDescent="0.2"/>
  <cols>
    <col min="1" max="1" width="38.5" bestFit="1" customWidth="1"/>
    <col min="2" max="2" width="13.5" bestFit="1" customWidth="1"/>
    <col min="3" max="3" width="15.33203125" bestFit="1" customWidth="1"/>
    <col min="4" max="4" width="13.6640625" bestFit="1" customWidth="1"/>
    <col min="5" max="5" width="13.5" bestFit="1" customWidth="1"/>
    <col min="6" max="6" width="15.33203125" bestFit="1" customWidth="1"/>
    <col min="7" max="7" width="13.6640625" bestFit="1" customWidth="1"/>
    <col min="8" max="8" width="13.5" bestFit="1" customWidth="1"/>
    <col min="9" max="9" width="10" bestFit="1" customWidth="1"/>
    <col min="10" max="10" width="8.33203125" bestFit="1" customWidth="1"/>
    <col min="11" max="11" width="4.1640625" style="75" customWidth="1"/>
    <col min="12" max="12" width="8.1640625" style="75" bestFit="1" customWidth="1"/>
    <col min="13" max="13" width="10" style="75" bestFit="1" customWidth="1"/>
    <col min="14" max="14" width="8.33203125" bestFit="1" customWidth="1"/>
    <col min="15" max="15" width="4.1640625" customWidth="1"/>
    <col min="16" max="16" width="11.5" bestFit="1" customWidth="1"/>
    <col min="17" max="17" width="15.33203125" customWidth="1"/>
    <col min="19" max="19" width="12" customWidth="1"/>
  </cols>
  <sheetData>
    <row r="1" spans="1:27" ht="9" customHeight="1" x14ac:dyDescent="0.2"/>
    <row r="2" spans="1:27" ht="8.25" customHeight="1" x14ac:dyDescent="0.2"/>
    <row r="3" spans="1:27" s="554" customFormat="1" ht="30.75" customHeight="1" x14ac:dyDescent="0.3">
      <c r="A3" s="709" t="s">
        <v>545</v>
      </c>
      <c r="B3" s="709"/>
      <c r="C3" s="709"/>
      <c r="D3" s="709"/>
      <c r="E3" s="709"/>
      <c r="F3" s="709"/>
      <c r="G3" s="709"/>
      <c r="H3" s="709"/>
      <c r="I3" s="709"/>
      <c r="J3" s="709"/>
      <c r="K3" s="709"/>
      <c r="L3" s="709"/>
      <c r="M3" s="709"/>
      <c r="N3" s="709"/>
      <c r="O3" s="709"/>
      <c r="P3" s="709"/>
      <c r="Q3" s="569"/>
    </row>
    <row r="4" spans="1:27" ht="9.75" customHeight="1" x14ac:dyDescent="0.2"/>
    <row r="5" spans="1:27" ht="18" customHeight="1" x14ac:dyDescent="0.25">
      <c r="B5" s="713" t="s">
        <v>412</v>
      </c>
      <c r="C5" s="710"/>
      <c r="D5" s="710"/>
      <c r="E5" s="710" t="s">
        <v>413</v>
      </c>
      <c r="F5" s="710"/>
      <c r="G5" s="710"/>
      <c r="H5" s="710" t="s">
        <v>376</v>
      </c>
      <c r="I5" s="710"/>
      <c r="J5" s="710"/>
      <c r="K5" s="121"/>
      <c r="L5" s="772" t="s">
        <v>253</v>
      </c>
      <c r="M5" s="772"/>
      <c r="N5" s="773"/>
      <c r="O5" s="305"/>
      <c r="P5" s="757" t="s">
        <v>229</v>
      </c>
    </row>
    <row r="6" spans="1:27" s="113" customFormat="1" ht="27" customHeight="1" x14ac:dyDescent="0.2">
      <c r="A6" s="324" t="s">
        <v>350</v>
      </c>
      <c r="B6" s="310" t="s">
        <v>400</v>
      </c>
      <c r="C6" s="311" t="s">
        <v>401</v>
      </c>
      <c r="D6" s="314" t="s">
        <v>253</v>
      </c>
      <c r="E6" s="311" t="s">
        <v>400</v>
      </c>
      <c r="F6" s="311" t="s">
        <v>401</v>
      </c>
      <c r="G6" s="314" t="s">
        <v>253</v>
      </c>
      <c r="H6" s="311" t="s">
        <v>400</v>
      </c>
      <c r="I6" s="311" t="s">
        <v>401</v>
      </c>
      <c r="J6" s="314" t="s">
        <v>253</v>
      </c>
      <c r="K6" s="313"/>
      <c r="L6" s="311" t="s">
        <v>400</v>
      </c>
      <c r="M6" s="311" t="s">
        <v>401</v>
      </c>
      <c r="N6" s="315" t="s">
        <v>253</v>
      </c>
      <c r="O6" s="312"/>
      <c r="P6" s="757"/>
      <c r="S6"/>
      <c r="T6"/>
      <c r="U6"/>
      <c r="V6"/>
      <c r="W6"/>
      <c r="X6"/>
      <c r="Y6"/>
      <c r="Z6"/>
      <c r="AA6"/>
    </row>
    <row r="7" spans="1:27" s="312" customFormat="1" x14ac:dyDescent="0.2">
      <c r="A7" s="325"/>
      <c r="B7" s="266"/>
      <c r="C7" s="266"/>
      <c r="D7" s="85"/>
      <c r="E7" s="266"/>
      <c r="F7" s="266"/>
      <c r="G7" s="85"/>
      <c r="H7" s="266"/>
      <c r="I7" s="266"/>
      <c r="J7" s="85"/>
      <c r="K7" s="266"/>
      <c r="L7" s="266"/>
      <c r="M7" s="266"/>
      <c r="N7" s="85"/>
      <c r="P7" s="85"/>
      <c r="S7"/>
      <c r="T7"/>
      <c r="U7"/>
      <c r="V7"/>
      <c r="W7"/>
      <c r="X7"/>
      <c r="Y7"/>
      <c r="Z7"/>
      <c r="AA7"/>
    </row>
    <row r="8" spans="1:27" x14ac:dyDescent="0.2">
      <c r="A8" s="107" t="s">
        <v>225</v>
      </c>
      <c r="B8" s="189">
        <v>212</v>
      </c>
      <c r="C8" s="189">
        <v>26</v>
      </c>
      <c r="D8" s="104">
        <f>B8+C8</f>
        <v>238</v>
      </c>
      <c r="E8" s="189">
        <v>14</v>
      </c>
      <c r="F8" s="189">
        <v>2</v>
      </c>
      <c r="G8" s="104">
        <f t="shared" ref="G8:G74" si="0">E8+F8</f>
        <v>16</v>
      </c>
      <c r="H8" s="189"/>
      <c r="I8" s="189"/>
      <c r="J8" s="100">
        <f t="shared" ref="J8:J74" si="1">H8+I8</f>
        <v>0</v>
      </c>
      <c r="K8" s="114"/>
      <c r="L8" s="103">
        <f>B8+E8+H8</f>
        <v>226</v>
      </c>
      <c r="M8" s="103">
        <f t="shared" ref="M8:M68" si="2">C8+F8+I8</f>
        <v>28</v>
      </c>
      <c r="N8" s="103">
        <f>L8+M8</f>
        <v>254</v>
      </c>
      <c r="O8" s="75"/>
      <c r="P8" s="115">
        <f>L8+M8/2</f>
        <v>240</v>
      </c>
    </row>
    <row r="9" spans="1:27" x14ac:dyDescent="0.2">
      <c r="A9" s="231" t="s">
        <v>112</v>
      </c>
      <c r="B9" s="169">
        <v>3</v>
      </c>
      <c r="C9" s="307"/>
      <c r="D9" s="191">
        <f t="shared" ref="D9:D75" si="3">B9+C9</f>
        <v>3</v>
      </c>
      <c r="E9" s="14">
        <v>4</v>
      </c>
      <c r="F9" s="307"/>
      <c r="G9" s="191">
        <f t="shared" si="0"/>
        <v>4</v>
      </c>
      <c r="H9" s="14"/>
      <c r="I9" s="307"/>
      <c r="J9" s="191">
        <f t="shared" si="1"/>
        <v>0</v>
      </c>
      <c r="K9"/>
      <c r="L9" s="191">
        <f t="shared" ref="L9:L69" si="4">B9+E9+H9</f>
        <v>7</v>
      </c>
      <c r="M9" s="316">
        <f t="shared" si="2"/>
        <v>0</v>
      </c>
      <c r="N9" s="316">
        <f t="shared" ref="N9:N69" si="5">L9+M9</f>
        <v>7</v>
      </c>
      <c r="O9" s="75"/>
      <c r="P9" s="191">
        <f t="shared" ref="P9:P72" si="6">L9+M9/2</f>
        <v>7</v>
      </c>
      <c r="R9" s="621"/>
    </row>
    <row r="10" spans="1:27" x14ac:dyDescent="0.2">
      <c r="A10" s="231" t="s">
        <v>111</v>
      </c>
      <c r="B10" s="171">
        <v>177</v>
      </c>
      <c r="C10" s="308">
        <v>26</v>
      </c>
      <c r="D10" s="192">
        <f t="shared" si="3"/>
        <v>203</v>
      </c>
      <c r="E10" s="17">
        <v>10</v>
      </c>
      <c r="F10" s="308">
        <v>2</v>
      </c>
      <c r="G10" s="192">
        <f t="shared" si="0"/>
        <v>12</v>
      </c>
      <c r="H10" s="17"/>
      <c r="I10" s="308"/>
      <c r="J10" s="192">
        <f t="shared" si="1"/>
        <v>0</v>
      </c>
      <c r="K10"/>
      <c r="L10" s="192">
        <f t="shared" si="4"/>
        <v>187</v>
      </c>
      <c r="M10" s="317">
        <f t="shared" si="2"/>
        <v>28</v>
      </c>
      <c r="N10" s="317">
        <f t="shared" si="5"/>
        <v>215</v>
      </c>
      <c r="O10" s="75"/>
      <c r="P10" s="192">
        <f t="shared" si="6"/>
        <v>201</v>
      </c>
      <c r="R10" s="621"/>
    </row>
    <row r="11" spans="1:27" x14ac:dyDescent="0.2">
      <c r="A11" s="232" t="s">
        <v>568</v>
      </c>
      <c r="B11" s="171">
        <v>3</v>
      </c>
      <c r="C11" s="308"/>
      <c r="D11" s="192">
        <f t="shared" si="3"/>
        <v>3</v>
      </c>
      <c r="E11" s="17"/>
      <c r="F11" s="308"/>
      <c r="G11" s="192">
        <f t="shared" si="0"/>
        <v>0</v>
      </c>
      <c r="H11" s="17"/>
      <c r="I11" s="308"/>
      <c r="J11" s="192">
        <f t="shared" si="1"/>
        <v>0</v>
      </c>
      <c r="K11"/>
      <c r="L11" s="192">
        <f t="shared" si="4"/>
        <v>3</v>
      </c>
      <c r="M11" s="317">
        <f t="shared" si="2"/>
        <v>0</v>
      </c>
      <c r="N11" s="317">
        <f t="shared" si="5"/>
        <v>3</v>
      </c>
      <c r="O11" s="75"/>
      <c r="P11" s="192">
        <f t="shared" si="6"/>
        <v>3</v>
      </c>
      <c r="R11" s="621"/>
    </row>
    <row r="12" spans="1:27" x14ac:dyDescent="0.2">
      <c r="A12" s="231" t="s">
        <v>113</v>
      </c>
      <c r="B12" s="187">
        <v>29</v>
      </c>
      <c r="C12" s="321"/>
      <c r="D12" s="194">
        <f t="shared" si="3"/>
        <v>29</v>
      </c>
      <c r="E12" s="20"/>
      <c r="F12" s="321"/>
      <c r="G12" s="194">
        <f t="shared" si="0"/>
        <v>0</v>
      </c>
      <c r="H12" s="20"/>
      <c r="I12" s="321"/>
      <c r="J12" s="194">
        <f t="shared" si="1"/>
        <v>0</v>
      </c>
      <c r="K12"/>
      <c r="L12" s="194">
        <f t="shared" si="4"/>
        <v>29</v>
      </c>
      <c r="M12" s="322">
        <f t="shared" si="2"/>
        <v>0</v>
      </c>
      <c r="N12" s="322">
        <f t="shared" si="5"/>
        <v>29</v>
      </c>
      <c r="O12" s="75"/>
      <c r="P12" s="194">
        <f t="shared" si="6"/>
        <v>29</v>
      </c>
      <c r="R12" s="621"/>
    </row>
    <row r="13" spans="1:27" x14ac:dyDescent="0.2">
      <c r="A13" s="107" t="s">
        <v>226</v>
      </c>
      <c r="B13" s="189">
        <v>85</v>
      </c>
      <c r="C13" s="189">
        <v>2</v>
      </c>
      <c r="D13" s="104">
        <f t="shared" si="3"/>
        <v>87</v>
      </c>
      <c r="E13" s="189">
        <v>1</v>
      </c>
      <c r="F13" s="189"/>
      <c r="G13" s="104">
        <f t="shared" si="0"/>
        <v>1</v>
      </c>
      <c r="H13" s="189"/>
      <c r="I13" s="189"/>
      <c r="J13" s="100">
        <f t="shared" si="1"/>
        <v>0</v>
      </c>
      <c r="K13" s="114"/>
      <c r="L13" s="103">
        <f t="shared" si="4"/>
        <v>86</v>
      </c>
      <c r="M13" s="104">
        <f t="shared" si="2"/>
        <v>2</v>
      </c>
      <c r="N13" s="100">
        <f t="shared" si="5"/>
        <v>88</v>
      </c>
      <c r="O13" s="75"/>
      <c r="P13" s="115">
        <f t="shared" si="6"/>
        <v>87</v>
      </c>
      <c r="R13" s="621"/>
    </row>
    <row r="14" spans="1:27" x14ac:dyDescent="0.2">
      <c r="A14" s="232" t="s">
        <v>114</v>
      </c>
      <c r="B14" s="169">
        <v>79</v>
      </c>
      <c r="C14" s="307"/>
      <c r="D14" s="191">
        <f t="shared" si="3"/>
        <v>79</v>
      </c>
      <c r="E14" s="14">
        <v>1</v>
      </c>
      <c r="F14" s="307"/>
      <c r="G14" s="191">
        <f t="shared" si="0"/>
        <v>1</v>
      </c>
      <c r="H14" s="14"/>
      <c r="I14" s="307"/>
      <c r="J14" s="191">
        <f t="shared" si="1"/>
        <v>0</v>
      </c>
      <c r="K14"/>
      <c r="L14" s="191">
        <f t="shared" si="4"/>
        <v>80</v>
      </c>
      <c r="M14" s="316">
        <f t="shared" si="2"/>
        <v>0</v>
      </c>
      <c r="N14" s="316">
        <f t="shared" si="5"/>
        <v>80</v>
      </c>
      <c r="O14" s="75"/>
      <c r="P14" s="191">
        <f t="shared" si="6"/>
        <v>80</v>
      </c>
      <c r="R14" s="621"/>
    </row>
    <row r="15" spans="1:27" x14ac:dyDescent="0.2">
      <c r="A15" s="231" t="s">
        <v>115</v>
      </c>
      <c r="B15" s="187">
        <v>6</v>
      </c>
      <c r="C15" s="321">
        <v>2</v>
      </c>
      <c r="D15" s="194">
        <f t="shared" si="3"/>
        <v>8</v>
      </c>
      <c r="E15" s="20"/>
      <c r="F15" s="321"/>
      <c r="G15" s="194">
        <f t="shared" si="0"/>
        <v>0</v>
      </c>
      <c r="H15" s="20"/>
      <c r="I15" s="321"/>
      <c r="J15" s="194">
        <f t="shared" si="1"/>
        <v>0</v>
      </c>
      <c r="K15"/>
      <c r="L15" s="194">
        <f t="shared" si="4"/>
        <v>6</v>
      </c>
      <c r="M15" s="322">
        <f t="shared" si="2"/>
        <v>2</v>
      </c>
      <c r="N15" s="322">
        <f t="shared" si="5"/>
        <v>8</v>
      </c>
      <c r="O15" s="75"/>
      <c r="P15" s="194">
        <f t="shared" si="6"/>
        <v>7</v>
      </c>
      <c r="R15" s="621"/>
    </row>
    <row r="16" spans="1:27" x14ac:dyDescent="0.2">
      <c r="A16" s="107" t="s">
        <v>200</v>
      </c>
      <c r="B16" s="189">
        <v>84</v>
      </c>
      <c r="C16" s="189">
        <v>2</v>
      </c>
      <c r="D16" s="104">
        <f t="shared" si="3"/>
        <v>86</v>
      </c>
      <c r="E16" s="189"/>
      <c r="F16" s="189"/>
      <c r="G16" s="104">
        <f t="shared" si="0"/>
        <v>0</v>
      </c>
      <c r="H16" s="189"/>
      <c r="I16" s="189"/>
      <c r="J16" s="100">
        <f t="shared" si="1"/>
        <v>0</v>
      </c>
      <c r="K16" s="114"/>
      <c r="L16" s="103">
        <f t="shared" si="4"/>
        <v>84</v>
      </c>
      <c r="M16" s="104">
        <f t="shared" si="2"/>
        <v>2</v>
      </c>
      <c r="N16" s="100">
        <f t="shared" si="5"/>
        <v>86</v>
      </c>
      <c r="O16" s="75"/>
      <c r="P16" s="115">
        <f t="shared" si="6"/>
        <v>85</v>
      </c>
      <c r="R16" s="621"/>
    </row>
    <row r="17" spans="1:18" x14ac:dyDescent="0.2">
      <c r="A17" s="231" t="s">
        <v>117</v>
      </c>
      <c r="B17" s="169">
        <v>8</v>
      </c>
      <c r="C17" s="307"/>
      <c r="D17" s="191">
        <f t="shared" si="3"/>
        <v>8</v>
      </c>
      <c r="E17" s="14"/>
      <c r="F17" s="307"/>
      <c r="G17" s="191">
        <f t="shared" si="0"/>
        <v>0</v>
      </c>
      <c r="H17" s="14"/>
      <c r="I17" s="307"/>
      <c r="J17" s="191">
        <f t="shared" si="1"/>
        <v>0</v>
      </c>
      <c r="K17"/>
      <c r="L17" s="191">
        <f t="shared" si="4"/>
        <v>8</v>
      </c>
      <c r="M17" s="316">
        <f t="shared" si="2"/>
        <v>0</v>
      </c>
      <c r="N17" s="316">
        <f t="shared" si="5"/>
        <v>8</v>
      </c>
      <c r="O17" s="75"/>
      <c r="P17" s="191">
        <f t="shared" si="6"/>
        <v>8</v>
      </c>
      <c r="R17" s="621"/>
    </row>
    <row r="18" spans="1:18" x14ac:dyDescent="0.2">
      <c r="A18" s="232" t="s">
        <v>116</v>
      </c>
      <c r="B18" s="171">
        <v>73</v>
      </c>
      <c r="C18" s="308"/>
      <c r="D18" s="192">
        <f t="shared" si="3"/>
        <v>73</v>
      </c>
      <c r="E18" s="17"/>
      <c r="F18" s="308"/>
      <c r="G18" s="192">
        <f t="shared" si="0"/>
        <v>0</v>
      </c>
      <c r="H18" s="17"/>
      <c r="I18" s="308"/>
      <c r="J18" s="192">
        <f t="shared" si="1"/>
        <v>0</v>
      </c>
      <c r="K18"/>
      <c r="L18" s="192">
        <f t="shared" si="4"/>
        <v>73</v>
      </c>
      <c r="M18" s="317">
        <f t="shared" si="2"/>
        <v>0</v>
      </c>
      <c r="N18" s="317">
        <f t="shared" si="5"/>
        <v>73</v>
      </c>
      <c r="O18" s="75"/>
      <c r="P18" s="192">
        <f t="shared" si="6"/>
        <v>73</v>
      </c>
      <c r="R18" s="621"/>
    </row>
    <row r="19" spans="1:18" x14ac:dyDescent="0.2">
      <c r="A19" s="231" t="s">
        <v>481</v>
      </c>
      <c r="B19" s="187">
        <v>3</v>
      </c>
      <c r="C19" s="321">
        <v>2</v>
      </c>
      <c r="D19" s="194">
        <f t="shared" si="3"/>
        <v>5</v>
      </c>
      <c r="E19" s="20"/>
      <c r="F19" s="321"/>
      <c r="G19" s="194">
        <f t="shared" si="0"/>
        <v>0</v>
      </c>
      <c r="H19" s="20"/>
      <c r="I19" s="321"/>
      <c r="J19" s="194">
        <f t="shared" si="1"/>
        <v>0</v>
      </c>
      <c r="K19"/>
      <c r="L19" s="194">
        <f t="shared" si="4"/>
        <v>3</v>
      </c>
      <c r="M19" s="322">
        <f t="shared" si="2"/>
        <v>2</v>
      </c>
      <c r="N19" s="322">
        <f t="shared" si="5"/>
        <v>5</v>
      </c>
      <c r="O19" s="75"/>
      <c r="P19" s="194">
        <f t="shared" si="6"/>
        <v>4</v>
      </c>
      <c r="R19" s="621"/>
    </row>
    <row r="20" spans="1:18" x14ac:dyDescent="0.2">
      <c r="A20" s="107" t="s">
        <v>201</v>
      </c>
      <c r="B20" s="189">
        <v>140</v>
      </c>
      <c r="C20" s="189">
        <v>9</v>
      </c>
      <c r="D20" s="104">
        <f t="shared" si="3"/>
        <v>149</v>
      </c>
      <c r="E20" s="189">
        <v>20</v>
      </c>
      <c r="F20" s="189">
        <v>10</v>
      </c>
      <c r="G20" s="104">
        <f t="shared" si="0"/>
        <v>30</v>
      </c>
      <c r="H20" s="189"/>
      <c r="I20" s="189"/>
      <c r="J20" s="100">
        <f t="shared" si="1"/>
        <v>0</v>
      </c>
      <c r="K20" s="114"/>
      <c r="L20" s="103">
        <f t="shared" si="4"/>
        <v>160</v>
      </c>
      <c r="M20" s="104">
        <f t="shared" si="2"/>
        <v>19</v>
      </c>
      <c r="N20" s="100">
        <f t="shared" si="5"/>
        <v>179</v>
      </c>
      <c r="O20" s="75"/>
      <c r="P20" s="115">
        <f t="shared" si="6"/>
        <v>169.5</v>
      </c>
      <c r="R20" s="621"/>
    </row>
    <row r="21" spans="1:18" x14ac:dyDescent="0.2">
      <c r="A21" s="231" t="s">
        <v>118</v>
      </c>
      <c r="B21" s="169">
        <v>109</v>
      </c>
      <c r="C21" s="307"/>
      <c r="D21" s="191">
        <f t="shared" si="3"/>
        <v>109</v>
      </c>
      <c r="E21" s="14">
        <v>4</v>
      </c>
      <c r="F21" s="307"/>
      <c r="G21" s="191">
        <f t="shared" si="0"/>
        <v>4</v>
      </c>
      <c r="H21" s="14"/>
      <c r="I21" s="307"/>
      <c r="J21" s="191">
        <f t="shared" si="1"/>
        <v>0</v>
      </c>
      <c r="K21"/>
      <c r="L21" s="191">
        <f t="shared" si="4"/>
        <v>113</v>
      </c>
      <c r="M21" s="316">
        <f t="shared" si="2"/>
        <v>0</v>
      </c>
      <c r="N21" s="316">
        <f t="shared" si="5"/>
        <v>113</v>
      </c>
      <c r="O21" s="75"/>
      <c r="P21" s="191">
        <f t="shared" si="6"/>
        <v>113</v>
      </c>
      <c r="R21" s="621"/>
    </row>
    <row r="22" spans="1:18" x14ac:dyDescent="0.2">
      <c r="A22" s="231" t="s">
        <v>119</v>
      </c>
      <c r="B22" s="171">
        <v>3</v>
      </c>
      <c r="C22" s="308"/>
      <c r="D22" s="192">
        <f t="shared" si="3"/>
        <v>3</v>
      </c>
      <c r="E22" s="17">
        <v>9</v>
      </c>
      <c r="F22" s="308">
        <v>4</v>
      </c>
      <c r="G22" s="192">
        <f t="shared" si="0"/>
        <v>13</v>
      </c>
      <c r="H22" s="17"/>
      <c r="I22" s="308"/>
      <c r="J22" s="192">
        <f t="shared" si="1"/>
        <v>0</v>
      </c>
      <c r="K22"/>
      <c r="L22" s="192">
        <f t="shared" si="4"/>
        <v>12</v>
      </c>
      <c r="M22" s="317">
        <f t="shared" si="2"/>
        <v>4</v>
      </c>
      <c r="N22" s="317">
        <f t="shared" si="5"/>
        <v>16</v>
      </c>
      <c r="O22" s="75"/>
      <c r="P22" s="192">
        <f t="shared" si="6"/>
        <v>14</v>
      </c>
      <c r="R22" s="621"/>
    </row>
    <row r="23" spans="1:18" x14ac:dyDescent="0.2">
      <c r="A23" s="231" t="s">
        <v>120</v>
      </c>
      <c r="B23" s="171"/>
      <c r="C23" s="308"/>
      <c r="D23" s="192">
        <f t="shared" si="3"/>
        <v>0</v>
      </c>
      <c r="E23" s="17">
        <v>5</v>
      </c>
      <c r="F23" s="308">
        <v>6</v>
      </c>
      <c r="G23" s="192">
        <f t="shared" si="0"/>
        <v>11</v>
      </c>
      <c r="H23" s="17"/>
      <c r="I23" s="308"/>
      <c r="J23" s="192">
        <f t="shared" si="1"/>
        <v>0</v>
      </c>
      <c r="K23"/>
      <c r="L23" s="192">
        <f t="shared" si="4"/>
        <v>5</v>
      </c>
      <c r="M23" s="317">
        <f t="shared" si="2"/>
        <v>6</v>
      </c>
      <c r="N23" s="317">
        <f t="shared" si="5"/>
        <v>11</v>
      </c>
      <c r="O23" s="75"/>
      <c r="P23" s="192">
        <f t="shared" si="6"/>
        <v>8</v>
      </c>
      <c r="R23" s="621"/>
    </row>
    <row r="24" spans="1:18" x14ac:dyDescent="0.2">
      <c r="A24" s="232" t="s">
        <v>121</v>
      </c>
      <c r="B24" s="171">
        <v>12</v>
      </c>
      <c r="C24" s="308"/>
      <c r="D24" s="192">
        <f t="shared" si="3"/>
        <v>12</v>
      </c>
      <c r="E24" s="17"/>
      <c r="F24" s="308"/>
      <c r="G24" s="192">
        <f t="shared" si="0"/>
        <v>0</v>
      </c>
      <c r="H24" s="17"/>
      <c r="I24" s="308"/>
      <c r="J24" s="192">
        <f t="shared" si="1"/>
        <v>0</v>
      </c>
      <c r="K24"/>
      <c r="L24" s="192">
        <f t="shared" si="4"/>
        <v>12</v>
      </c>
      <c r="M24" s="317">
        <f t="shared" si="2"/>
        <v>0</v>
      </c>
      <c r="N24" s="317">
        <f t="shared" si="5"/>
        <v>12</v>
      </c>
      <c r="O24" s="75"/>
      <c r="P24" s="192">
        <f t="shared" si="6"/>
        <v>12</v>
      </c>
      <c r="R24" s="621"/>
    </row>
    <row r="25" spans="1:18" x14ac:dyDescent="0.2">
      <c r="A25" s="231" t="s">
        <v>122</v>
      </c>
      <c r="B25" s="187">
        <v>16</v>
      </c>
      <c r="C25" s="321">
        <v>9</v>
      </c>
      <c r="D25" s="194">
        <f t="shared" si="3"/>
        <v>25</v>
      </c>
      <c r="E25" s="20">
        <v>2</v>
      </c>
      <c r="F25" s="321"/>
      <c r="G25" s="194">
        <f t="shared" si="0"/>
        <v>2</v>
      </c>
      <c r="H25" s="20"/>
      <c r="I25" s="321"/>
      <c r="J25" s="194">
        <f t="shared" si="1"/>
        <v>0</v>
      </c>
      <c r="K25"/>
      <c r="L25" s="194">
        <f t="shared" si="4"/>
        <v>18</v>
      </c>
      <c r="M25" s="322">
        <f t="shared" si="2"/>
        <v>9</v>
      </c>
      <c r="N25" s="322">
        <f t="shared" si="5"/>
        <v>27</v>
      </c>
      <c r="O25" s="75"/>
      <c r="P25" s="194">
        <f t="shared" si="6"/>
        <v>22.5</v>
      </c>
      <c r="R25" s="621"/>
    </row>
    <row r="26" spans="1:18" x14ac:dyDescent="0.2">
      <c r="A26" s="107" t="s">
        <v>202</v>
      </c>
      <c r="B26" s="189">
        <v>61</v>
      </c>
      <c r="C26" s="189">
        <v>1</v>
      </c>
      <c r="D26" s="104">
        <f t="shared" si="3"/>
        <v>62</v>
      </c>
      <c r="E26" s="189"/>
      <c r="F26" s="189"/>
      <c r="G26" s="104">
        <f t="shared" si="0"/>
        <v>0</v>
      </c>
      <c r="H26" s="189"/>
      <c r="I26" s="189"/>
      <c r="J26" s="100">
        <f t="shared" si="1"/>
        <v>0</v>
      </c>
      <c r="K26" s="114"/>
      <c r="L26" s="103">
        <f t="shared" si="4"/>
        <v>61</v>
      </c>
      <c r="M26" s="104">
        <f t="shared" si="2"/>
        <v>1</v>
      </c>
      <c r="N26" s="100">
        <f t="shared" si="5"/>
        <v>62</v>
      </c>
      <c r="O26" s="75"/>
      <c r="P26" s="115">
        <f>L26+M26/2</f>
        <v>61.5</v>
      </c>
      <c r="R26" s="621"/>
    </row>
    <row r="27" spans="1:18" x14ac:dyDescent="0.2">
      <c r="A27" s="232" t="s">
        <v>123</v>
      </c>
      <c r="B27" s="169">
        <v>60</v>
      </c>
      <c r="C27" s="307">
        <v>1</v>
      </c>
      <c r="D27" s="191">
        <f t="shared" si="3"/>
        <v>61</v>
      </c>
      <c r="E27" s="14"/>
      <c r="F27" s="307"/>
      <c r="G27" s="191">
        <f t="shared" si="0"/>
        <v>0</v>
      </c>
      <c r="H27" s="14"/>
      <c r="I27" s="307"/>
      <c r="J27" s="191">
        <f t="shared" si="1"/>
        <v>0</v>
      </c>
      <c r="K27"/>
      <c r="L27" s="191">
        <f t="shared" si="4"/>
        <v>60</v>
      </c>
      <c r="M27" s="316">
        <f t="shared" si="2"/>
        <v>1</v>
      </c>
      <c r="N27" s="316">
        <f t="shared" si="5"/>
        <v>61</v>
      </c>
      <c r="O27" s="75"/>
      <c r="P27" s="191">
        <f t="shared" si="6"/>
        <v>60.5</v>
      </c>
      <c r="R27" s="621"/>
    </row>
    <row r="28" spans="1:18" x14ac:dyDescent="0.2">
      <c r="A28" s="232" t="s">
        <v>439</v>
      </c>
      <c r="B28" s="446">
        <v>1</v>
      </c>
      <c r="C28" s="307"/>
      <c r="D28" s="191">
        <f t="shared" ref="D28" si="7">B28+C28</f>
        <v>1</v>
      </c>
      <c r="E28" s="14"/>
      <c r="F28" s="307"/>
      <c r="G28" s="191">
        <f t="shared" ref="G28" si="8">E28+F28</f>
        <v>0</v>
      </c>
      <c r="H28" s="14"/>
      <c r="I28" s="307"/>
      <c r="J28" s="191">
        <f t="shared" ref="J28" si="9">H28+I28</f>
        <v>0</v>
      </c>
      <c r="K28" s="621"/>
      <c r="L28" s="191">
        <f t="shared" ref="L28" si="10">B28+E28+H28</f>
        <v>1</v>
      </c>
      <c r="M28" s="316">
        <f t="shared" ref="M28" si="11">C28+F28+I28</f>
        <v>0</v>
      </c>
      <c r="N28" s="316">
        <f t="shared" ref="N28" si="12">L28+M28</f>
        <v>1</v>
      </c>
      <c r="O28" s="75"/>
      <c r="P28" s="191">
        <f t="shared" ref="P28" si="13">L28+M28/2</f>
        <v>1</v>
      </c>
      <c r="R28" s="621"/>
    </row>
    <row r="29" spans="1:18" x14ac:dyDescent="0.2">
      <c r="A29" s="107" t="s">
        <v>203</v>
      </c>
      <c r="B29" s="189">
        <v>45</v>
      </c>
      <c r="C29" s="189">
        <v>1</v>
      </c>
      <c r="D29" s="104">
        <f t="shared" si="3"/>
        <v>46</v>
      </c>
      <c r="E29" s="189">
        <v>36</v>
      </c>
      <c r="F29" s="189"/>
      <c r="G29" s="104">
        <f t="shared" si="0"/>
        <v>36</v>
      </c>
      <c r="H29" s="189"/>
      <c r="I29" s="189"/>
      <c r="J29" s="100">
        <f t="shared" si="1"/>
        <v>0</v>
      </c>
      <c r="K29" s="114"/>
      <c r="L29" s="103">
        <f t="shared" si="4"/>
        <v>81</v>
      </c>
      <c r="M29" s="104">
        <f t="shared" si="2"/>
        <v>1</v>
      </c>
      <c r="N29" s="100">
        <f t="shared" si="5"/>
        <v>82</v>
      </c>
      <c r="O29" s="75"/>
      <c r="P29" s="115">
        <f t="shared" si="6"/>
        <v>81.5</v>
      </c>
      <c r="R29" s="621"/>
    </row>
    <row r="30" spans="1:18" x14ac:dyDescent="0.2">
      <c r="A30" s="231" t="s">
        <v>440</v>
      </c>
      <c r="B30" s="169">
        <v>42</v>
      </c>
      <c r="C30" s="307">
        <v>1</v>
      </c>
      <c r="D30" s="191">
        <f t="shared" si="3"/>
        <v>43</v>
      </c>
      <c r="E30" s="14">
        <v>36</v>
      </c>
      <c r="F30" s="307"/>
      <c r="G30" s="191">
        <f t="shared" si="0"/>
        <v>36</v>
      </c>
      <c r="H30" s="14"/>
      <c r="I30" s="307"/>
      <c r="J30" s="191">
        <f t="shared" si="1"/>
        <v>0</v>
      </c>
      <c r="K30"/>
      <c r="L30" s="191">
        <f t="shared" si="4"/>
        <v>78</v>
      </c>
      <c r="M30" s="316">
        <f t="shared" si="2"/>
        <v>1</v>
      </c>
      <c r="N30" s="316">
        <f t="shared" si="5"/>
        <v>79</v>
      </c>
      <c r="O30" s="75"/>
      <c r="P30" s="191">
        <f t="shared" si="6"/>
        <v>78.5</v>
      </c>
      <c r="R30" s="621"/>
    </row>
    <row r="31" spans="1:18" x14ac:dyDescent="0.2">
      <c r="A31" s="232" t="s">
        <v>680</v>
      </c>
      <c r="B31" s="171">
        <v>3</v>
      </c>
      <c r="C31" s="308"/>
      <c r="D31" s="192">
        <f t="shared" si="3"/>
        <v>3</v>
      </c>
      <c r="E31" s="17"/>
      <c r="F31" s="308"/>
      <c r="G31" s="192">
        <f t="shared" si="0"/>
        <v>0</v>
      </c>
      <c r="H31" s="17"/>
      <c r="I31" s="308"/>
      <c r="J31" s="192">
        <f t="shared" si="1"/>
        <v>0</v>
      </c>
      <c r="K31"/>
      <c r="L31" s="192">
        <f t="shared" si="4"/>
        <v>3</v>
      </c>
      <c r="M31" s="317">
        <f t="shared" si="2"/>
        <v>0</v>
      </c>
      <c r="N31" s="317">
        <f t="shared" si="5"/>
        <v>3</v>
      </c>
      <c r="O31" s="75"/>
      <c r="P31" s="192">
        <f t="shared" si="6"/>
        <v>3</v>
      </c>
      <c r="R31" s="621"/>
    </row>
    <row r="32" spans="1:18" x14ac:dyDescent="0.2">
      <c r="A32" s="107" t="s">
        <v>204</v>
      </c>
      <c r="B32" s="189">
        <v>14</v>
      </c>
      <c r="C32" s="189">
        <v>3</v>
      </c>
      <c r="D32" s="104">
        <f t="shared" si="3"/>
        <v>17</v>
      </c>
      <c r="E32" s="189"/>
      <c r="F32" s="189"/>
      <c r="G32" s="104">
        <f t="shared" si="0"/>
        <v>0</v>
      </c>
      <c r="H32" s="189"/>
      <c r="I32" s="189"/>
      <c r="J32" s="100">
        <f t="shared" si="1"/>
        <v>0</v>
      </c>
      <c r="K32" s="114"/>
      <c r="L32" s="103">
        <f t="shared" si="4"/>
        <v>14</v>
      </c>
      <c r="M32" s="104">
        <f t="shared" si="2"/>
        <v>3</v>
      </c>
      <c r="N32" s="100"/>
      <c r="O32" s="75"/>
      <c r="P32" s="115">
        <f t="shared" si="6"/>
        <v>15.5</v>
      </c>
      <c r="R32" s="621"/>
    </row>
    <row r="33" spans="1:18" x14ac:dyDescent="0.2">
      <c r="A33" s="231" t="s">
        <v>124</v>
      </c>
      <c r="B33" s="187">
        <v>14</v>
      </c>
      <c r="C33" s="321">
        <v>3</v>
      </c>
      <c r="D33" s="194">
        <f t="shared" si="3"/>
        <v>17</v>
      </c>
      <c r="E33" s="20"/>
      <c r="F33" s="321"/>
      <c r="G33" s="194">
        <f t="shared" si="0"/>
        <v>0</v>
      </c>
      <c r="H33" s="20"/>
      <c r="I33" s="321"/>
      <c r="J33" s="194">
        <f t="shared" si="1"/>
        <v>0</v>
      </c>
      <c r="K33"/>
      <c r="L33" s="194">
        <f t="shared" si="4"/>
        <v>14</v>
      </c>
      <c r="M33" s="322">
        <f t="shared" si="2"/>
        <v>3</v>
      </c>
      <c r="N33" s="322">
        <f t="shared" si="5"/>
        <v>17</v>
      </c>
      <c r="O33" s="75"/>
      <c r="P33" s="194">
        <f t="shared" si="6"/>
        <v>15.5</v>
      </c>
      <c r="R33" s="621"/>
    </row>
    <row r="34" spans="1:18" x14ac:dyDescent="0.2">
      <c r="A34" s="107" t="s">
        <v>205</v>
      </c>
      <c r="B34" s="189">
        <v>228</v>
      </c>
      <c r="C34" s="189">
        <v>44</v>
      </c>
      <c r="D34" s="104">
        <f t="shared" si="3"/>
        <v>272</v>
      </c>
      <c r="E34" s="189">
        <v>32</v>
      </c>
      <c r="F34" s="189">
        <v>7</v>
      </c>
      <c r="G34" s="104">
        <f t="shared" si="0"/>
        <v>39</v>
      </c>
      <c r="H34" s="189">
        <v>1</v>
      </c>
      <c r="I34" s="189"/>
      <c r="J34" s="100">
        <f t="shared" si="1"/>
        <v>1</v>
      </c>
      <c r="K34" s="114"/>
      <c r="L34" s="103">
        <f t="shared" si="4"/>
        <v>261</v>
      </c>
      <c r="M34" s="104">
        <f t="shared" si="2"/>
        <v>51</v>
      </c>
      <c r="N34" s="100">
        <f t="shared" si="5"/>
        <v>312</v>
      </c>
      <c r="O34" s="75"/>
      <c r="P34" s="115">
        <f t="shared" si="6"/>
        <v>286.5</v>
      </c>
      <c r="R34" s="621"/>
    </row>
    <row r="35" spans="1:18" x14ac:dyDescent="0.2">
      <c r="A35" s="231" t="s">
        <v>570</v>
      </c>
      <c r="B35" s="171">
        <v>53</v>
      </c>
      <c r="C35" s="308">
        <v>4</v>
      </c>
      <c r="D35" s="192">
        <f t="shared" si="3"/>
        <v>57</v>
      </c>
      <c r="E35" s="17"/>
      <c r="F35" s="308"/>
      <c r="G35" s="192">
        <f t="shared" si="0"/>
        <v>0</v>
      </c>
      <c r="H35" s="17"/>
      <c r="I35" s="308"/>
      <c r="J35" s="192">
        <f t="shared" si="1"/>
        <v>0</v>
      </c>
      <c r="K35"/>
      <c r="L35" s="192">
        <f t="shared" si="4"/>
        <v>53</v>
      </c>
      <c r="M35" s="317">
        <f t="shared" si="2"/>
        <v>4</v>
      </c>
      <c r="N35" s="317">
        <f t="shared" si="5"/>
        <v>57</v>
      </c>
      <c r="O35" s="75"/>
      <c r="P35" s="192">
        <f t="shared" si="6"/>
        <v>55</v>
      </c>
      <c r="R35" s="621"/>
    </row>
    <row r="36" spans="1:18" x14ac:dyDescent="0.2">
      <c r="A36" s="231" t="s">
        <v>571</v>
      </c>
      <c r="B36" s="171">
        <v>34</v>
      </c>
      <c r="C36" s="308">
        <v>12</v>
      </c>
      <c r="D36" s="192">
        <f t="shared" si="3"/>
        <v>46</v>
      </c>
      <c r="E36" s="17">
        <v>31</v>
      </c>
      <c r="F36" s="308">
        <v>7</v>
      </c>
      <c r="G36" s="192">
        <f t="shared" si="0"/>
        <v>38</v>
      </c>
      <c r="H36" s="17">
        <v>1</v>
      </c>
      <c r="I36" s="308"/>
      <c r="J36" s="192">
        <f t="shared" si="1"/>
        <v>1</v>
      </c>
      <c r="K36"/>
      <c r="L36" s="192">
        <f t="shared" si="4"/>
        <v>66</v>
      </c>
      <c r="M36" s="317">
        <f t="shared" si="2"/>
        <v>19</v>
      </c>
      <c r="N36" s="317">
        <f t="shared" si="5"/>
        <v>85</v>
      </c>
      <c r="O36" s="75"/>
      <c r="P36" s="192">
        <f t="shared" si="6"/>
        <v>75.5</v>
      </c>
      <c r="R36" s="621"/>
    </row>
    <row r="37" spans="1:18" x14ac:dyDescent="0.2">
      <c r="A37" s="231" t="s">
        <v>125</v>
      </c>
      <c r="B37" s="171">
        <v>74</v>
      </c>
      <c r="C37" s="308">
        <v>28</v>
      </c>
      <c r="D37" s="192">
        <f t="shared" si="3"/>
        <v>102</v>
      </c>
      <c r="E37" s="17">
        <v>1</v>
      </c>
      <c r="F37" s="308"/>
      <c r="G37" s="192">
        <f t="shared" si="0"/>
        <v>1</v>
      </c>
      <c r="H37" s="17"/>
      <c r="I37" s="308"/>
      <c r="J37" s="192">
        <f t="shared" si="1"/>
        <v>0</v>
      </c>
      <c r="K37"/>
      <c r="L37" s="192">
        <f t="shared" si="4"/>
        <v>75</v>
      </c>
      <c r="M37" s="317">
        <f t="shared" si="2"/>
        <v>28</v>
      </c>
      <c r="N37" s="317">
        <f t="shared" si="5"/>
        <v>103</v>
      </c>
      <c r="O37" s="75"/>
      <c r="P37" s="192">
        <f t="shared" si="6"/>
        <v>89</v>
      </c>
      <c r="R37" s="621"/>
    </row>
    <row r="38" spans="1:18" x14ac:dyDescent="0.2">
      <c r="A38" s="231" t="s">
        <v>126</v>
      </c>
      <c r="B38" s="171">
        <v>67</v>
      </c>
      <c r="C38" s="308"/>
      <c r="D38" s="192">
        <f t="shared" si="3"/>
        <v>67</v>
      </c>
      <c r="E38" s="17"/>
      <c r="F38" s="308"/>
      <c r="G38" s="192">
        <f t="shared" si="0"/>
        <v>0</v>
      </c>
      <c r="H38" s="17"/>
      <c r="I38" s="308"/>
      <c r="J38" s="192">
        <f t="shared" si="1"/>
        <v>0</v>
      </c>
      <c r="K38"/>
      <c r="L38" s="192">
        <f t="shared" si="4"/>
        <v>67</v>
      </c>
      <c r="M38" s="317">
        <f t="shared" si="2"/>
        <v>0</v>
      </c>
      <c r="N38" s="317">
        <f t="shared" si="5"/>
        <v>67</v>
      </c>
      <c r="O38" s="75"/>
      <c r="P38" s="192">
        <f t="shared" si="6"/>
        <v>67</v>
      </c>
      <c r="R38" s="621"/>
    </row>
    <row r="39" spans="1:18" x14ac:dyDescent="0.2">
      <c r="A39" s="107" t="s">
        <v>206</v>
      </c>
      <c r="B39" s="189"/>
      <c r="C39" s="189">
        <v>1</v>
      </c>
      <c r="D39" s="104">
        <f t="shared" si="3"/>
        <v>1</v>
      </c>
      <c r="E39" s="189"/>
      <c r="F39" s="189"/>
      <c r="G39" s="104">
        <f t="shared" si="0"/>
        <v>0</v>
      </c>
      <c r="H39" s="189">
        <v>73</v>
      </c>
      <c r="I39" s="189"/>
      <c r="J39" s="100">
        <f t="shared" si="1"/>
        <v>73</v>
      </c>
      <c r="K39" s="114"/>
      <c r="L39" s="103">
        <f t="shared" si="4"/>
        <v>73</v>
      </c>
      <c r="M39" s="104">
        <f t="shared" si="2"/>
        <v>1</v>
      </c>
      <c r="N39" s="100">
        <f t="shared" si="5"/>
        <v>74</v>
      </c>
      <c r="O39" s="75"/>
      <c r="P39" s="115">
        <f t="shared" si="6"/>
        <v>73.5</v>
      </c>
      <c r="R39" s="621"/>
    </row>
    <row r="40" spans="1:18" x14ac:dyDescent="0.2">
      <c r="A40" s="230" t="s">
        <v>127</v>
      </c>
      <c r="B40" s="169"/>
      <c r="C40" s="307"/>
      <c r="D40" s="191">
        <f t="shared" si="3"/>
        <v>0</v>
      </c>
      <c r="E40" s="14"/>
      <c r="F40" s="307"/>
      <c r="G40" s="191">
        <f t="shared" si="0"/>
        <v>0</v>
      </c>
      <c r="H40" s="14">
        <v>73</v>
      </c>
      <c r="I40" s="307"/>
      <c r="J40" s="191">
        <f t="shared" si="1"/>
        <v>73</v>
      </c>
      <c r="K40"/>
      <c r="L40" s="191">
        <f t="shared" si="4"/>
        <v>73</v>
      </c>
      <c r="M40" s="316">
        <f t="shared" si="2"/>
        <v>0</v>
      </c>
      <c r="N40" s="316">
        <f t="shared" si="5"/>
        <v>73</v>
      </c>
      <c r="O40" s="75"/>
      <c r="P40" s="191">
        <f t="shared" si="6"/>
        <v>73</v>
      </c>
      <c r="R40" s="621"/>
    </row>
    <row r="41" spans="1:18" x14ac:dyDescent="0.2">
      <c r="A41" s="610" t="s">
        <v>128</v>
      </c>
      <c r="B41" s="446"/>
      <c r="C41" s="307">
        <v>1</v>
      </c>
      <c r="D41" s="191">
        <f t="shared" ref="D41" si="14">B41+C41</f>
        <v>1</v>
      </c>
      <c r="E41" s="14"/>
      <c r="F41" s="307"/>
      <c r="G41" s="191">
        <f t="shared" ref="G41" si="15">E41+F41</f>
        <v>0</v>
      </c>
      <c r="H41" s="14"/>
      <c r="I41" s="307"/>
      <c r="J41" s="191">
        <f t="shared" ref="J41" si="16">H41+I41</f>
        <v>0</v>
      </c>
      <c r="K41" s="621"/>
      <c r="L41" s="191">
        <f t="shared" ref="L41" si="17">B41+E41+H41</f>
        <v>0</v>
      </c>
      <c r="M41" s="316">
        <f t="shared" ref="M41" si="18">C41+F41+I41</f>
        <v>1</v>
      </c>
      <c r="N41" s="316">
        <f t="shared" ref="N41" si="19">L41+M41</f>
        <v>1</v>
      </c>
      <c r="O41" s="75"/>
      <c r="P41" s="191">
        <f t="shared" ref="P41" si="20">L41+M41/2</f>
        <v>0.5</v>
      </c>
      <c r="R41" s="621"/>
    </row>
    <row r="42" spans="1:18" x14ac:dyDescent="0.2">
      <c r="A42" s="107" t="s">
        <v>207</v>
      </c>
      <c r="B42" s="189">
        <v>91</v>
      </c>
      <c r="C42" s="189">
        <v>13</v>
      </c>
      <c r="D42" s="104">
        <f t="shared" si="3"/>
        <v>104</v>
      </c>
      <c r="E42" s="189">
        <v>3</v>
      </c>
      <c r="F42" s="189">
        <v>1</v>
      </c>
      <c r="G42" s="104">
        <f t="shared" si="0"/>
        <v>4</v>
      </c>
      <c r="H42" s="189">
        <v>8</v>
      </c>
      <c r="I42" s="189"/>
      <c r="J42" s="100">
        <f t="shared" si="1"/>
        <v>8</v>
      </c>
      <c r="K42" s="114"/>
      <c r="L42" s="103">
        <f t="shared" si="4"/>
        <v>102</v>
      </c>
      <c r="M42" s="104">
        <f t="shared" si="2"/>
        <v>14</v>
      </c>
      <c r="N42" s="100">
        <f t="shared" si="5"/>
        <v>116</v>
      </c>
      <c r="O42" s="75"/>
      <c r="P42" s="115">
        <f t="shared" si="6"/>
        <v>109</v>
      </c>
      <c r="R42" s="621"/>
    </row>
    <row r="43" spans="1:18" x14ac:dyDescent="0.2">
      <c r="A43" s="230" t="s">
        <v>129</v>
      </c>
      <c r="B43" s="169">
        <v>7</v>
      </c>
      <c r="C43" s="307"/>
      <c r="D43" s="191">
        <f t="shared" si="3"/>
        <v>7</v>
      </c>
      <c r="E43" s="14"/>
      <c r="F43" s="307"/>
      <c r="G43" s="191">
        <f t="shared" si="0"/>
        <v>0</v>
      </c>
      <c r="H43" s="14"/>
      <c r="I43" s="307"/>
      <c r="J43" s="191">
        <f t="shared" si="1"/>
        <v>0</v>
      </c>
      <c r="K43"/>
      <c r="L43" s="191">
        <f t="shared" si="4"/>
        <v>7</v>
      </c>
      <c r="M43" s="316">
        <f t="shared" si="2"/>
        <v>0</v>
      </c>
      <c r="N43" s="316">
        <f t="shared" si="5"/>
        <v>7</v>
      </c>
      <c r="O43" s="75"/>
      <c r="P43" s="191">
        <f t="shared" si="6"/>
        <v>7</v>
      </c>
      <c r="R43" s="621"/>
    </row>
    <row r="44" spans="1:18" x14ac:dyDescent="0.2">
      <c r="A44" s="231" t="s">
        <v>425</v>
      </c>
      <c r="B44" s="171">
        <v>82</v>
      </c>
      <c r="C44" s="308">
        <v>6</v>
      </c>
      <c r="D44" s="192">
        <f t="shared" si="3"/>
        <v>88</v>
      </c>
      <c r="E44" s="17">
        <v>3</v>
      </c>
      <c r="F44" s="308">
        <v>1</v>
      </c>
      <c r="G44" s="192">
        <f t="shared" si="0"/>
        <v>4</v>
      </c>
      <c r="H44" s="17"/>
      <c r="I44" s="308"/>
      <c r="J44" s="192">
        <f t="shared" si="1"/>
        <v>0</v>
      </c>
      <c r="K44"/>
      <c r="L44" s="192">
        <f t="shared" si="4"/>
        <v>85</v>
      </c>
      <c r="M44" s="317">
        <f t="shared" si="2"/>
        <v>7</v>
      </c>
      <c r="N44" s="317">
        <f t="shared" si="5"/>
        <v>92</v>
      </c>
      <c r="O44" s="75"/>
      <c r="P44" s="192">
        <f t="shared" si="6"/>
        <v>88.5</v>
      </c>
      <c r="R44" s="621"/>
    </row>
    <row r="45" spans="1:18" x14ac:dyDescent="0.2">
      <c r="A45" s="231" t="s">
        <v>130</v>
      </c>
      <c r="B45" s="171">
        <v>2</v>
      </c>
      <c r="C45" s="308">
        <v>7</v>
      </c>
      <c r="D45" s="192">
        <f t="shared" si="3"/>
        <v>9</v>
      </c>
      <c r="E45" s="17"/>
      <c r="F45" s="308"/>
      <c r="G45" s="192">
        <f t="shared" si="0"/>
        <v>0</v>
      </c>
      <c r="H45" s="17"/>
      <c r="I45" s="308"/>
      <c r="J45" s="192">
        <f t="shared" si="1"/>
        <v>0</v>
      </c>
      <c r="K45"/>
      <c r="L45" s="192">
        <f t="shared" si="4"/>
        <v>2</v>
      </c>
      <c r="M45" s="317">
        <f t="shared" si="2"/>
        <v>7</v>
      </c>
      <c r="N45" s="317">
        <f t="shared" si="5"/>
        <v>9</v>
      </c>
      <c r="O45" s="75"/>
      <c r="P45" s="192">
        <f t="shared" si="6"/>
        <v>5.5</v>
      </c>
      <c r="R45" s="621"/>
    </row>
    <row r="46" spans="1:18" x14ac:dyDescent="0.2">
      <c r="A46" s="449" t="s">
        <v>131</v>
      </c>
      <c r="B46" s="447"/>
      <c r="C46" s="308"/>
      <c r="D46" s="192">
        <f t="shared" si="3"/>
        <v>0</v>
      </c>
      <c r="E46" s="17"/>
      <c r="F46" s="308"/>
      <c r="G46" s="192">
        <f t="shared" si="0"/>
        <v>0</v>
      </c>
      <c r="H46" s="17">
        <v>8</v>
      </c>
      <c r="I46" s="308"/>
      <c r="J46" s="192">
        <f t="shared" si="1"/>
        <v>8</v>
      </c>
      <c r="K46" s="457"/>
      <c r="L46" s="192">
        <f t="shared" si="4"/>
        <v>8</v>
      </c>
      <c r="M46" s="317">
        <f t="shared" si="2"/>
        <v>0</v>
      </c>
      <c r="N46" s="317">
        <f t="shared" si="5"/>
        <v>8</v>
      </c>
      <c r="O46" s="75"/>
      <c r="P46" s="192">
        <f t="shared" si="6"/>
        <v>8</v>
      </c>
      <c r="R46" s="621"/>
    </row>
    <row r="47" spans="1:18" x14ac:dyDescent="0.2">
      <c r="A47" s="107" t="s">
        <v>208</v>
      </c>
      <c r="B47" s="189">
        <v>32</v>
      </c>
      <c r="C47" s="189">
        <v>2</v>
      </c>
      <c r="D47" s="104">
        <f t="shared" si="3"/>
        <v>34</v>
      </c>
      <c r="E47" s="189"/>
      <c r="F47" s="189"/>
      <c r="G47" s="104">
        <f t="shared" si="0"/>
        <v>0</v>
      </c>
      <c r="H47" s="189"/>
      <c r="I47" s="189"/>
      <c r="J47" s="100">
        <f t="shared" si="1"/>
        <v>0</v>
      </c>
      <c r="K47" s="114"/>
      <c r="L47" s="103">
        <f t="shared" si="4"/>
        <v>32</v>
      </c>
      <c r="M47" s="104">
        <f t="shared" si="2"/>
        <v>2</v>
      </c>
      <c r="N47" s="100">
        <f t="shared" si="5"/>
        <v>34</v>
      </c>
      <c r="O47" s="75"/>
      <c r="P47" s="115">
        <f t="shared" si="6"/>
        <v>33</v>
      </c>
      <c r="R47" s="621"/>
    </row>
    <row r="48" spans="1:18" x14ac:dyDescent="0.2">
      <c r="A48" s="233" t="s">
        <v>426</v>
      </c>
      <c r="B48" s="190">
        <v>32</v>
      </c>
      <c r="C48" s="188">
        <v>2</v>
      </c>
      <c r="D48" s="195">
        <f t="shared" si="3"/>
        <v>34</v>
      </c>
      <c r="E48" s="23"/>
      <c r="F48" s="188"/>
      <c r="G48" s="195">
        <f t="shared" si="0"/>
        <v>0</v>
      </c>
      <c r="H48" s="23"/>
      <c r="I48" s="188"/>
      <c r="J48" s="195">
        <f t="shared" si="1"/>
        <v>0</v>
      </c>
      <c r="K48"/>
      <c r="L48" s="195">
        <f t="shared" si="4"/>
        <v>32</v>
      </c>
      <c r="M48" s="323">
        <f t="shared" si="2"/>
        <v>2</v>
      </c>
      <c r="N48" s="323">
        <f t="shared" si="5"/>
        <v>34</v>
      </c>
      <c r="O48" s="75"/>
      <c r="P48" s="195">
        <f t="shared" si="6"/>
        <v>33</v>
      </c>
      <c r="R48" s="621"/>
    </row>
    <row r="49" spans="1:18" x14ac:dyDescent="0.2">
      <c r="A49" s="107" t="s">
        <v>427</v>
      </c>
      <c r="B49" s="189">
        <v>4</v>
      </c>
      <c r="C49" s="189"/>
      <c r="D49" s="104">
        <f t="shared" si="3"/>
        <v>4</v>
      </c>
      <c r="E49" s="189"/>
      <c r="F49" s="189"/>
      <c r="G49" s="104">
        <f t="shared" si="0"/>
        <v>0</v>
      </c>
      <c r="H49" s="189"/>
      <c r="I49" s="189"/>
      <c r="J49" s="100">
        <f t="shared" si="1"/>
        <v>0</v>
      </c>
      <c r="K49" s="114"/>
      <c r="L49" s="103">
        <f t="shared" si="4"/>
        <v>4</v>
      </c>
      <c r="M49" s="104">
        <f t="shared" si="2"/>
        <v>0</v>
      </c>
      <c r="N49" s="100">
        <f t="shared" si="5"/>
        <v>4</v>
      </c>
      <c r="O49" s="75"/>
      <c r="P49" s="115">
        <f t="shared" si="6"/>
        <v>4</v>
      </c>
      <c r="R49" s="621"/>
    </row>
    <row r="50" spans="1:18" x14ac:dyDescent="0.2">
      <c r="A50" s="233" t="s">
        <v>428</v>
      </c>
      <c r="B50" s="169">
        <v>4</v>
      </c>
      <c r="C50" s="307"/>
      <c r="D50" s="191">
        <f t="shared" si="3"/>
        <v>4</v>
      </c>
      <c r="E50" s="14"/>
      <c r="F50" s="307"/>
      <c r="G50" s="191">
        <f t="shared" si="0"/>
        <v>0</v>
      </c>
      <c r="H50" s="14"/>
      <c r="I50" s="307"/>
      <c r="J50" s="191">
        <f t="shared" si="1"/>
        <v>0</v>
      </c>
      <c r="K50"/>
      <c r="L50" s="191">
        <f t="shared" si="4"/>
        <v>4</v>
      </c>
      <c r="M50" s="316">
        <f t="shared" si="2"/>
        <v>0</v>
      </c>
      <c r="N50" s="316">
        <f t="shared" si="5"/>
        <v>4</v>
      </c>
      <c r="O50" s="75"/>
      <c r="P50" s="191">
        <f t="shared" si="6"/>
        <v>4</v>
      </c>
      <c r="R50" s="621"/>
    </row>
    <row r="51" spans="1:18" x14ac:dyDescent="0.2">
      <c r="A51" s="445" t="s">
        <v>441</v>
      </c>
      <c r="B51" s="189">
        <v>6</v>
      </c>
      <c r="C51" s="189">
        <v>3</v>
      </c>
      <c r="D51" s="104">
        <f t="shared" ref="D51:D53" si="21">B51+C51</f>
        <v>9</v>
      </c>
      <c r="E51" s="189"/>
      <c r="F51" s="189"/>
      <c r="G51" s="104">
        <f t="shared" ref="G51:G53" si="22">E51+F51</f>
        <v>0</v>
      </c>
      <c r="H51" s="189"/>
      <c r="I51" s="189"/>
      <c r="J51" s="100">
        <f t="shared" ref="J51:J53" si="23">H51+I51</f>
        <v>0</v>
      </c>
      <c r="K51" s="114"/>
      <c r="L51" s="103">
        <f t="shared" ref="L51:L53" si="24">B51+E51+H51</f>
        <v>6</v>
      </c>
      <c r="M51" s="104">
        <f t="shared" ref="M51:M53" si="25">C51+F51+I51</f>
        <v>3</v>
      </c>
      <c r="N51" s="100">
        <f t="shared" ref="N51:N53" si="26">L51+M51</f>
        <v>9</v>
      </c>
      <c r="O51" s="75"/>
      <c r="P51" s="115">
        <f t="shared" ref="P51:P53" si="27">L51+M51/2</f>
        <v>7.5</v>
      </c>
      <c r="R51" s="621"/>
    </row>
    <row r="52" spans="1:18" x14ac:dyDescent="0.2">
      <c r="A52" s="610" t="s">
        <v>132</v>
      </c>
      <c r="B52" s="446">
        <v>2</v>
      </c>
      <c r="C52" s="307">
        <v>2</v>
      </c>
      <c r="D52" s="191">
        <f t="shared" si="21"/>
        <v>4</v>
      </c>
      <c r="E52" s="14"/>
      <c r="F52" s="307"/>
      <c r="G52" s="191">
        <f t="shared" si="22"/>
        <v>0</v>
      </c>
      <c r="H52" s="14"/>
      <c r="I52" s="307"/>
      <c r="J52" s="191">
        <f t="shared" si="23"/>
        <v>0</v>
      </c>
      <c r="K52" s="621"/>
      <c r="L52" s="191">
        <f t="shared" si="24"/>
        <v>2</v>
      </c>
      <c r="M52" s="316">
        <f t="shared" si="25"/>
        <v>2</v>
      </c>
      <c r="N52" s="316">
        <f t="shared" si="26"/>
        <v>4</v>
      </c>
      <c r="O52" s="75"/>
      <c r="P52" s="191">
        <f t="shared" si="27"/>
        <v>3</v>
      </c>
      <c r="R52" s="621"/>
    </row>
    <row r="53" spans="1:18" x14ac:dyDescent="0.2">
      <c r="A53" s="611" t="s">
        <v>133</v>
      </c>
      <c r="B53" s="447">
        <v>4</v>
      </c>
      <c r="C53" s="308">
        <v>1</v>
      </c>
      <c r="D53" s="192">
        <f t="shared" si="21"/>
        <v>5</v>
      </c>
      <c r="E53" s="17"/>
      <c r="F53" s="308"/>
      <c r="G53" s="192">
        <f t="shared" si="22"/>
        <v>0</v>
      </c>
      <c r="H53" s="17"/>
      <c r="I53" s="308"/>
      <c r="J53" s="192">
        <f t="shared" si="23"/>
        <v>0</v>
      </c>
      <c r="K53" s="621"/>
      <c r="L53" s="192">
        <f t="shared" si="24"/>
        <v>4</v>
      </c>
      <c r="M53" s="317">
        <f t="shared" si="25"/>
        <v>1</v>
      </c>
      <c r="N53" s="317">
        <f t="shared" si="26"/>
        <v>5</v>
      </c>
      <c r="O53" s="75"/>
      <c r="P53" s="192">
        <f t="shared" si="27"/>
        <v>4.5</v>
      </c>
      <c r="R53" s="621"/>
    </row>
    <row r="54" spans="1:18" x14ac:dyDescent="0.2">
      <c r="A54" s="107" t="s">
        <v>209</v>
      </c>
      <c r="B54" s="189"/>
      <c r="C54" s="189"/>
      <c r="D54" s="104">
        <f t="shared" si="3"/>
        <v>0</v>
      </c>
      <c r="E54" s="189">
        <v>19</v>
      </c>
      <c r="F54" s="189">
        <v>11</v>
      </c>
      <c r="G54" s="104">
        <f t="shared" si="0"/>
        <v>30</v>
      </c>
      <c r="H54" s="189"/>
      <c r="I54" s="189"/>
      <c r="J54" s="100">
        <f t="shared" si="1"/>
        <v>0</v>
      </c>
      <c r="K54" s="114"/>
      <c r="L54" s="103">
        <f t="shared" si="4"/>
        <v>19</v>
      </c>
      <c r="M54" s="104">
        <f t="shared" si="2"/>
        <v>11</v>
      </c>
      <c r="N54" s="100">
        <f t="shared" si="5"/>
        <v>30</v>
      </c>
      <c r="O54" s="75"/>
      <c r="P54" s="115">
        <f t="shared" si="6"/>
        <v>24.5</v>
      </c>
      <c r="R54" s="621"/>
    </row>
    <row r="55" spans="1:18" x14ac:dyDescent="0.2">
      <c r="A55" s="233" t="s">
        <v>134</v>
      </c>
      <c r="B55" s="169"/>
      <c r="C55" s="307"/>
      <c r="D55" s="191">
        <f t="shared" si="3"/>
        <v>0</v>
      </c>
      <c r="E55" s="14">
        <v>19</v>
      </c>
      <c r="F55" s="307">
        <v>11</v>
      </c>
      <c r="G55" s="191">
        <f t="shared" si="0"/>
        <v>30</v>
      </c>
      <c r="H55" s="14"/>
      <c r="I55" s="307"/>
      <c r="J55" s="191">
        <f t="shared" si="1"/>
        <v>0</v>
      </c>
      <c r="K55"/>
      <c r="L55" s="191">
        <f t="shared" si="4"/>
        <v>19</v>
      </c>
      <c r="M55" s="316">
        <f t="shared" si="2"/>
        <v>11</v>
      </c>
      <c r="N55" s="316">
        <f t="shared" si="5"/>
        <v>30</v>
      </c>
      <c r="O55" s="75"/>
      <c r="P55" s="191">
        <f t="shared" si="6"/>
        <v>24.5</v>
      </c>
      <c r="R55" s="621"/>
    </row>
    <row r="56" spans="1:18" x14ac:dyDescent="0.2">
      <c r="A56" s="107" t="s">
        <v>210</v>
      </c>
      <c r="B56" s="189">
        <v>261</v>
      </c>
      <c r="C56" s="189">
        <v>82</v>
      </c>
      <c r="D56" s="104">
        <f t="shared" si="3"/>
        <v>343</v>
      </c>
      <c r="E56" s="189">
        <v>8</v>
      </c>
      <c r="F56" s="189">
        <v>2</v>
      </c>
      <c r="G56" s="104">
        <f t="shared" si="0"/>
        <v>10</v>
      </c>
      <c r="H56" s="189"/>
      <c r="I56" s="189"/>
      <c r="J56" s="100">
        <f t="shared" si="1"/>
        <v>0</v>
      </c>
      <c r="K56" s="114"/>
      <c r="L56" s="103">
        <f t="shared" si="4"/>
        <v>269</v>
      </c>
      <c r="M56" s="104">
        <f t="shared" si="2"/>
        <v>84</v>
      </c>
      <c r="N56" s="100">
        <f t="shared" si="5"/>
        <v>353</v>
      </c>
      <c r="O56" s="75"/>
      <c r="P56" s="115">
        <f t="shared" si="6"/>
        <v>311</v>
      </c>
      <c r="R56" s="621"/>
    </row>
    <row r="57" spans="1:18" x14ac:dyDescent="0.2">
      <c r="A57" s="230" t="s">
        <v>135</v>
      </c>
      <c r="B57" s="171">
        <v>39</v>
      </c>
      <c r="C57" s="308">
        <v>4</v>
      </c>
      <c r="D57" s="192">
        <f t="shared" si="3"/>
        <v>43</v>
      </c>
      <c r="E57" s="17"/>
      <c r="F57" s="308"/>
      <c r="G57" s="192">
        <f t="shared" si="0"/>
        <v>0</v>
      </c>
      <c r="H57" s="17"/>
      <c r="I57" s="308"/>
      <c r="J57" s="192">
        <f t="shared" si="1"/>
        <v>0</v>
      </c>
      <c r="K57"/>
      <c r="L57" s="192">
        <f t="shared" si="4"/>
        <v>39</v>
      </c>
      <c r="M57" s="317">
        <f t="shared" si="2"/>
        <v>4</v>
      </c>
      <c r="N57" s="317">
        <f t="shared" si="5"/>
        <v>43</v>
      </c>
      <c r="O57" s="75"/>
      <c r="P57" s="192">
        <f t="shared" si="6"/>
        <v>41</v>
      </c>
      <c r="R57" s="621"/>
    </row>
    <row r="58" spans="1:18" x14ac:dyDescent="0.2">
      <c r="A58" s="230" t="s">
        <v>572</v>
      </c>
      <c r="B58" s="447">
        <v>7</v>
      </c>
      <c r="C58" s="308"/>
      <c r="D58" s="192">
        <f t="shared" si="3"/>
        <v>7</v>
      </c>
      <c r="E58" s="17"/>
      <c r="F58" s="308"/>
      <c r="G58" s="192">
        <f t="shared" si="0"/>
        <v>0</v>
      </c>
      <c r="H58" s="17"/>
      <c r="I58" s="308"/>
      <c r="J58" s="192">
        <f t="shared" si="1"/>
        <v>0</v>
      </c>
      <c r="K58" s="457"/>
      <c r="L58" s="192">
        <f t="shared" si="4"/>
        <v>7</v>
      </c>
      <c r="M58" s="317">
        <f t="shared" si="2"/>
        <v>0</v>
      </c>
      <c r="N58" s="317">
        <f t="shared" si="5"/>
        <v>7</v>
      </c>
      <c r="O58" s="75"/>
      <c r="P58" s="192">
        <f t="shared" si="6"/>
        <v>7</v>
      </c>
      <c r="R58" s="621"/>
    </row>
    <row r="59" spans="1:18" x14ac:dyDescent="0.2">
      <c r="A59" s="231" t="s">
        <v>479</v>
      </c>
      <c r="B59" s="171">
        <v>177</v>
      </c>
      <c r="C59" s="308">
        <v>60</v>
      </c>
      <c r="D59" s="192">
        <f t="shared" si="3"/>
        <v>237</v>
      </c>
      <c r="E59" s="17">
        <v>5</v>
      </c>
      <c r="F59" s="308">
        <v>1</v>
      </c>
      <c r="G59" s="192">
        <f t="shared" si="0"/>
        <v>6</v>
      </c>
      <c r="H59" s="17"/>
      <c r="I59" s="308"/>
      <c r="J59" s="192">
        <f t="shared" si="1"/>
        <v>0</v>
      </c>
      <c r="K59"/>
      <c r="L59" s="192">
        <f t="shared" si="4"/>
        <v>182</v>
      </c>
      <c r="M59" s="317">
        <f t="shared" si="2"/>
        <v>61</v>
      </c>
      <c r="N59" s="317">
        <f t="shared" si="5"/>
        <v>243</v>
      </c>
      <c r="O59" s="75"/>
      <c r="P59" s="192">
        <f t="shared" si="6"/>
        <v>212.5</v>
      </c>
      <c r="R59" s="621"/>
    </row>
    <row r="60" spans="1:18" x14ac:dyDescent="0.2">
      <c r="A60" s="231" t="s">
        <v>136</v>
      </c>
      <c r="B60" s="171">
        <v>4</v>
      </c>
      <c r="C60" s="308"/>
      <c r="D60" s="192">
        <f t="shared" si="3"/>
        <v>4</v>
      </c>
      <c r="E60" s="17">
        <v>2</v>
      </c>
      <c r="F60" s="308">
        <v>1</v>
      </c>
      <c r="G60" s="192">
        <f t="shared" si="0"/>
        <v>3</v>
      </c>
      <c r="H60" s="17"/>
      <c r="I60" s="308"/>
      <c r="J60" s="192">
        <f t="shared" si="1"/>
        <v>0</v>
      </c>
      <c r="K60"/>
      <c r="L60" s="192">
        <f t="shared" si="4"/>
        <v>6</v>
      </c>
      <c r="M60" s="317">
        <f t="shared" si="2"/>
        <v>1</v>
      </c>
      <c r="N60" s="317">
        <f t="shared" si="5"/>
        <v>7</v>
      </c>
      <c r="O60" s="75"/>
      <c r="P60" s="192">
        <f t="shared" si="6"/>
        <v>6.5</v>
      </c>
      <c r="R60" s="621"/>
    </row>
    <row r="61" spans="1:18" x14ac:dyDescent="0.2">
      <c r="A61" s="231" t="s">
        <v>137</v>
      </c>
      <c r="B61" s="187">
        <v>19</v>
      </c>
      <c r="C61" s="321"/>
      <c r="D61" s="194">
        <f t="shared" si="3"/>
        <v>19</v>
      </c>
      <c r="E61" s="20"/>
      <c r="F61" s="321"/>
      <c r="G61" s="194">
        <f t="shared" si="0"/>
        <v>0</v>
      </c>
      <c r="H61" s="20"/>
      <c r="I61" s="321"/>
      <c r="J61" s="194">
        <f t="shared" si="1"/>
        <v>0</v>
      </c>
      <c r="K61"/>
      <c r="L61" s="194">
        <f t="shared" si="4"/>
        <v>19</v>
      </c>
      <c r="M61" s="322">
        <f t="shared" si="2"/>
        <v>0</v>
      </c>
      <c r="N61" s="322">
        <f t="shared" si="5"/>
        <v>19</v>
      </c>
      <c r="O61" s="75"/>
      <c r="P61" s="194">
        <f t="shared" si="6"/>
        <v>19</v>
      </c>
      <c r="R61" s="621"/>
    </row>
    <row r="62" spans="1:18" x14ac:dyDescent="0.2">
      <c r="A62" s="232" t="s">
        <v>138</v>
      </c>
      <c r="B62" s="171"/>
      <c r="C62" s="308"/>
      <c r="D62" s="192">
        <f t="shared" si="3"/>
        <v>0</v>
      </c>
      <c r="E62" s="17">
        <v>1</v>
      </c>
      <c r="F62" s="308"/>
      <c r="G62" s="192">
        <f t="shared" si="0"/>
        <v>1</v>
      </c>
      <c r="H62" s="17"/>
      <c r="I62" s="308"/>
      <c r="J62" s="192">
        <f t="shared" si="1"/>
        <v>0</v>
      </c>
      <c r="K62"/>
      <c r="L62" s="192">
        <f t="shared" si="4"/>
        <v>1</v>
      </c>
      <c r="M62" s="317">
        <f t="shared" si="2"/>
        <v>0</v>
      </c>
      <c r="N62" s="317">
        <f t="shared" si="5"/>
        <v>1</v>
      </c>
      <c r="O62" s="75"/>
      <c r="P62" s="192">
        <f t="shared" si="6"/>
        <v>1</v>
      </c>
      <c r="R62" s="621"/>
    </row>
    <row r="63" spans="1:18" x14ac:dyDescent="0.2">
      <c r="A63" s="231" t="s">
        <v>650</v>
      </c>
      <c r="B63" s="187">
        <v>15</v>
      </c>
      <c r="C63" s="321">
        <v>18</v>
      </c>
      <c r="D63" s="194">
        <f t="shared" si="3"/>
        <v>33</v>
      </c>
      <c r="E63" s="20"/>
      <c r="F63" s="321"/>
      <c r="G63" s="194">
        <f t="shared" si="0"/>
        <v>0</v>
      </c>
      <c r="H63" s="20"/>
      <c r="I63" s="321"/>
      <c r="J63" s="194">
        <f t="shared" si="1"/>
        <v>0</v>
      </c>
      <c r="K63"/>
      <c r="L63" s="194">
        <f t="shared" si="4"/>
        <v>15</v>
      </c>
      <c r="M63" s="322">
        <f t="shared" si="2"/>
        <v>18</v>
      </c>
      <c r="N63" s="322">
        <f t="shared" si="5"/>
        <v>33</v>
      </c>
      <c r="O63" s="75"/>
      <c r="P63" s="194">
        <f t="shared" si="6"/>
        <v>24</v>
      </c>
      <c r="R63" s="621"/>
    </row>
    <row r="64" spans="1:18" x14ac:dyDescent="0.2">
      <c r="A64" s="107" t="s">
        <v>211</v>
      </c>
      <c r="B64" s="189">
        <v>41</v>
      </c>
      <c r="C64" s="189">
        <v>1</v>
      </c>
      <c r="D64" s="104">
        <f t="shared" si="3"/>
        <v>42</v>
      </c>
      <c r="E64" s="189">
        <v>1</v>
      </c>
      <c r="F64" s="189"/>
      <c r="G64" s="104">
        <f t="shared" si="0"/>
        <v>1</v>
      </c>
      <c r="H64" s="189"/>
      <c r="I64" s="189"/>
      <c r="J64" s="100">
        <f t="shared" si="1"/>
        <v>0</v>
      </c>
      <c r="K64" s="114"/>
      <c r="L64" s="103">
        <f t="shared" si="4"/>
        <v>42</v>
      </c>
      <c r="M64" s="104">
        <f t="shared" si="2"/>
        <v>1</v>
      </c>
      <c r="N64" s="100">
        <f t="shared" si="5"/>
        <v>43</v>
      </c>
      <c r="O64" s="75"/>
      <c r="P64" s="115">
        <f t="shared" si="6"/>
        <v>42.5</v>
      </c>
      <c r="R64" s="621"/>
    </row>
    <row r="65" spans="1:18" x14ac:dyDescent="0.2">
      <c r="A65" s="231" t="s">
        <v>139</v>
      </c>
      <c r="B65" s="187">
        <v>41</v>
      </c>
      <c r="C65" s="321">
        <v>1</v>
      </c>
      <c r="D65" s="194">
        <f t="shared" si="3"/>
        <v>42</v>
      </c>
      <c r="E65" s="20">
        <v>1</v>
      </c>
      <c r="F65" s="321"/>
      <c r="G65" s="194">
        <f t="shared" si="0"/>
        <v>1</v>
      </c>
      <c r="H65" s="20"/>
      <c r="I65" s="321"/>
      <c r="J65" s="194">
        <f t="shared" si="1"/>
        <v>0</v>
      </c>
      <c r="K65"/>
      <c r="L65" s="194">
        <f t="shared" si="4"/>
        <v>42</v>
      </c>
      <c r="M65" s="322">
        <f t="shared" si="2"/>
        <v>1</v>
      </c>
      <c r="N65" s="322">
        <f t="shared" si="5"/>
        <v>43</v>
      </c>
      <c r="O65" s="75"/>
      <c r="P65" s="194">
        <f t="shared" si="6"/>
        <v>42.5</v>
      </c>
      <c r="R65" s="621"/>
    </row>
    <row r="66" spans="1:18" x14ac:dyDescent="0.2">
      <c r="A66" s="107" t="s">
        <v>212</v>
      </c>
      <c r="B66" s="189">
        <v>103</v>
      </c>
      <c r="C66" s="189">
        <v>11</v>
      </c>
      <c r="D66" s="104">
        <f t="shared" si="3"/>
        <v>114</v>
      </c>
      <c r="E66" s="189">
        <v>45</v>
      </c>
      <c r="F66" s="189">
        <v>9</v>
      </c>
      <c r="G66" s="104">
        <f t="shared" si="0"/>
        <v>54</v>
      </c>
      <c r="H66" s="189">
        <v>79</v>
      </c>
      <c r="I66" s="189"/>
      <c r="J66" s="100">
        <f t="shared" si="1"/>
        <v>79</v>
      </c>
      <c r="K66" s="114"/>
      <c r="L66" s="103">
        <f t="shared" si="4"/>
        <v>227</v>
      </c>
      <c r="M66" s="104">
        <f t="shared" si="2"/>
        <v>20</v>
      </c>
      <c r="N66" s="100">
        <f t="shared" si="5"/>
        <v>247</v>
      </c>
      <c r="O66" s="75"/>
      <c r="P66" s="115">
        <f t="shared" si="6"/>
        <v>237</v>
      </c>
      <c r="R66" s="621"/>
    </row>
    <row r="67" spans="1:18" x14ac:dyDescent="0.2">
      <c r="A67" s="231" t="s">
        <v>140</v>
      </c>
      <c r="B67" s="171">
        <v>24</v>
      </c>
      <c r="C67" s="308">
        <v>3</v>
      </c>
      <c r="D67" s="192">
        <f t="shared" si="3"/>
        <v>27</v>
      </c>
      <c r="E67" s="17">
        <v>4</v>
      </c>
      <c r="F67" s="308"/>
      <c r="G67" s="192">
        <f t="shared" si="0"/>
        <v>4</v>
      </c>
      <c r="H67" s="17"/>
      <c r="I67" s="308"/>
      <c r="J67" s="192">
        <f t="shared" si="1"/>
        <v>0</v>
      </c>
      <c r="K67"/>
      <c r="L67" s="192">
        <f t="shared" si="4"/>
        <v>28</v>
      </c>
      <c r="M67" s="317">
        <f t="shared" si="2"/>
        <v>3</v>
      </c>
      <c r="N67" s="317">
        <f t="shared" si="5"/>
        <v>31</v>
      </c>
      <c r="O67" s="75"/>
      <c r="P67" s="192">
        <f t="shared" si="6"/>
        <v>29.5</v>
      </c>
      <c r="R67" s="621"/>
    </row>
    <row r="68" spans="1:18" x14ac:dyDescent="0.2">
      <c r="A68" s="230" t="s">
        <v>141</v>
      </c>
      <c r="B68" s="171"/>
      <c r="C68" s="308"/>
      <c r="D68" s="192">
        <f t="shared" si="3"/>
        <v>0</v>
      </c>
      <c r="E68" s="17"/>
      <c r="F68" s="308"/>
      <c r="G68" s="192">
        <f t="shared" si="0"/>
        <v>0</v>
      </c>
      <c r="H68" s="17">
        <v>77</v>
      </c>
      <c r="I68" s="308"/>
      <c r="J68" s="192">
        <f t="shared" si="1"/>
        <v>77</v>
      </c>
      <c r="K68"/>
      <c r="L68" s="192">
        <f t="shared" si="4"/>
        <v>77</v>
      </c>
      <c r="M68" s="317">
        <f t="shared" si="2"/>
        <v>0</v>
      </c>
      <c r="N68" s="317">
        <f t="shared" si="5"/>
        <v>77</v>
      </c>
      <c r="O68" s="75"/>
      <c r="P68" s="192">
        <f t="shared" si="6"/>
        <v>77</v>
      </c>
      <c r="R68" s="621"/>
    </row>
    <row r="69" spans="1:18" x14ac:dyDescent="0.2">
      <c r="A69" s="231" t="s">
        <v>142</v>
      </c>
      <c r="B69" s="171">
        <v>16</v>
      </c>
      <c r="C69" s="308">
        <v>1</v>
      </c>
      <c r="D69" s="192">
        <f t="shared" si="3"/>
        <v>17</v>
      </c>
      <c r="E69" s="17">
        <v>40</v>
      </c>
      <c r="F69" s="308">
        <v>1</v>
      </c>
      <c r="G69" s="192">
        <f t="shared" si="0"/>
        <v>41</v>
      </c>
      <c r="H69" s="17">
        <v>2</v>
      </c>
      <c r="I69" s="308"/>
      <c r="J69" s="192">
        <f t="shared" si="1"/>
        <v>2</v>
      </c>
      <c r="K69"/>
      <c r="L69" s="192">
        <f t="shared" si="4"/>
        <v>58</v>
      </c>
      <c r="M69" s="317">
        <f t="shared" ref="M69:M123" si="28">C69+F69+I69</f>
        <v>2</v>
      </c>
      <c r="N69" s="317">
        <f t="shared" si="5"/>
        <v>60</v>
      </c>
      <c r="O69" s="75"/>
      <c r="P69" s="192">
        <f t="shared" si="6"/>
        <v>59</v>
      </c>
      <c r="R69" s="621"/>
    </row>
    <row r="70" spans="1:18" x14ac:dyDescent="0.2">
      <c r="A70" s="231" t="s">
        <v>505</v>
      </c>
      <c r="B70" s="171">
        <v>3</v>
      </c>
      <c r="C70" s="308">
        <v>4</v>
      </c>
      <c r="D70" s="192">
        <f t="shared" si="3"/>
        <v>7</v>
      </c>
      <c r="E70" s="17"/>
      <c r="F70" s="308"/>
      <c r="G70" s="192">
        <f t="shared" si="0"/>
        <v>0</v>
      </c>
      <c r="H70" s="17"/>
      <c r="I70" s="308"/>
      <c r="J70" s="192">
        <f t="shared" si="1"/>
        <v>0</v>
      </c>
      <c r="K70"/>
      <c r="L70" s="192">
        <f t="shared" ref="L70:L125" si="29">B70+E70+H70</f>
        <v>3</v>
      </c>
      <c r="M70" s="317">
        <f t="shared" si="28"/>
        <v>4</v>
      </c>
      <c r="N70" s="317">
        <f t="shared" ref="N70:N125" si="30">L70+M70</f>
        <v>7</v>
      </c>
      <c r="O70" s="75"/>
      <c r="P70" s="192">
        <f t="shared" si="6"/>
        <v>5</v>
      </c>
      <c r="R70" s="621"/>
    </row>
    <row r="71" spans="1:18" x14ac:dyDescent="0.2">
      <c r="A71" s="231" t="s">
        <v>143</v>
      </c>
      <c r="B71" s="171">
        <v>26</v>
      </c>
      <c r="C71" s="308">
        <v>3</v>
      </c>
      <c r="D71" s="192">
        <f t="shared" si="3"/>
        <v>29</v>
      </c>
      <c r="E71" s="17"/>
      <c r="F71" s="308"/>
      <c r="G71" s="192">
        <f t="shared" si="0"/>
        <v>0</v>
      </c>
      <c r="H71" s="17"/>
      <c r="I71" s="308"/>
      <c r="J71" s="192">
        <f t="shared" si="1"/>
        <v>0</v>
      </c>
      <c r="K71"/>
      <c r="L71" s="192">
        <f t="shared" si="29"/>
        <v>26</v>
      </c>
      <c r="M71" s="317">
        <f t="shared" si="28"/>
        <v>3</v>
      </c>
      <c r="N71" s="317">
        <f t="shared" si="30"/>
        <v>29</v>
      </c>
      <c r="O71" s="75"/>
      <c r="P71" s="192">
        <f t="shared" si="6"/>
        <v>27.5</v>
      </c>
      <c r="R71" s="621"/>
    </row>
    <row r="72" spans="1:18" x14ac:dyDescent="0.2">
      <c r="A72" s="232" t="s">
        <v>145</v>
      </c>
      <c r="B72" s="171">
        <v>3</v>
      </c>
      <c r="C72" s="308"/>
      <c r="D72" s="192">
        <f t="shared" si="3"/>
        <v>3</v>
      </c>
      <c r="E72" s="17">
        <v>1</v>
      </c>
      <c r="F72" s="308">
        <v>8</v>
      </c>
      <c r="G72" s="192">
        <f t="shared" si="0"/>
        <v>9</v>
      </c>
      <c r="H72" s="17"/>
      <c r="I72" s="308"/>
      <c r="J72" s="192">
        <f t="shared" si="1"/>
        <v>0</v>
      </c>
      <c r="K72"/>
      <c r="L72" s="192">
        <f t="shared" si="29"/>
        <v>4</v>
      </c>
      <c r="M72" s="317">
        <f t="shared" si="28"/>
        <v>8</v>
      </c>
      <c r="N72" s="317">
        <f t="shared" si="30"/>
        <v>12</v>
      </c>
      <c r="O72" s="75"/>
      <c r="P72" s="192">
        <f t="shared" si="6"/>
        <v>8</v>
      </c>
      <c r="R72" s="621"/>
    </row>
    <row r="73" spans="1:18" x14ac:dyDescent="0.2">
      <c r="A73" s="232" t="s">
        <v>146</v>
      </c>
      <c r="B73" s="447">
        <v>7</v>
      </c>
      <c r="C73" s="308"/>
      <c r="D73" s="192">
        <f t="shared" ref="D73" si="31">B73+C73</f>
        <v>7</v>
      </c>
      <c r="E73" s="17"/>
      <c r="F73" s="308"/>
      <c r="G73" s="192">
        <f t="shared" ref="G73" si="32">E73+F73</f>
        <v>0</v>
      </c>
      <c r="H73" s="17"/>
      <c r="I73" s="308"/>
      <c r="J73" s="192">
        <f t="shared" ref="J73" si="33">H73+I73</f>
        <v>0</v>
      </c>
      <c r="K73" s="621"/>
      <c r="L73" s="192">
        <f t="shared" ref="L73" si="34">B73+E73+H73</f>
        <v>7</v>
      </c>
      <c r="M73" s="317">
        <f t="shared" ref="M73" si="35">C73+F73+I73</f>
        <v>0</v>
      </c>
      <c r="N73" s="317">
        <f t="shared" ref="N73" si="36">L73+M73</f>
        <v>7</v>
      </c>
      <c r="O73" s="75"/>
      <c r="P73" s="192">
        <f t="shared" ref="P73" si="37">L73+M73/2</f>
        <v>7</v>
      </c>
      <c r="R73" s="621"/>
    </row>
    <row r="74" spans="1:18" x14ac:dyDescent="0.2">
      <c r="A74" s="231" t="s">
        <v>147</v>
      </c>
      <c r="B74" s="187">
        <v>24</v>
      </c>
      <c r="C74" s="321"/>
      <c r="D74" s="194">
        <f t="shared" si="3"/>
        <v>24</v>
      </c>
      <c r="E74" s="20"/>
      <c r="F74" s="321"/>
      <c r="G74" s="194">
        <f t="shared" si="0"/>
        <v>0</v>
      </c>
      <c r="H74" s="20"/>
      <c r="I74" s="321"/>
      <c r="J74" s="194">
        <f t="shared" si="1"/>
        <v>0</v>
      </c>
      <c r="K74"/>
      <c r="L74" s="194">
        <f t="shared" si="29"/>
        <v>24</v>
      </c>
      <c r="M74" s="322">
        <f t="shared" si="28"/>
        <v>0</v>
      </c>
      <c r="N74" s="322">
        <f t="shared" si="30"/>
        <v>24</v>
      </c>
      <c r="O74" s="75"/>
      <c r="P74" s="194">
        <f t="shared" ref="P74:P142" si="38">L74+M74/2</f>
        <v>24</v>
      </c>
      <c r="R74" s="621"/>
    </row>
    <row r="75" spans="1:18" x14ac:dyDescent="0.2">
      <c r="A75" s="107" t="s">
        <v>213</v>
      </c>
      <c r="B75" s="189">
        <v>137</v>
      </c>
      <c r="C75" s="189">
        <v>18</v>
      </c>
      <c r="D75" s="104">
        <f t="shared" si="3"/>
        <v>155</v>
      </c>
      <c r="E75" s="189">
        <v>17</v>
      </c>
      <c r="F75" s="189"/>
      <c r="G75" s="104">
        <f t="shared" ref="G75:G141" si="39">E75+F75</f>
        <v>17</v>
      </c>
      <c r="H75" s="189"/>
      <c r="I75" s="189">
        <v>1</v>
      </c>
      <c r="J75" s="100">
        <f t="shared" ref="J75:J141" si="40">H75+I75</f>
        <v>1</v>
      </c>
      <c r="K75" s="114"/>
      <c r="L75" s="103">
        <f t="shared" si="29"/>
        <v>154</v>
      </c>
      <c r="M75" s="104">
        <f t="shared" si="28"/>
        <v>19</v>
      </c>
      <c r="N75" s="100">
        <f t="shared" si="30"/>
        <v>173</v>
      </c>
      <c r="O75" s="75"/>
      <c r="P75" s="115">
        <f t="shared" si="38"/>
        <v>163.5</v>
      </c>
      <c r="R75" s="621"/>
    </row>
    <row r="76" spans="1:18" x14ac:dyDescent="0.2">
      <c r="A76" s="231" t="s">
        <v>402</v>
      </c>
      <c r="B76" s="171">
        <v>73</v>
      </c>
      <c r="C76" s="308">
        <v>13</v>
      </c>
      <c r="D76" s="192">
        <f t="shared" ref="D76:D142" si="41">B76+C76</f>
        <v>86</v>
      </c>
      <c r="E76" s="17">
        <v>1</v>
      </c>
      <c r="F76" s="308"/>
      <c r="G76" s="192">
        <f t="shared" si="39"/>
        <v>1</v>
      </c>
      <c r="H76" s="17"/>
      <c r="I76" s="308"/>
      <c r="J76" s="192">
        <f t="shared" si="40"/>
        <v>0</v>
      </c>
      <c r="K76"/>
      <c r="L76" s="192">
        <f t="shared" si="29"/>
        <v>74</v>
      </c>
      <c r="M76" s="317">
        <f t="shared" si="28"/>
        <v>13</v>
      </c>
      <c r="N76" s="317">
        <f t="shared" si="30"/>
        <v>87</v>
      </c>
      <c r="O76" s="75"/>
      <c r="P76" s="192">
        <f t="shared" si="38"/>
        <v>80.5</v>
      </c>
      <c r="R76" s="621"/>
    </row>
    <row r="77" spans="1:18" x14ac:dyDescent="0.2">
      <c r="A77" s="230" t="s">
        <v>148</v>
      </c>
      <c r="B77" s="171">
        <v>41</v>
      </c>
      <c r="C77" s="308">
        <v>2</v>
      </c>
      <c r="D77" s="192">
        <f t="shared" si="41"/>
        <v>43</v>
      </c>
      <c r="E77" s="17">
        <v>8</v>
      </c>
      <c r="F77" s="308"/>
      <c r="G77" s="192">
        <f t="shared" si="39"/>
        <v>8</v>
      </c>
      <c r="H77" s="17"/>
      <c r="I77" s="308"/>
      <c r="J77" s="192">
        <f t="shared" si="40"/>
        <v>0</v>
      </c>
      <c r="K77"/>
      <c r="L77" s="192">
        <f t="shared" si="29"/>
        <v>49</v>
      </c>
      <c r="M77" s="317">
        <f t="shared" si="28"/>
        <v>2</v>
      </c>
      <c r="N77" s="317">
        <f t="shared" si="30"/>
        <v>51</v>
      </c>
      <c r="O77" s="75"/>
      <c r="P77" s="192">
        <f t="shared" si="38"/>
        <v>50</v>
      </c>
      <c r="R77" s="621"/>
    </row>
    <row r="78" spans="1:18" x14ac:dyDescent="0.2">
      <c r="A78" s="231" t="s">
        <v>149</v>
      </c>
      <c r="B78" s="187">
        <v>1</v>
      </c>
      <c r="C78" s="321"/>
      <c r="D78" s="194">
        <f t="shared" si="41"/>
        <v>1</v>
      </c>
      <c r="E78" s="20"/>
      <c r="F78" s="321"/>
      <c r="G78" s="194">
        <f t="shared" si="39"/>
        <v>0</v>
      </c>
      <c r="H78" s="20"/>
      <c r="I78" s="321">
        <v>1</v>
      </c>
      <c r="J78" s="194">
        <f t="shared" si="40"/>
        <v>1</v>
      </c>
      <c r="K78"/>
      <c r="L78" s="194">
        <f t="shared" si="29"/>
        <v>1</v>
      </c>
      <c r="M78" s="322">
        <f t="shared" si="28"/>
        <v>1</v>
      </c>
      <c r="N78" s="322">
        <f t="shared" si="30"/>
        <v>2</v>
      </c>
      <c r="O78" s="75"/>
      <c r="P78" s="194">
        <f t="shared" si="38"/>
        <v>1.5</v>
      </c>
      <c r="R78" s="621"/>
    </row>
    <row r="79" spans="1:18" x14ac:dyDescent="0.2">
      <c r="A79" s="232" t="s">
        <v>150</v>
      </c>
      <c r="B79" s="171">
        <v>2</v>
      </c>
      <c r="C79" s="308">
        <v>3</v>
      </c>
      <c r="D79" s="192">
        <f t="shared" si="41"/>
        <v>5</v>
      </c>
      <c r="E79" s="17"/>
      <c r="F79" s="308"/>
      <c r="G79" s="192">
        <f t="shared" si="39"/>
        <v>0</v>
      </c>
      <c r="H79" s="17"/>
      <c r="I79" s="308"/>
      <c r="J79" s="192">
        <f t="shared" si="40"/>
        <v>0</v>
      </c>
      <c r="K79"/>
      <c r="L79" s="192">
        <f t="shared" si="29"/>
        <v>2</v>
      </c>
      <c r="M79" s="317">
        <f t="shared" si="28"/>
        <v>3</v>
      </c>
      <c r="N79" s="317">
        <f t="shared" si="30"/>
        <v>5</v>
      </c>
      <c r="O79" s="75"/>
      <c r="P79" s="192">
        <f t="shared" si="38"/>
        <v>3.5</v>
      </c>
      <c r="R79" s="621"/>
    </row>
    <row r="80" spans="1:18" x14ac:dyDescent="0.2">
      <c r="A80" s="231" t="s">
        <v>151</v>
      </c>
      <c r="B80" s="187">
        <v>20</v>
      </c>
      <c r="C80" s="321"/>
      <c r="D80" s="194">
        <f t="shared" si="41"/>
        <v>20</v>
      </c>
      <c r="E80" s="20">
        <v>8</v>
      </c>
      <c r="F80" s="321"/>
      <c r="G80" s="194">
        <f t="shared" si="39"/>
        <v>8</v>
      </c>
      <c r="H80" s="20"/>
      <c r="I80" s="321"/>
      <c r="J80" s="194">
        <f t="shared" si="40"/>
        <v>0</v>
      </c>
      <c r="K80"/>
      <c r="L80" s="194">
        <f t="shared" si="29"/>
        <v>28</v>
      </c>
      <c r="M80" s="322">
        <f t="shared" si="28"/>
        <v>0</v>
      </c>
      <c r="N80" s="322">
        <f t="shared" si="30"/>
        <v>28</v>
      </c>
      <c r="O80" s="75"/>
      <c r="P80" s="194">
        <f t="shared" si="38"/>
        <v>28</v>
      </c>
      <c r="R80" s="621"/>
    </row>
    <row r="81" spans="1:18" x14ac:dyDescent="0.2">
      <c r="A81" s="107" t="s">
        <v>214</v>
      </c>
      <c r="B81" s="189">
        <v>175</v>
      </c>
      <c r="C81" s="189">
        <v>27</v>
      </c>
      <c r="D81" s="104">
        <f t="shared" si="41"/>
        <v>202</v>
      </c>
      <c r="E81" s="189">
        <v>2</v>
      </c>
      <c r="F81" s="189"/>
      <c r="G81" s="104">
        <f t="shared" si="39"/>
        <v>2</v>
      </c>
      <c r="H81" s="189"/>
      <c r="I81" s="189"/>
      <c r="J81" s="100">
        <f t="shared" si="40"/>
        <v>0</v>
      </c>
      <c r="K81" s="114"/>
      <c r="L81" s="103">
        <f t="shared" si="29"/>
        <v>177</v>
      </c>
      <c r="M81" s="104">
        <f t="shared" si="28"/>
        <v>27</v>
      </c>
      <c r="N81" s="100">
        <f t="shared" si="30"/>
        <v>204</v>
      </c>
      <c r="O81" s="75"/>
      <c r="P81" s="115">
        <f t="shared" si="38"/>
        <v>190.5</v>
      </c>
      <c r="R81" s="621"/>
    </row>
    <row r="82" spans="1:18" x14ac:dyDescent="0.2">
      <c r="A82" s="231" t="s">
        <v>152</v>
      </c>
      <c r="B82" s="169">
        <v>175</v>
      </c>
      <c r="C82" s="307">
        <v>27</v>
      </c>
      <c r="D82" s="191">
        <f t="shared" si="41"/>
        <v>202</v>
      </c>
      <c r="E82" s="14">
        <v>2</v>
      </c>
      <c r="F82" s="307"/>
      <c r="G82" s="191">
        <f t="shared" si="39"/>
        <v>2</v>
      </c>
      <c r="H82" s="14"/>
      <c r="I82" s="307"/>
      <c r="J82" s="191">
        <f t="shared" si="40"/>
        <v>0</v>
      </c>
      <c r="K82"/>
      <c r="L82" s="191">
        <f t="shared" si="29"/>
        <v>177</v>
      </c>
      <c r="M82" s="316">
        <f t="shared" si="28"/>
        <v>27</v>
      </c>
      <c r="N82" s="316">
        <f t="shared" si="30"/>
        <v>204</v>
      </c>
      <c r="O82" s="75"/>
      <c r="P82" s="191">
        <f t="shared" si="38"/>
        <v>190.5</v>
      </c>
      <c r="R82" s="621"/>
    </row>
    <row r="83" spans="1:18" x14ac:dyDescent="0.2">
      <c r="A83" s="107" t="s">
        <v>215</v>
      </c>
      <c r="B83" s="189">
        <v>153</v>
      </c>
      <c r="C83" s="189"/>
      <c r="D83" s="104">
        <f t="shared" si="41"/>
        <v>153</v>
      </c>
      <c r="E83" s="189">
        <v>2</v>
      </c>
      <c r="F83" s="189">
        <v>2</v>
      </c>
      <c r="G83" s="104">
        <f t="shared" si="39"/>
        <v>4</v>
      </c>
      <c r="H83" s="189"/>
      <c r="I83" s="189"/>
      <c r="J83" s="100">
        <f t="shared" si="40"/>
        <v>0</v>
      </c>
      <c r="K83" s="114"/>
      <c r="L83" s="103">
        <f t="shared" si="29"/>
        <v>155</v>
      </c>
      <c r="M83" s="104">
        <f t="shared" si="28"/>
        <v>2</v>
      </c>
      <c r="N83" s="100">
        <f t="shared" si="30"/>
        <v>157</v>
      </c>
      <c r="O83" s="75"/>
      <c r="P83" s="115">
        <f t="shared" si="38"/>
        <v>156</v>
      </c>
      <c r="R83" s="621"/>
    </row>
    <row r="84" spans="1:18" x14ac:dyDescent="0.2">
      <c r="A84" s="231" t="s">
        <v>154</v>
      </c>
      <c r="B84" s="187">
        <v>43</v>
      </c>
      <c r="C84" s="321"/>
      <c r="D84" s="194">
        <f t="shared" si="41"/>
        <v>43</v>
      </c>
      <c r="E84" s="20"/>
      <c r="F84" s="321"/>
      <c r="G84" s="194">
        <f t="shared" si="39"/>
        <v>0</v>
      </c>
      <c r="H84" s="20"/>
      <c r="I84" s="321"/>
      <c r="J84" s="194">
        <f t="shared" si="40"/>
        <v>0</v>
      </c>
      <c r="K84"/>
      <c r="L84" s="194">
        <f t="shared" si="29"/>
        <v>43</v>
      </c>
      <c r="M84" s="322">
        <f t="shared" si="28"/>
        <v>0</v>
      </c>
      <c r="N84" s="322">
        <f t="shared" si="30"/>
        <v>43</v>
      </c>
      <c r="O84" s="75"/>
      <c r="P84" s="194">
        <f t="shared" si="38"/>
        <v>43</v>
      </c>
      <c r="R84" s="621"/>
    </row>
    <row r="85" spans="1:18" x14ac:dyDescent="0.2">
      <c r="A85" s="232" t="s">
        <v>155</v>
      </c>
      <c r="B85" s="171">
        <v>31</v>
      </c>
      <c r="C85" s="308"/>
      <c r="D85" s="192">
        <f t="shared" si="41"/>
        <v>31</v>
      </c>
      <c r="E85" s="17"/>
      <c r="F85" s="308"/>
      <c r="G85" s="192">
        <f t="shared" si="39"/>
        <v>0</v>
      </c>
      <c r="H85" s="17"/>
      <c r="I85" s="308"/>
      <c r="J85" s="192">
        <f t="shared" si="40"/>
        <v>0</v>
      </c>
      <c r="K85"/>
      <c r="L85" s="192">
        <f t="shared" si="29"/>
        <v>31</v>
      </c>
      <c r="M85" s="317">
        <f t="shared" si="28"/>
        <v>0</v>
      </c>
      <c r="N85" s="317">
        <f t="shared" si="30"/>
        <v>31</v>
      </c>
      <c r="O85" s="75"/>
      <c r="P85" s="192">
        <f t="shared" si="38"/>
        <v>31</v>
      </c>
      <c r="R85" s="621"/>
    </row>
    <row r="86" spans="1:18" x14ac:dyDescent="0.2">
      <c r="A86" s="231" t="s">
        <v>153</v>
      </c>
      <c r="B86" s="187">
        <v>79</v>
      </c>
      <c r="C86" s="321"/>
      <c r="D86" s="194">
        <f t="shared" si="41"/>
        <v>79</v>
      </c>
      <c r="E86" s="20">
        <v>1</v>
      </c>
      <c r="F86" s="321">
        <v>2</v>
      </c>
      <c r="G86" s="194">
        <f t="shared" si="39"/>
        <v>3</v>
      </c>
      <c r="H86" s="20"/>
      <c r="I86" s="321"/>
      <c r="J86" s="194">
        <f t="shared" si="40"/>
        <v>0</v>
      </c>
      <c r="K86"/>
      <c r="L86" s="194">
        <f t="shared" si="29"/>
        <v>80</v>
      </c>
      <c r="M86" s="322">
        <f t="shared" si="28"/>
        <v>2</v>
      </c>
      <c r="N86" s="322">
        <f t="shared" si="30"/>
        <v>82</v>
      </c>
      <c r="O86" s="75"/>
      <c r="P86" s="194">
        <f t="shared" si="38"/>
        <v>81</v>
      </c>
      <c r="R86" s="621"/>
    </row>
    <row r="87" spans="1:18" x14ac:dyDescent="0.2">
      <c r="A87" s="611" t="s">
        <v>573</v>
      </c>
      <c r="B87" s="448"/>
      <c r="C87" s="321"/>
      <c r="D87" s="194">
        <f t="shared" si="41"/>
        <v>0</v>
      </c>
      <c r="E87" s="20">
        <v>1</v>
      </c>
      <c r="F87" s="321"/>
      <c r="G87" s="194">
        <f t="shared" si="39"/>
        <v>1</v>
      </c>
      <c r="H87" s="20"/>
      <c r="I87" s="321"/>
      <c r="J87" s="194">
        <f t="shared" si="40"/>
        <v>0</v>
      </c>
      <c r="K87" s="621"/>
      <c r="L87" s="194">
        <f t="shared" ref="L87" si="42">B87+E87+H87</f>
        <v>1</v>
      </c>
      <c r="M87" s="322">
        <f t="shared" ref="M87" si="43">C87+F87+I87</f>
        <v>0</v>
      </c>
      <c r="N87" s="322">
        <f t="shared" ref="N87" si="44">L87+M87</f>
        <v>1</v>
      </c>
      <c r="O87" s="75"/>
      <c r="P87" s="194">
        <f t="shared" ref="P87" si="45">L87+M87/2</f>
        <v>1</v>
      </c>
      <c r="R87" s="621"/>
    </row>
    <row r="88" spans="1:18" x14ac:dyDescent="0.2">
      <c r="A88" s="107" t="s">
        <v>216</v>
      </c>
      <c r="B88" s="189">
        <v>64</v>
      </c>
      <c r="C88" s="189">
        <v>22</v>
      </c>
      <c r="D88" s="104">
        <f t="shared" si="41"/>
        <v>86</v>
      </c>
      <c r="E88" s="189"/>
      <c r="F88" s="189"/>
      <c r="G88" s="104">
        <f t="shared" si="39"/>
        <v>0</v>
      </c>
      <c r="H88" s="189"/>
      <c r="I88" s="189"/>
      <c r="J88" s="100">
        <f t="shared" si="40"/>
        <v>0</v>
      </c>
      <c r="K88" s="114"/>
      <c r="L88" s="103">
        <f t="shared" si="29"/>
        <v>64</v>
      </c>
      <c r="M88" s="104">
        <f t="shared" si="28"/>
        <v>22</v>
      </c>
      <c r="N88" s="100">
        <f t="shared" si="30"/>
        <v>86</v>
      </c>
      <c r="O88" s="75"/>
      <c r="P88" s="115">
        <f t="shared" si="38"/>
        <v>75</v>
      </c>
      <c r="R88" s="621"/>
    </row>
    <row r="89" spans="1:18" x14ac:dyDescent="0.2">
      <c r="A89" s="231" t="s">
        <v>574</v>
      </c>
      <c r="B89" s="169">
        <v>38</v>
      </c>
      <c r="C89" s="307">
        <v>18</v>
      </c>
      <c r="D89" s="191">
        <f t="shared" si="41"/>
        <v>56</v>
      </c>
      <c r="E89" s="14"/>
      <c r="F89" s="307"/>
      <c r="G89" s="191">
        <f t="shared" si="39"/>
        <v>0</v>
      </c>
      <c r="H89" s="14"/>
      <c r="I89" s="307"/>
      <c r="J89" s="191">
        <f t="shared" si="40"/>
        <v>0</v>
      </c>
      <c r="K89"/>
      <c r="L89" s="191">
        <f t="shared" si="29"/>
        <v>38</v>
      </c>
      <c r="M89" s="316">
        <f t="shared" si="28"/>
        <v>18</v>
      </c>
      <c r="N89" s="316">
        <f t="shared" si="30"/>
        <v>56</v>
      </c>
      <c r="O89" s="75"/>
      <c r="P89" s="191">
        <f t="shared" si="38"/>
        <v>47</v>
      </c>
      <c r="R89" s="621"/>
    </row>
    <row r="90" spans="1:18" x14ac:dyDescent="0.2">
      <c r="A90" s="230" t="s">
        <v>156</v>
      </c>
      <c r="B90" s="171">
        <v>26</v>
      </c>
      <c r="C90" s="308">
        <v>4</v>
      </c>
      <c r="D90" s="192">
        <f t="shared" si="41"/>
        <v>30</v>
      </c>
      <c r="E90" s="17"/>
      <c r="F90" s="308"/>
      <c r="G90" s="192">
        <f t="shared" si="39"/>
        <v>0</v>
      </c>
      <c r="H90" s="17"/>
      <c r="I90" s="308"/>
      <c r="J90" s="192">
        <f t="shared" si="40"/>
        <v>0</v>
      </c>
      <c r="K90"/>
      <c r="L90" s="192">
        <f t="shared" si="29"/>
        <v>26</v>
      </c>
      <c r="M90" s="317">
        <f t="shared" si="28"/>
        <v>4</v>
      </c>
      <c r="N90" s="317">
        <f t="shared" si="30"/>
        <v>30</v>
      </c>
      <c r="O90" s="75"/>
      <c r="P90" s="192">
        <f t="shared" si="38"/>
        <v>28</v>
      </c>
      <c r="R90" s="621"/>
    </row>
    <row r="91" spans="1:18" x14ac:dyDescent="0.2">
      <c r="A91" s="445" t="s">
        <v>227</v>
      </c>
      <c r="B91" s="189">
        <v>144</v>
      </c>
      <c r="C91" s="189">
        <v>2</v>
      </c>
      <c r="D91" s="104">
        <f t="shared" ref="D91:D94" si="46">B91+C91</f>
        <v>146</v>
      </c>
      <c r="E91" s="189">
        <v>5</v>
      </c>
      <c r="F91" s="189"/>
      <c r="G91" s="104">
        <f t="shared" ref="G91:G94" si="47">E91+F91</f>
        <v>5</v>
      </c>
      <c r="H91" s="189"/>
      <c r="I91" s="189"/>
      <c r="J91" s="100">
        <f t="shared" ref="J91:J94" si="48">H91+I91</f>
        <v>0</v>
      </c>
      <c r="K91" s="114"/>
      <c r="L91" s="103">
        <f t="shared" ref="L91:L94" si="49">B91+E91+H91</f>
        <v>149</v>
      </c>
      <c r="M91" s="104">
        <f t="shared" ref="M91:M94" si="50">C91+F91+I91</f>
        <v>2</v>
      </c>
      <c r="N91" s="100">
        <f t="shared" ref="N91:N94" si="51">L91+M91</f>
        <v>151</v>
      </c>
      <c r="O91" s="75"/>
      <c r="P91" s="115">
        <f t="shared" ref="P91:P94" si="52">L91+M91/2</f>
        <v>150</v>
      </c>
      <c r="R91" s="621"/>
    </row>
    <row r="92" spans="1:18" x14ac:dyDescent="0.2">
      <c r="A92" s="232" t="s">
        <v>403</v>
      </c>
      <c r="B92" s="447">
        <v>3</v>
      </c>
      <c r="C92" s="308"/>
      <c r="D92" s="192">
        <f t="shared" si="46"/>
        <v>3</v>
      </c>
      <c r="E92" s="17"/>
      <c r="F92" s="308"/>
      <c r="G92" s="192">
        <f t="shared" si="47"/>
        <v>0</v>
      </c>
      <c r="H92" s="17"/>
      <c r="I92" s="308"/>
      <c r="J92" s="192">
        <f t="shared" si="48"/>
        <v>0</v>
      </c>
      <c r="K92" s="621"/>
      <c r="L92" s="192">
        <f t="shared" si="49"/>
        <v>3</v>
      </c>
      <c r="M92" s="317">
        <f t="shared" si="50"/>
        <v>0</v>
      </c>
      <c r="N92" s="317">
        <f t="shared" si="51"/>
        <v>3</v>
      </c>
      <c r="O92" s="75"/>
      <c r="P92" s="192">
        <f t="shared" si="52"/>
        <v>3</v>
      </c>
      <c r="R92" s="621"/>
    </row>
    <row r="93" spans="1:18" x14ac:dyDescent="0.2">
      <c r="A93" s="611" t="s">
        <v>157</v>
      </c>
      <c r="B93" s="447">
        <v>49</v>
      </c>
      <c r="C93" s="308">
        <v>2</v>
      </c>
      <c r="D93" s="192">
        <f t="shared" si="46"/>
        <v>51</v>
      </c>
      <c r="E93" s="17"/>
      <c r="F93" s="308"/>
      <c r="G93" s="192">
        <f t="shared" si="47"/>
        <v>0</v>
      </c>
      <c r="H93" s="17"/>
      <c r="I93" s="308"/>
      <c r="J93" s="192">
        <f t="shared" si="48"/>
        <v>0</v>
      </c>
      <c r="K93" s="621"/>
      <c r="L93" s="192">
        <f t="shared" si="49"/>
        <v>49</v>
      </c>
      <c r="M93" s="317">
        <f t="shared" si="50"/>
        <v>2</v>
      </c>
      <c r="N93" s="317">
        <f t="shared" si="51"/>
        <v>51</v>
      </c>
      <c r="O93" s="75"/>
      <c r="P93" s="192">
        <f t="shared" si="52"/>
        <v>50</v>
      </c>
      <c r="R93" s="621"/>
    </row>
    <row r="94" spans="1:18" x14ac:dyDescent="0.2">
      <c r="A94" s="610" t="s">
        <v>158</v>
      </c>
      <c r="B94" s="447">
        <v>92</v>
      </c>
      <c r="C94" s="308"/>
      <c r="D94" s="192">
        <f t="shared" si="46"/>
        <v>92</v>
      </c>
      <c r="E94" s="17">
        <v>5</v>
      </c>
      <c r="F94" s="308"/>
      <c r="G94" s="192">
        <f t="shared" si="47"/>
        <v>5</v>
      </c>
      <c r="H94" s="17"/>
      <c r="I94" s="308"/>
      <c r="J94" s="192">
        <f t="shared" si="48"/>
        <v>0</v>
      </c>
      <c r="K94" s="621"/>
      <c r="L94" s="192">
        <f t="shared" si="49"/>
        <v>97</v>
      </c>
      <c r="M94" s="317">
        <f t="shared" si="50"/>
        <v>0</v>
      </c>
      <c r="N94" s="317">
        <f t="shared" si="51"/>
        <v>97</v>
      </c>
      <c r="O94" s="75"/>
      <c r="P94" s="192">
        <f t="shared" si="52"/>
        <v>97</v>
      </c>
      <c r="R94" s="621"/>
    </row>
    <row r="95" spans="1:18" x14ac:dyDescent="0.2">
      <c r="A95" s="107" t="s">
        <v>217</v>
      </c>
      <c r="B95" s="189">
        <v>355</v>
      </c>
      <c r="C95" s="189">
        <v>230</v>
      </c>
      <c r="D95" s="104">
        <f t="shared" si="41"/>
        <v>585</v>
      </c>
      <c r="E95" s="189">
        <v>11</v>
      </c>
      <c r="F95" s="189">
        <v>37</v>
      </c>
      <c r="G95" s="104">
        <f t="shared" si="39"/>
        <v>48</v>
      </c>
      <c r="H95" s="189">
        <v>148</v>
      </c>
      <c r="I95" s="189">
        <v>56</v>
      </c>
      <c r="J95" s="100">
        <f t="shared" si="40"/>
        <v>204</v>
      </c>
      <c r="K95" s="114"/>
      <c r="L95" s="103">
        <f t="shared" si="29"/>
        <v>514</v>
      </c>
      <c r="M95" s="104">
        <f t="shared" si="28"/>
        <v>323</v>
      </c>
      <c r="N95" s="100">
        <f t="shared" si="30"/>
        <v>837</v>
      </c>
      <c r="O95" s="75"/>
      <c r="P95" s="115">
        <f t="shared" si="38"/>
        <v>675.5</v>
      </c>
      <c r="R95" s="621"/>
    </row>
    <row r="96" spans="1:18" x14ac:dyDescent="0.2">
      <c r="A96" s="232" t="s">
        <v>576</v>
      </c>
      <c r="B96" s="171">
        <v>33</v>
      </c>
      <c r="C96" s="308">
        <v>147</v>
      </c>
      <c r="D96" s="192">
        <f t="shared" si="41"/>
        <v>180</v>
      </c>
      <c r="E96" s="17">
        <v>6</v>
      </c>
      <c r="F96" s="308">
        <v>26</v>
      </c>
      <c r="G96" s="192">
        <f t="shared" si="39"/>
        <v>32</v>
      </c>
      <c r="H96" s="17"/>
      <c r="I96" s="308"/>
      <c r="J96" s="192">
        <f t="shared" si="40"/>
        <v>0</v>
      </c>
      <c r="K96"/>
      <c r="L96" s="192">
        <f t="shared" si="29"/>
        <v>39</v>
      </c>
      <c r="M96" s="317">
        <f t="shared" si="28"/>
        <v>173</v>
      </c>
      <c r="N96" s="317">
        <f t="shared" si="30"/>
        <v>212</v>
      </c>
      <c r="O96" s="75"/>
      <c r="P96" s="192">
        <f t="shared" si="38"/>
        <v>125.5</v>
      </c>
      <c r="R96" s="621"/>
    </row>
    <row r="97" spans="1:18" x14ac:dyDescent="0.2">
      <c r="A97" s="231" t="s">
        <v>577</v>
      </c>
      <c r="B97" s="171">
        <v>63</v>
      </c>
      <c r="C97" s="308">
        <v>30</v>
      </c>
      <c r="D97" s="192">
        <f t="shared" si="41"/>
        <v>93</v>
      </c>
      <c r="E97" s="17"/>
      <c r="F97" s="308"/>
      <c r="G97" s="192">
        <f t="shared" si="39"/>
        <v>0</v>
      </c>
      <c r="H97" s="17"/>
      <c r="I97" s="308"/>
      <c r="J97" s="192">
        <f t="shared" si="40"/>
        <v>0</v>
      </c>
      <c r="K97"/>
      <c r="L97" s="192">
        <f t="shared" si="29"/>
        <v>63</v>
      </c>
      <c r="M97" s="317">
        <f t="shared" si="28"/>
        <v>30</v>
      </c>
      <c r="N97" s="317">
        <f t="shared" si="30"/>
        <v>93</v>
      </c>
      <c r="O97" s="75"/>
      <c r="P97" s="192">
        <f t="shared" si="38"/>
        <v>78</v>
      </c>
      <c r="R97" s="621"/>
    </row>
    <row r="98" spans="1:18" x14ac:dyDescent="0.2">
      <c r="A98" s="230" t="s">
        <v>578</v>
      </c>
      <c r="B98" s="171">
        <v>75</v>
      </c>
      <c r="C98" s="308">
        <v>7</v>
      </c>
      <c r="D98" s="192">
        <f t="shared" si="41"/>
        <v>82</v>
      </c>
      <c r="E98" s="17">
        <v>1</v>
      </c>
      <c r="F98" s="308">
        <v>2</v>
      </c>
      <c r="G98" s="192">
        <f t="shared" si="39"/>
        <v>3</v>
      </c>
      <c r="H98" s="17"/>
      <c r="I98" s="308"/>
      <c r="J98" s="192">
        <f t="shared" si="40"/>
        <v>0</v>
      </c>
      <c r="K98"/>
      <c r="L98" s="192">
        <f t="shared" si="29"/>
        <v>76</v>
      </c>
      <c r="M98" s="317">
        <f t="shared" si="28"/>
        <v>9</v>
      </c>
      <c r="N98" s="317">
        <f t="shared" si="30"/>
        <v>85</v>
      </c>
      <c r="O98" s="75"/>
      <c r="P98" s="192">
        <f t="shared" si="38"/>
        <v>80.5</v>
      </c>
      <c r="R98" s="621"/>
    </row>
    <row r="99" spans="1:18" x14ac:dyDescent="0.2">
      <c r="A99" s="231" t="s">
        <v>649</v>
      </c>
      <c r="B99" s="171">
        <v>114</v>
      </c>
      <c r="C99" s="308">
        <v>11</v>
      </c>
      <c r="D99" s="192">
        <f t="shared" si="41"/>
        <v>125</v>
      </c>
      <c r="E99" s="17">
        <v>3</v>
      </c>
      <c r="F99" s="308">
        <v>1</v>
      </c>
      <c r="G99" s="192">
        <f t="shared" si="39"/>
        <v>4</v>
      </c>
      <c r="H99" s="17">
        <v>1</v>
      </c>
      <c r="I99" s="308"/>
      <c r="J99" s="192">
        <f t="shared" si="40"/>
        <v>1</v>
      </c>
      <c r="K99"/>
      <c r="L99" s="192">
        <f t="shared" si="29"/>
        <v>118</v>
      </c>
      <c r="M99" s="317">
        <f t="shared" si="28"/>
        <v>12</v>
      </c>
      <c r="N99" s="317">
        <f t="shared" si="30"/>
        <v>130</v>
      </c>
      <c r="O99" s="75"/>
      <c r="P99" s="192">
        <f t="shared" si="38"/>
        <v>124</v>
      </c>
      <c r="R99" s="621"/>
    </row>
    <row r="100" spans="1:18" x14ac:dyDescent="0.2">
      <c r="A100" s="231" t="s">
        <v>159</v>
      </c>
      <c r="B100" s="171">
        <v>15</v>
      </c>
      <c r="C100" s="308">
        <v>5</v>
      </c>
      <c r="D100" s="192">
        <f t="shared" si="41"/>
        <v>20</v>
      </c>
      <c r="E100" s="17"/>
      <c r="F100" s="308"/>
      <c r="G100" s="192">
        <f t="shared" si="39"/>
        <v>0</v>
      </c>
      <c r="H100" s="17"/>
      <c r="I100" s="308"/>
      <c r="J100" s="192">
        <f t="shared" si="40"/>
        <v>0</v>
      </c>
      <c r="K100"/>
      <c r="L100" s="192">
        <f t="shared" si="29"/>
        <v>15</v>
      </c>
      <c r="M100" s="317">
        <f t="shared" si="28"/>
        <v>5</v>
      </c>
      <c r="N100" s="317">
        <f t="shared" si="30"/>
        <v>20</v>
      </c>
      <c r="O100" s="75"/>
      <c r="P100" s="192">
        <f t="shared" si="38"/>
        <v>17.5</v>
      </c>
      <c r="R100" s="621"/>
    </row>
    <row r="101" spans="1:18" x14ac:dyDescent="0.2">
      <c r="A101" s="231" t="s">
        <v>579</v>
      </c>
      <c r="B101" s="171">
        <v>28</v>
      </c>
      <c r="C101" s="308"/>
      <c r="D101" s="192">
        <f t="shared" si="41"/>
        <v>28</v>
      </c>
      <c r="E101" s="17"/>
      <c r="F101" s="308"/>
      <c r="G101" s="192">
        <f t="shared" si="39"/>
        <v>0</v>
      </c>
      <c r="H101" s="17"/>
      <c r="I101" s="308"/>
      <c r="J101" s="192">
        <f t="shared" si="40"/>
        <v>0</v>
      </c>
      <c r="K101"/>
      <c r="L101" s="192">
        <f t="shared" si="29"/>
        <v>28</v>
      </c>
      <c r="M101" s="317">
        <f t="shared" si="28"/>
        <v>0</v>
      </c>
      <c r="N101" s="317">
        <f t="shared" si="30"/>
        <v>28</v>
      </c>
      <c r="O101" s="75"/>
      <c r="P101" s="192">
        <f t="shared" si="38"/>
        <v>28</v>
      </c>
      <c r="R101" s="621"/>
    </row>
    <row r="102" spans="1:18" x14ac:dyDescent="0.2">
      <c r="A102" s="231" t="s">
        <v>160</v>
      </c>
      <c r="B102" s="171"/>
      <c r="C102" s="308"/>
      <c r="D102" s="192">
        <f t="shared" si="41"/>
        <v>0</v>
      </c>
      <c r="E102" s="17">
        <v>1</v>
      </c>
      <c r="F102" s="308">
        <v>2</v>
      </c>
      <c r="G102" s="192">
        <f t="shared" si="39"/>
        <v>3</v>
      </c>
      <c r="H102" s="17">
        <v>6</v>
      </c>
      <c r="I102" s="308">
        <v>56</v>
      </c>
      <c r="J102" s="192">
        <f t="shared" si="40"/>
        <v>62</v>
      </c>
      <c r="K102"/>
      <c r="L102" s="192">
        <f t="shared" si="29"/>
        <v>7</v>
      </c>
      <c r="M102" s="317">
        <f t="shared" si="28"/>
        <v>58</v>
      </c>
      <c r="N102" s="317">
        <f t="shared" si="30"/>
        <v>65</v>
      </c>
      <c r="O102" s="75"/>
      <c r="P102" s="192">
        <f t="shared" si="38"/>
        <v>36</v>
      </c>
      <c r="R102" s="621"/>
    </row>
    <row r="103" spans="1:18" x14ac:dyDescent="0.2">
      <c r="A103" s="611" t="s">
        <v>464</v>
      </c>
      <c r="B103" s="447"/>
      <c r="C103" s="308">
        <v>1</v>
      </c>
      <c r="D103" s="192">
        <f t="shared" ref="D103:D105" si="53">B103+C103</f>
        <v>1</v>
      </c>
      <c r="E103" s="17"/>
      <c r="F103" s="308"/>
      <c r="G103" s="192">
        <f t="shared" ref="G103:G105" si="54">E103+F103</f>
        <v>0</v>
      </c>
      <c r="H103" s="17"/>
      <c r="I103" s="308"/>
      <c r="J103" s="192">
        <f t="shared" ref="J103:J105" si="55">H103+I103</f>
        <v>0</v>
      </c>
      <c r="K103" s="621"/>
      <c r="L103" s="192">
        <f t="shared" ref="L103:L105" si="56">B103+E103+H103</f>
        <v>0</v>
      </c>
      <c r="M103" s="317">
        <f t="shared" ref="M103:M105" si="57">C103+F103+I103</f>
        <v>1</v>
      </c>
      <c r="N103" s="317">
        <f t="shared" ref="N103:N105" si="58">L103+M103</f>
        <v>1</v>
      </c>
      <c r="O103" s="75"/>
      <c r="P103" s="192">
        <f t="shared" ref="P103:P105" si="59">L103+M103/2</f>
        <v>0.5</v>
      </c>
      <c r="R103" s="621"/>
    </row>
    <row r="104" spans="1:18" x14ac:dyDescent="0.2">
      <c r="A104" s="611" t="s">
        <v>161</v>
      </c>
      <c r="B104" s="447"/>
      <c r="C104" s="308">
        <v>12</v>
      </c>
      <c r="D104" s="192">
        <f t="shared" si="53"/>
        <v>12</v>
      </c>
      <c r="E104" s="17"/>
      <c r="F104" s="308">
        <v>1</v>
      </c>
      <c r="G104" s="192">
        <f t="shared" si="54"/>
        <v>1</v>
      </c>
      <c r="H104" s="17"/>
      <c r="I104" s="308"/>
      <c r="J104" s="192">
        <f t="shared" si="55"/>
        <v>0</v>
      </c>
      <c r="K104" s="621"/>
      <c r="L104" s="192">
        <f t="shared" si="56"/>
        <v>0</v>
      </c>
      <c r="M104" s="317">
        <f t="shared" si="57"/>
        <v>13</v>
      </c>
      <c r="N104" s="317">
        <f t="shared" si="58"/>
        <v>13</v>
      </c>
      <c r="O104" s="75"/>
      <c r="P104" s="192">
        <f t="shared" si="59"/>
        <v>6.5</v>
      </c>
      <c r="R104" s="621"/>
    </row>
    <row r="105" spans="1:18" x14ac:dyDescent="0.2">
      <c r="A105" s="611" t="s">
        <v>162</v>
      </c>
      <c r="B105" s="447">
        <v>6</v>
      </c>
      <c r="C105" s="308">
        <v>2</v>
      </c>
      <c r="D105" s="192">
        <f t="shared" si="53"/>
        <v>8</v>
      </c>
      <c r="E105" s="17"/>
      <c r="F105" s="308"/>
      <c r="G105" s="192">
        <f t="shared" si="54"/>
        <v>0</v>
      </c>
      <c r="H105" s="17"/>
      <c r="I105" s="308"/>
      <c r="J105" s="192">
        <f t="shared" si="55"/>
        <v>0</v>
      </c>
      <c r="K105" s="621"/>
      <c r="L105" s="192">
        <f t="shared" si="56"/>
        <v>6</v>
      </c>
      <c r="M105" s="317">
        <f t="shared" si="57"/>
        <v>2</v>
      </c>
      <c r="N105" s="317">
        <f t="shared" si="58"/>
        <v>8</v>
      </c>
      <c r="O105" s="75"/>
      <c r="P105" s="192">
        <f t="shared" si="59"/>
        <v>7</v>
      </c>
      <c r="R105" s="621"/>
    </row>
    <row r="106" spans="1:18" x14ac:dyDescent="0.2">
      <c r="A106" s="231" t="s">
        <v>164</v>
      </c>
      <c r="B106" s="171">
        <v>11</v>
      </c>
      <c r="C106" s="308"/>
      <c r="D106" s="192">
        <f t="shared" si="41"/>
        <v>11</v>
      </c>
      <c r="E106" s="17"/>
      <c r="F106" s="308"/>
      <c r="G106" s="192">
        <f t="shared" si="39"/>
        <v>0</v>
      </c>
      <c r="H106" s="17"/>
      <c r="I106" s="308"/>
      <c r="J106" s="192">
        <f t="shared" si="40"/>
        <v>0</v>
      </c>
      <c r="K106"/>
      <c r="L106" s="192">
        <f t="shared" si="29"/>
        <v>11</v>
      </c>
      <c r="M106" s="317">
        <f t="shared" si="28"/>
        <v>0</v>
      </c>
      <c r="N106" s="317">
        <f t="shared" si="30"/>
        <v>11</v>
      </c>
      <c r="O106" s="75"/>
      <c r="P106" s="192">
        <f t="shared" si="38"/>
        <v>11</v>
      </c>
      <c r="R106" s="621"/>
    </row>
    <row r="107" spans="1:18" x14ac:dyDescent="0.2">
      <c r="A107" s="231" t="s">
        <v>165</v>
      </c>
      <c r="B107" s="171"/>
      <c r="C107" s="308">
        <v>15</v>
      </c>
      <c r="D107" s="192">
        <f t="shared" si="41"/>
        <v>15</v>
      </c>
      <c r="E107" s="17"/>
      <c r="F107" s="308">
        <v>5</v>
      </c>
      <c r="G107" s="192">
        <f t="shared" si="39"/>
        <v>5</v>
      </c>
      <c r="H107" s="17"/>
      <c r="I107" s="308"/>
      <c r="J107" s="192">
        <f t="shared" si="40"/>
        <v>0</v>
      </c>
      <c r="K107"/>
      <c r="L107" s="192">
        <f t="shared" si="29"/>
        <v>0</v>
      </c>
      <c r="M107" s="317">
        <f t="shared" si="28"/>
        <v>20</v>
      </c>
      <c r="N107" s="317">
        <f t="shared" si="30"/>
        <v>20</v>
      </c>
      <c r="O107" s="75"/>
      <c r="P107" s="192">
        <f t="shared" si="38"/>
        <v>10</v>
      </c>
      <c r="R107" s="621"/>
    </row>
    <row r="108" spans="1:18" x14ac:dyDescent="0.2">
      <c r="A108" s="231" t="s">
        <v>166</v>
      </c>
      <c r="B108" s="171">
        <v>4</v>
      </c>
      <c r="C108" s="308"/>
      <c r="D108" s="192">
        <f t="shared" si="41"/>
        <v>4</v>
      </c>
      <c r="E108" s="17"/>
      <c r="F108" s="308"/>
      <c r="G108" s="192">
        <f t="shared" si="39"/>
        <v>0</v>
      </c>
      <c r="H108" s="17"/>
      <c r="I108" s="308"/>
      <c r="J108" s="192">
        <f t="shared" si="40"/>
        <v>0</v>
      </c>
      <c r="K108"/>
      <c r="L108" s="192">
        <f t="shared" si="29"/>
        <v>4</v>
      </c>
      <c r="M108" s="317">
        <f t="shared" si="28"/>
        <v>0</v>
      </c>
      <c r="N108" s="317">
        <f t="shared" si="30"/>
        <v>4</v>
      </c>
      <c r="O108" s="75"/>
      <c r="P108" s="192">
        <f t="shared" si="38"/>
        <v>4</v>
      </c>
      <c r="R108" s="621"/>
    </row>
    <row r="109" spans="1:18" x14ac:dyDescent="0.2">
      <c r="A109" s="231" t="s">
        <v>169</v>
      </c>
      <c r="B109" s="187">
        <v>6</v>
      </c>
      <c r="C109" s="321"/>
      <c r="D109" s="194">
        <f t="shared" si="41"/>
        <v>6</v>
      </c>
      <c r="E109" s="20"/>
      <c r="F109" s="321"/>
      <c r="G109" s="194">
        <f t="shared" si="39"/>
        <v>0</v>
      </c>
      <c r="H109" s="20"/>
      <c r="I109" s="321"/>
      <c r="J109" s="194">
        <f t="shared" si="40"/>
        <v>0</v>
      </c>
      <c r="K109"/>
      <c r="L109" s="194">
        <f t="shared" si="29"/>
        <v>6</v>
      </c>
      <c r="M109" s="322">
        <f t="shared" si="28"/>
        <v>0</v>
      </c>
      <c r="N109" s="322">
        <f t="shared" si="30"/>
        <v>6</v>
      </c>
      <c r="O109" s="75"/>
      <c r="P109" s="194">
        <f t="shared" si="38"/>
        <v>6</v>
      </c>
      <c r="R109" s="621"/>
    </row>
    <row r="110" spans="1:18" x14ac:dyDescent="0.2">
      <c r="A110" s="131" t="s">
        <v>482</v>
      </c>
      <c r="B110" s="448"/>
      <c r="C110" s="321"/>
      <c r="D110" s="194">
        <f t="shared" si="41"/>
        <v>0</v>
      </c>
      <c r="E110" s="20"/>
      <c r="F110" s="321"/>
      <c r="G110" s="194">
        <f t="shared" si="39"/>
        <v>0</v>
      </c>
      <c r="H110" s="20">
        <v>141</v>
      </c>
      <c r="I110" s="321"/>
      <c r="J110" s="194">
        <f t="shared" si="40"/>
        <v>141</v>
      </c>
      <c r="K110" s="457"/>
      <c r="L110" s="194">
        <f t="shared" ref="L110" si="60">B110+E110+H110</f>
        <v>141</v>
      </c>
      <c r="M110" s="322">
        <f t="shared" ref="M110" si="61">C110+F110+I110</f>
        <v>0</v>
      </c>
      <c r="N110" s="322">
        <f t="shared" ref="N110" si="62">L110+M110</f>
        <v>141</v>
      </c>
      <c r="O110" s="75"/>
      <c r="P110" s="194">
        <f t="shared" si="38"/>
        <v>141</v>
      </c>
      <c r="R110" s="621"/>
    </row>
    <row r="111" spans="1:18" x14ac:dyDescent="0.2">
      <c r="A111" s="107" t="s">
        <v>218</v>
      </c>
      <c r="B111" s="189">
        <v>109</v>
      </c>
      <c r="C111" s="189"/>
      <c r="D111" s="104">
        <f t="shared" si="41"/>
        <v>109</v>
      </c>
      <c r="E111" s="189">
        <v>7</v>
      </c>
      <c r="F111" s="189"/>
      <c r="G111" s="104">
        <f t="shared" si="39"/>
        <v>7</v>
      </c>
      <c r="H111" s="189">
        <v>2</v>
      </c>
      <c r="I111" s="189"/>
      <c r="J111" s="100">
        <f t="shared" si="40"/>
        <v>2</v>
      </c>
      <c r="K111" s="114"/>
      <c r="L111" s="103">
        <f t="shared" si="29"/>
        <v>118</v>
      </c>
      <c r="M111" s="104">
        <f t="shared" si="28"/>
        <v>0</v>
      </c>
      <c r="N111" s="100">
        <f t="shared" si="30"/>
        <v>118</v>
      </c>
      <c r="O111" s="75"/>
      <c r="P111" s="115">
        <f t="shared" si="38"/>
        <v>118</v>
      </c>
      <c r="R111" s="621"/>
    </row>
    <row r="112" spans="1:18" x14ac:dyDescent="0.2">
      <c r="A112" s="231" t="s">
        <v>172</v>
      </c>
      <c r="B112" s="169">
        <v>15</v>
      </c>
      <c r="C112" s="307"/>
      <c r="D112" s="191">
        <f t="shared" si="41"/>
        <v>15</v>
      </c>
      <c r="E112" s="14"/>
      <c r="F112" s="307"/>
      <c r="G112" s="191">
        <f t="shared" si="39"/>
        <v>0</v>
      </c>
      <c r="H112" s="14"/>
      <c r="I112" s="307"/>
      <c r="J112" s="191">
        <f t="shared" si="40"/>
        <v>0</v>
      </c>
      <c r="K112"/>
      <c r="L112" s="191">
        <f t="shared" si="29"/>
        <v>15</v>
      </c>
      <c r="M112" s="316">
        <f t="shared" si="28"/>
        <v>0</v>
      </c>
      <c r="N112" s="316">
        <f t="shared" si="30"/>
        <v>15</v>
      </c>
      <c r="O112" s="75"/>
      <c r="P112" s="191">
        <f t="shared" si="38"/>
        <v>15</v>
      </c>
      <c r="R112" s="621"/>
    </row>
    <row r="113" spans="1:18" x14ac:dyDescent="0.2">
      <c r="A113" s="232" t="s">
        <v>171</v>
      </c>
      <c r="B113" s="171">
        <v>92</v>
      </c>
      <c r="C113" s="308"/>
      <c r="D113" s="192">
        <f t="shared" si="41"/>
        <v>92</v>
      </c>
      <c r="E113" s="17"/>
      <c r="F113" s="308"/>
      <c r="G113" s="192">
        <f t="shared" si="39"/>
        <v>0</v>
      </c>
      <c r="H113" s="17">
        <v>2</v>
      </c>
      <c r="I113" s="308"/>
      <c r="J113" s="192">
        <f t="shared" si="40"/>
        <v>2</v>
      </c>
      <c r="K113"/>
      <c r="L113" s="192">
        <f t="shared" si="29"/>
        <v>94</v>
      </c>
      <c r="M113" s="317">
        <f t="shared" si="28"/>
        <v>0</v>
      </c>
      <c r="N113" s="317">
        <f t="shared" si="30"/>
        <v>94</v>
      </c>
      <c r="O113" s="75"/>
      <c r="P113" s="192">
        <f t="shared" si="38"/>
        <v>94</v>
      </c>
      <c r="R113" s="621"/>
    </row>
    <row r="114" spans="1:18" x14ac:dyDescent="0.2">
      <c r="A114" s="231" t="s">
        <v>173</v>
      </c>
      <c r="B114" s="187">
        <v>2</v>
      </c>
      <c r="C114" s="321"/>
      <c r="D114" s="194">
        <f t="shared" si="41"/>
        <v>2</v>
      </c>
      <c r="E114" s="20">
        <v>7</v>
      </c>
      <c r="F114" s="321"/>
      <c r="G114" s="194">
        <f t="shared" si="39"/>
        <v>7</v>
      </c>
      <c r="H114" s="20"/>
      <c r="I114" s="321"/>
      <c r="J114" s="194">
        <f t="shared" si="40"/>
        <v>0</v>
      </c>
      <c r="K114"/>
      <c r="L114" s="194">
        <f t="shared" si="29"/>
        <v>9</v>
      </c>
      <c r="M114" s="322">
        <f t="shared" si="28"/>
        <v>0</v>
      </c>
      <c r="N114" s="322">
        <f t="shared" si="30"/>
        <v>9</v>
      </c>
      <c r="O114" s="75"/>
      <c r="P114" s="194">
        <f t="shared" si="38"/>
        <v>9</v>
      </c>
      <c r="R114" s="621"/>
    </row>
    <row r="115" spans="1:18" x14ac:dyDescent="0.2">
      <c r="A115" s="107" t="s">
        <v>219</v>
      </c>
      <c r="B115" s="189"/>
      <c r="C115" s="189"/>
      <c r="D115" s="104">
        <f t="shared" si="41"/>
        <v>0</v>
      </c>
      <c r="E115" s="189"/>
      <c r="F115" s="189"/>
      <c r="G115" s="104">
        <f t="shared" si="39"/>
        <v>0</v>
      </c>
      <c r="H115" s="189">
        <v>27</v>
      </c>
      <c r="I115" s="189"/>
      <c r="J115" s="100">
        <f t="shared" si="40"/>
        <v>27</v>
      </c>
      <c r="K115" s="114"/>
      <c r="L115" s="103">
        <f t="shared" si="29"/>
        <v>27</v>
      </c>
      <c r="M115" s="104">
        <f t="shared" si="28"/>
        <v>0</v>
      </c>
      <c r="N115" s="100">
        <f t="shared" si="30"/>
        <v>27</v>
      </c>
      <c r="O115" s="75"/>
      <c r="P115" s="115">
        <f t="shared" si="38"/>
        <v>27</v>
      </c>
      <c r="R115" s="621"/>
    </row>
    <row r="116" spans="1:18" x14ac:dyDescent="0.2">
      <c r="A116" s="231" t="s">
        <v>174</v>
      </c>
      <c r="B116" s="171"/>
      <c r="C116" s="308"/>
      <c r="D116" s="192">
        <f t="shared" si="41"/>
        <v>0</v>
      </c>
      <c r="E116" s="17"/>
      <c r="F116" s="308"/>
      <c r="G116" s="192">
        <f t="shared" si="39"/>
        <v>0</v>
      </c>
      <c r="H116" s="17">
        <v>27</v>
      </c>
      <c r="I116" s="308"/>
      <c r="J116" s="192">
        <f t="shared" si="40"/>
        <v>27</v>
      </c>
      <c r="K116"/>
      <c r="L116" s="192">
        <f t="shared" si="29"/>
        <v>27</v>
      </c>
      <c r="M116" s="317">
        <f t="shared" si="28"/>
        <v>0</v>
      </c>
      <c r="N116" s="317">
        <f t="shared" si="30"/>
        <v>27</v>
      </c>
      <c r="O116" s="75"/>
      <c r="P116" s="192">
        <f t="shared" si="38"/>
        <v>27</v>
      </c>
      <c r="R116" s="621"/>
    </row>
    <row r="117" spans="1:18" x14ac:dyDescent="0.2">
      <c r="A117" s="107" t="s">
        <v>220</v>
      </c>
      <c r="B117" s="189">
        <v>94</v>
      </c>
      <c r="C117" s="189">
        <v>3</v>
      </c>
      <c r="D117" s="104">
        <f t="shared" si="41"/>
        <v>97</v>
      </c>
      <c r="E117" s="189">
        <v>34</v>
      </c>
      <c r="F117" s="189"/>
      <c r="G117" s="104">
        <f t="shared" si="39"/>
        <v>34</v>
      </c>
      <c r="H117" s="189">
        <v>51</v>
      </c>
      <c r="I117" s="189"/>
      <c r="J117" s="100">
        <f t="shared" si="40"/>
        <v>51</v>
      </c>
      <c r="K117" s="114"/>
      <c r="L117" s="103">
        <f t="shared" si="29"/>
        <v>179</v>
      </c>
      <c r="M117" s="104">
        <f t="shared" si="28"/>
        <v>3</v>
      </c>
      <c r="N117" s="100">
        <f t="shared" si="30"/>
        <v>182</v>
      </c>
      <c r="O117" s="75"/>
      <c r="P117" s="115">
        <f t="shared" si="38"/>
        <v>180.5</v>
      </c>
      <c r="R117" s="621"/>
    </row>
    <row r="118" spans="1:18" x14ac:dyDescent="0.2">
      <c r="A118" s="232" t="s">
        <v>176</v>
      </c>
      <c r="B118" s="171">
        <v>26</v>
      </c>
      <c r="C118" s="308"/>
      <c r="D118" s="192">
        <f t="shared" si="41"/>
        <v>26</v>
      </c>
      <c r="E118" s="17">
        <v>25</v>
      </c>
      <c r="F118" s="308"/>
      <c r="G118" s="192">
        <f t="shared" si="39"/>
        <v>25</v>
      </c>
      <c r="H118" s="17"/>
      <c r="I118" s="308"/>
      <c r="J118" s="192">
        <f t="shared" si="40"/>
        <v>0</v>
      </c>
      <c r="K118"/>
      <c r="L118" s="192">
        <f t="shared" si="29"/>
        <v>51</v>
      </c>
      <c r="M118" s="317">
        <f t="shared" si="28"/>
        <v>0</v>
      </c>
      <c r="N118" s="317">
        <f t="shared" si="30"/>
        <v>51</v>
      </c>
      <c r="O118" s="75"/>
      <c r="P118" s="192">
        <f t="shared" si="38"/>
        <v>51</v>
      </c>
      <c r="R118" s="621"/>
    </row>
    <row r="119" spans="1:18" x14ac:dyDescent="0.2">
      <c r="A119" s="231" t="s">
        <v>177</v>
      </c>
      <c r="B119" s="171"/>
      <c r="C119" s="308"/>
      <c r="D119" s="192">
        <f t="shared" si="41"/>
        <v>0</v>
      </c>
      <c r="E119" s="17">
        <v>3</v>
      </c>
      <c r="F119" s="308"/>
      <c r="G119" s="192">
        <f t="shared" si="39"/>
        <v>3</v>
      </c>
      <c r="H119" s="17"/>
      <c r="I119" s="308"/>
      <c r="J119" s="192">
        <f t="shared" si="40"/>
        <v>0</v>
      </c>
      <c r="K119"/>
      <c r="L119" s="192">
        <f t="shared" si="29"/>
        <v>3</v>
      </c>
      <c r="M119" s="317">
        <f t="shared" si="28"/>
        <v>0</v>
      </c>
      <c r="N119" s="317">
        <f t="shared" si="30"/>
        <v>3</v>
      </c>
      <c r="O119" s="75"/>
      <c r="P119" s="192">
        <f t="shared" si="38"/>
        <v>3</v>
      </c>
      <c r="R119" s="621"/>
    </row>
    <row r="120" spans="1:18" x14ac:dyDescent="0.2">
      <c r="A120" s="230" t="s">
        <v>178</v>
      </c>
      <c r="B120" s="171">
        <v>11</v>
      </c>
      <c r="C120" s="308">
        <v>3</v>
      </c>
      <c r="D120" s="192">
        <f t="shared" si="41"/>
        <v>14</v>
      </c>
      <c r="E120" s="17">
        <v>3</v>
      </c>
      <c r="F120" s="308"/>
      <c r="G120" s="192">
        <f t="shared" si="39"/>
        <v>3</v>
      </c>
      <c r="H120" s="17"/>
      <c r="I120" s="308"/>
      <c r="J120" s="192">
        <f t="shared" si="40"/>
        <v>0</v>
      </c>
      <c r="K120"/>
      <c r="L120" s="192">
        <f t="shared" si="29"/>
        <v>14</v>
      </c>
      <c r="M120" s="317">
        <f t="shared" si="28"/>
        <v>3</v>
      </c>
      <c r="N120" s="317">
        <f t="shared" si="30"/>
        <v>17</v>
      </c>
      <c r="O120" s="75"/>
      <c r="P120" s="192">
        <f t="shared" si="38"/>
        <v>15.5</v>
      </c>
      <c r="R120" s="621"/>
    </row>
    <row r="121" spans="1:18" x14ac:dyDescent="0.2">
      <c r="A121" s="231" t="s">
        <v>179</v>
      </c>
      <c r="B121" s="171">
        <v>43</v>
      </c>
      <c r="C121" s="308"/>
      <c r="D121" s="192">
        <f t="shared" si="41"/>
        <v>43</v>
      </c>
      <c r="E121" s="17"/>
      <c r="F121" s="308"/>
      <c r="G121" s="192">
        <f t="shared" si="39"/>
        <v>0</v>
      </c>
      <c r="H121" s="17"/>
      <c r="I121" s="308"/>
      <c r="J121" s="192">
        <f t="shared" si="40"/>
        <v>0</v>
      </c>
      <c r="K121"/>
      <c r="L121" s="192">
        <f t="shared" si="29"/>
        <v>43</v>
      </c>
      <c r="M121" s="317">
        <f t="shared" si="28"/>
        <v>0</v>
      </c>
      <c r="N121" s="317">
        <f t="shared" si="30"/>
        <v>43</v>
      </c>
      <c r="O121" s="75"/>
      <c r="P121" s="192">
        <f t="shared" si="38"/>
        <v>43</v>
      </c>
      <c r="R121" s="621"/>
    </row>
    <row r="122" spans="1:18" x14ac:dyDescent="0.2">
      <c r="A122" s="232" t="s">
        <v>180</v>
      </c>
      <c r="B122" s="187"/>
      <c r="C122" s="321"/>
      <c r="D122" s="194">
        <f t="shared" si="41"/>
        <v>0</v>
      </c>
      <c r="E122" s="20"/>
      <c r="F122" s="321"/>
      <c r="G122" s="194">
        <f t="shared" si="39"/>
        <v>0</v>
      </c>
      <c r="H122" s="20">
        <v>51</v>
      </c>
      <c r="I122" s="321"/>
      <c r="J122" s="194">
        <f t="shared" si="40"/>
        <v>51</v>
      </c>
      <c r="K122"/>
      <c r="L122" s="194">
        <f t="shared" si="29"/>
        <v>51</v>
      </c>
      <c r="M122" s="322">
        <f t="shared" si="28"/>
        <v>0</v>
      </c>
      <c r="N122" s="322">
        <f t="shared" si="30"/>
        <v>51</v>
      </c>
      <c r="O122" s="75"/>
      <c r="P122" s="194">
        <f t="shared" si="38"/>
        <v>51</v>
      </c>
      <c r="R122" s="621"/>
    </row>
    <row r="123" spans="1:18" x14ac:dyDescent="0.2">
      <c r="A123" s="231" t="s">
        <v>368</v>
      </c>
      <c r="B123" s="187">
        <v>5</v>
      </c>
      <c r="C123" s="321"/>
      <c r="D123" s="194">
        <f t="shared" si="41"/>
        <v>5</v>
      </c>
      <c r="E123" s="20"/>
      <c r="F123" s="321"/>
      <c r="G123" s="194">
        <f t="shared" si="39"/>
        <v>0</v>
      </c>
      <c r="H123" s="20"/>
      <c r="I123" s="321"/>
      <c r="J123" s="194">
        <f t="shared" si="40"/>
        <v>0</v>
      </c>
      <c r="K123"/>
      <c r="L123" s="194">
        <f t="shared" si="29"/>
        <v>5</v>
      </c>
      <c r="M123" s="322">
        <f t="shared" si="28"/>
        <v>0</v>
      </c>
      <c r="N123" s="322">
        <f t="shared" si="30"/>
        <v>5</v>
      </c>
      <c r="O123" s="75"/>
      <c r="P123" s="194">
        <f t="shared" si="38"/>
        <v>5</v>
      </c>
      <c r="R123" s="621"/>
    </row>
    <row r="124" spans="1:18" x14ac:dyDescent="0.2">
      <c r="A124" s="232" t="s">
        <v>509</v>
      </c>
      <c r="B124" s="447">
        <v>1</v>
      </c>
      <c r="C124" s="308"/>
      <c r="D124" s="192">
        <f t="shared" ref="D124" si="63">B124+C124</f>
        <v>1</v>
      </c>
      <c r="E124" s="17"/>
      <c r="F124" s="308"/>
      <c r="G124" s="192">
        <f t="shared" ref="G124" si="64">E124+F124</f>
        <v>0</v>
      </c>
      <c r="H124" s="17"/>
      <c r="I124" s="308"/>
      <c r="J124" s="192">
        <f t="shared" ref="J124" si="65">H124+I124</f>
        <v>0</v>
      </c>
      <c r="K124" s="621"/>
      <c r="L124" s="192">
        <f t="shared" ref="L124" si="66">B124+E124+H124</f>
        <v>1</v>
      </c>
      <c r="M124" s="317">
        <f t="shared" ref="M124" si="67">C124+F124+I124</f>
        <v>0</v>
      </c>
      <c r="N124" s="317">
        <f t="shared" ref="N124" si="68">L124+M124</f>
        <v>1</v>
      </c>
      <c r="O124" s="75"/>
      <c r="P124" s="192">
        <f t="shared" ref="P124" si="69">L124+M124/2</f>
        <v>1</v>
      </c>
      <c r="R124" s="621"/>
    </row>
    <row r="125" spans="1:18" x14ac:dyDescent="0.2">
      <c r="A125" s="232" t="s">
        <v>181</v>
      </c>
      <c r="B125" s="171">
        <v>4</v>
      </c>
      <c r="C125" s="308"/>
      <c r="D125" s="192">
        <f t="shared" si="41"/>
        <v>4</v>
      </c>
      <c r="E125" s="17">
        <v>3</v>
      </c>
      <c r="F125" s="308"/>
      <c r="G125" s="192">
        <f t="shared" si="39"/>
        <v>3</v>
      </c>
      <c r="H125" s="17"/>
      <c r="I125" s="308"/>
      <c r="J125" s="192">
        <f t="shared" si="40"/>
        <v>0</v>
      </c>
      <c r="K125"/>
      <c r="L125" s="192">
        <f t="shared" si="29"/>
        <v>7</v>
      </c>
      <c r="M125" s="317">
        <f t="shared" ref="M125:M152" si="70">C125+F125+I125</f>
        <v>0</v>
      </c>
      <c r="N125" s="317">
        <f t="shared" si="30"/>
        <v>7</v>
      </c>
      <c r="O125" s="75"/>
      <c r="P125" s="192">
        <f t="shared" si="38"/>
        <v>7</v>
      </c>
      <c r="R125" s="621"/>
    </row>
    <row r="126" spans="1:18" x14ac:dyDescent="0.2">
      <c r="A126" s="231" t="s">
        <v>182</v>
      </c>
      <c r="B126" s="187">
        <v>4</v>
      </c>
      <c r="C126" s="321"/>
      <c r="D126" s="194">
        <f t="shared" si="41"/>
        <v>4</v>
      </c>
      <c r="E126" s="20"/>
      <c r="F126" s="321"/>
      <c r="G126" s="194">
        <f t="shared" si="39"/>
        <v>0</v>
      </c>
      <c r="H126" s="20"/>
      <c r="I126" s="321"/>
      <c r="J126" s="194">
        <f t="shared" si="40"/>
        <v>0</v>
      </c>
      <c r="K126"/>
      <c r="L126" s="194">
        <f t="shared" ref="L126:L152" si="71">B126+E126+H126</f>
        <v>4</v>
      </c>
      <c r="M126" s="322">
        <f t="shared" si="70"/>
        <v>0</v>
      </c>
      <c r="N126" s="322">
        <f t="shared" ref="N126:N152" si="72">L126+M126</f>
        <v>4</v>
      </c>
      <c r="O126" s="75"/>
      <c r="P126" s="194">
        <f t="shared" si="38"/>
        <v>4</v>
      </c>
      <c r="R126" s="621"/>
    </row>
    <row r="127" spans="1:18" x14ac:dyDescent="0.2">
      <c r="A127" s="107" t="s">
        <v>221</v>
      </c>
      <c r="B127" s="189">
        <v>88</v>
      </c>
      <c r="C127" s="189">
        <v>28</v>
      </c>
      <c r="D127" s="104">
        <f t="shared" si="41"/>
        <v>116</v>
      </c>
      <c r="E127" s="189">
        <v>4</v>
      </c>
      <c r="F127" s="189">
        <v>1</v>
      </c>
      <c r="G127" s="104">
        <f t="shared" si="39"/>
        <v>5</v>
      </c>
      <c r="H127" s="189"/>
      <c r="I127" s="189"/>
      <c r="J127" s="100">
        <f t="shared" si="40"/>
        <v>0</v>
      </c>
      <c r="K127" s="114"/>
      <c r="L127" s="103">
        <f t="shared" si="71"/>
        <v>92</v>
      </c>
      <c r="M127" s="104">
        <f t="shared" si="70"/>
        <v>29</v>
      </c>
      <c r="N127" s="100">
        <f t="shared" si="72"/>
        <v>121</v>
      </c>
      <c r="O127" s="75"/>
      <c r="P127" s="115">
        <f t="shared" si="38"/>
        <v>106.5</v>
      </c>
      <c r="R127" s="621"/>
    </row>
    <row r="128" spans="1:18" x14ac:dyDescent="0.2">
      <c r="A128" s="231" t="s">
        <v>184</v>
      </c>
      <c r="B128" s="169">
        <v>25</v>
      </c>
      <c r="C128" s="307">
        <v>10</v>
      </c>
      <c r="D128" s="191">
        <f t="shared" si="41"/>
        <v>35</v>
      </c>
      <c r="E128" s="14"/>
      <c r="F128" s="307"/>
      <c r="G128" s="191">
        <f t="shared" si="39"/>
        <v>0</v>
      </c>
      <c r="H128" s="14"/>
      <c r="I128" s="307"/>
      <c r="J128" s="191">
        <f t="shared" si="40"/>
        <v>0</v>
      </c>
      <c r="K128"/>
      <c r="L128" s="191">
        <f t="shared" si="71"/>
        <v>25</v>
      </c>
      <c r="M128" s="316">
        <f t="shared" si="70"/>
        <v>10</v>
      </c>
      <c r="N128" s="316">
        <f t="shared" si="72"/>
        <v>35</v>
      </c>
      <c r="O128" s="75"/>
      <c r="P128" s="191">
        <f t="shared" si="38"/>
        <v>30</v>
      </c>
      <c r="R128" s="621"/>
    </row>
    <row r="129" spans="1:18" x14ac:dyDescent="0.2">
      <c r="A129" s="231" t="s">
        <v>183</v>
      </c>
      <c r="B129" s="171">
        <v>53</v>
      </c>
      <c r="C129" s="308">
        <v>18</v>
      </c>
      <c r="D129" s="192">
        <f t="shared" si="41"/>
        <v>71</v>
      </c>
      <c r="E129" s="17">
        <v>2</v>
      </c>
      <c r="F129" s="308">
        <v>1</v>
      </c>
      <c r="G129" s="192">
        <f t="shared" si="39"/>
        <v>3</v>
      </c>
      <c r="H129" s="17"/>
      <c r="I129" s="308"/>
      <c r="J129" s="192">
        <f t="shared" si="40"/>
        <v>0</v>
      </c>
      <c r="K129"/>
      <c r="L129" s="192">
        <f t="shared" si="71"/>
        <v>55</v>
      </c>
      <c r="M129" s="317">
        <f t="shared" si="70"/>
        <v>19</v>
      </c>
      <c r="N129" s="317">
        <f t="shared" si="72"/>
        <v>74</v>
      </c>
      <c r="O129" s="75"/>
      <c r="P129" s="192">
        <f t="shared" si="38"/>
        <v>64.5</v>
      </c>
      <c r="R129" s="621"/>
    </row>
    <row r="130" spans="1:18" x14ac:dyDescent="0.2">
      <c r="A130" s="231" t="s">
        <v>185</v>
      </c>
      <c r="B130" s="187">
        <v>10</v>
      </c>
      <c r="C130" s="321"/>
      <c r="D130" s="194">
        <f t="shared" si="41"/>
        <v>10</v>
      </c>
      <c r="E130" s="20">
        <v>2</v>
      </c>
      <c r="F130" s="321"/>
      <c r="G130" s="194">
        <f t="shared" si="39"/>
        <v>2</v>
      </c>
      <c r="H130" s="20"/>
      <c r="I130" s="321"/>
      <c r="J130" s="194">
        <f t="shared" si="40"/>
        <v>0</v>
      </c>
      <c r="K130"/>
      <c r="L130" s="194">
        <f t="shared" si="71"/>
        <v>12</v>
      </c>
      <c r="M130" s="322">
        <f t="shared" si="70"/>
        <v>0</v>
      </c>
      <c r="N130" s="322">
        <f t="shared" si="72"/>
        <v>12</v>
      </c>
      <c r="O130" s="75"/>
      <c r="P130" s="194">
        <f t="shared" si="38"/>
        <v>12</v>
      </c>
      <c r="R130" s="621"/>
    </row>
    <row r="131" spans="1:18" x14ac:dyDescent="0.2">
      <c r="A131" s="107" t="s">
        <v>222</v>
      </c>
      <c r="B131" s="189">
        <v>119</v>
      </c>
      <c r="C131" s="189">
        <v>26</v>
      </c>
      <c r="D131" s="104">
        <f t="shared" si="41"/>
        <v>145</v>
      </c>
      <c r="E131" s="189">
        <v>1</v>
      </c>
      <c r="F131" s="189"/>
      <c r="G131" s="104">
        <f t="shared" si="39"/>
        <v>1</v>
      </c>
      <c r="H131" s="189"/>
      <c r="I131" s="189"/>
      <c r="J131" s="100">
        <f t="shared" si="40"/>
        <v>0</v>
      </c>
      <c r="K131" s="114"/>
      <c r="L131" s="103">
        <f t="shared" si="71"/>
        <v>120</v>
      </c>
      <c r="M131" s="104">
        <f t="shared" si="70"/>
        <v>26</v>
      </c>
      <c r="N131" s="100">
        <f t="shared" si="72"/>
        <v>146</v>
      </c>
      <c r="O131" s="75"/>
      <c r="P131" s="115">
        <f t="shared" si="38"/>
        <v>133</v>
      </c>
      <c r="R131" s="621"/>
    </row>
    <row r="132" spans="1:18" x14ac:dyDescent="0.2">
      <c r="A132" s="231" t="s">
        <v>187</v>
      </c>
      <c r="B132" s="169">
        <v>17</v>
      </c>
      <c r="C132" s="307"/>
      <c r="D132" s="191">
        <f t="shared" si="41"/>
        <v>17</v>
      </c>
      <c r="E132" s="14"/>
      <c r="F132" s="307"/>
      <c r="G132" s="191">
        <f t="shared" si="39"/>
        <v>0</v>
      </c>
      <c r="H132" s="14"/>
      <c r="I132" s="307"/>
      <c r="J132" s="191">
        <f t="shared" si="40"/>
        <v>0</v>
      </c>
      <c r="K132"/>
      <c r="L132" s="191">
        <f t="shared" si="71"/>
        <v>17</v>
      </c>
      <c r="M132" s="316">
        <f t="shared" si="70"/>
        <v>0</v>
      </c>
      <c r="N132" s="316">
        <f t="shared" si="72"/>
        <v>17</v>
      </c>
      <c r="O132" s="75"/>
      <c r="P132" s="191">
        <f t="shared" si="38"/>
        <v>17</v>
      </c>
      <c r="R132" s="621"/>
    </row>
    <row r="133" spans="1:18" x14ac:dyDescent="0.2">
      <c r="A133" s="231" t="s">
        <v>186</v>
      </c>
      <c r="B133" s="171">
        <v>102</v>
      </c>
      <c r="C133" s="308">
        <v>20</v>
      </c>
      <c r="D133" s="192">
        <f t="shared" si="41"/>
        <v>122</v>
      </c>
      <c r="E133" s="17"/>
      <c r="F133" s="308"/>
      <c r="G133" s="192">
        <f t="shared" si="39"/>
        <v>0</v>
      </c>
      <c r="H133" s="17"/>
      <c r="I133" s="308"/>
      <c r="J133" s="192">
        <f t="shared" si="40"/>
        <v>0</v>
      </c>
      <c r="K133"/>
      <c r="L133" s="192">
        <f t="shared" si="71"/>
        <v>102</v>
      </c>
      <c r="M133" s="317">
        <f t="shared" si="70"/>
        <v>20</v>
      </c>
      <c r="N133" s="317">
        <f t="shared" si="72"/>
        <v>122</v>
      </c>
      <c r="O133" s="75"/>
      <c r="P133" s="192">
        <f t="shared" si="38"/>
        <v>112</v>
      </c>
      <c r="R133" s="621"/>
    </row>
    <row r="134" spans="1:18" x14ac:dyDescent="0.2">
      <c r="A134" s="231" t="s">
        <v>188</v>
      </c>
      <c r="B134" s="171"/>
      <c r="C134" s="308">
        <v>6</v>
      </c>
      <c r="D134" s="192">
        <f t="shared" si="41"/>
        <v>6</v>
      </c>
      <c r="E134" s="17">
        <v>1</v>
      </c>
      <c r="F134" s="308"/>
      <c r="G134" s="192">
        <f t="shared" si="39"/>
        <v>1</v>
      </c>
      <c r="H134" s="17"/>
      <c r="I134" s="308"/>
      <c r="J134" s="192">
        <f t="shared" si="40"/>
        <v>0</v>
      </c>
      <c r="K134"/>
      <c r="L134" s="192">
        <f t="shared" si="71"/>
        <v>1</v>
      </c>
      <c r="M134" s="317">
        <f t="shared" si="70"/>
        <v>6</v>
      </c>
      <c r="N134" s="317">
        <f t="shared" si="72"/>
        <v>7</v>
      </c>
      <c r="O134" s="75"/>
      <c r="P134" s="192">
        <f t="shared" si="38"/>
        <v>4</v>
      </c>
      <c r="R134" s="621"/>
    </row>
    <row r="135" spans="1:18" x14ac:dyDescent="0.2">
      <c r="A135" s="107" t="s">
        <v>223</v>
      </c>
      <c r="B135" s="189">
        <v>108</v>
      </c>
      <c r="C135" s="189">
        <v>99</v>
      </c>
      <c r="D135" s="104">
        <f t="shared" si="41"/>
        <v>207</v>
      </c>
      <c r="E135" s="189">
        <v>49</v>
      </c>
      <c r="F135" s="189">
        <v>38</v>
      </c>
      <c r="G135" s="104">
        <f t="shared" si="39"/>
        <v>87</v>
      </c>
      <c r="H135" s="189"/>
      <c r="I135" s="189"/>
      <c r="J135" s="100">
        <f t="shared" si="40"/>
        <v>0</v>
      </c>
      <c r="K135" s="114"/>
      <c r="L135" s="103">
        <f t="shared" si="71"/>
        <v>157</v>
      </c>
      <c r="M135" s="104">
        <f t="shared" si="70"/>
        <v>137</v>
      </c>
      <c r="N135" s="100">
        <f t="shared" si="72"/>
        <v>294</v>
      </c>
      <c r="O135" s="75"/>
      <c r="P135" s="115">
        <f t="shared" si="38"/>
        <v>225.5</v>
      </c>
      <c r="R135" s="621"/>
    </row>
    <row r="136" spans="1:18" x14ac:dyDescent="0.2">
      <c r="A136" s="231" t="s">
        <v>189</v>
      </c>
      <c r="B136" s="171">
        <v>7</v>
      </c>
      <c r="C136" s="308"/>
      <c r="D136" s="192">
        <f t="shared" si="41"/>
        <v>7</v>
      </c>
      <c r="E136" s="17"/>
      <c r="F136" s="308"/>
      <c r="G136" s="192">
        <f t="shared" si="39"/>
        <v>0</v>
      </c>
      <c r="H136" s="17"/>
      <c r="I136" s="308"/>
      <c r="J136" s="192">
        <f t="shared" si="40"/>
        <v>0</v>
      </c>
      <c r="K136"/>
      <c r="L136" s="192">
        <f t="shared" si="71"/>
        <v>7</v>
      </c>
      <c r="M136" s="317">
        <f t="shared" si="70"/>
        <v>0</v>
      </c>
      <c r="N136" s="317">
        <f t="shared" si="72"/>
        <v>7</v>
      </c>
      <c r="O136" s="75"/>
      <c r="P136" s="192">
        <f t="shared" si="38"/>
        <v>7</v>
      </c>
      <c r="R136" s="621"/>
    </row>
    <row r="137" spans="1:18" x14ac:dyDescent="0.2">
      <c r="A137" s="230" t="s">
        <v>190</v>
      </c>
      <c r="B137" s="171">
        <v>5</v>
      </c>
      <c r="C137" s="308">
        <v>77</v>
      </c>
      <c r="D137" s="192">
        <f t="shared" si="41"/>
        <v>82</v>
      </c>
      <c r="E137" s="17"/>
      <c r="F137" s="308"/>
      <c r="G137" s="192">
        <f t="shared" si="39"/>
        <v>0</v>
      </c>
      <c r="H137" s="17"/>
      <c r="I137" s="308"/>
      <c r="J137" s="192">
        <f t="shared" si="40"/>
        <v>0</v>
      </c>
      <c r="K137"/>
      <c r="L137" s="192">
        <f t="shared" si="71"/>
        <v>5</v>
      </c>
      <c r="M137" s="317">
        <f t="shared" si="70"/>
        <v>77</v>
      </c>
      <c r="N137" s="317">
        <f t="shared" si="72"/>
        <v>82</v>
      </c>
      <c r="O137" s="75"/>
      <c r="P137" s="192">
        <f t="shared" si="38"/>
        <v>43.5</v>
      </c>
      <c r="R137" s="621"/>
    </row>
    <row r="138" spans="1:18" x14ac:dyDescent="0.2">
      <c r="A138" s="231" t="s">
        <v>191</v>
      </c>
      <c r="B138" s="187">
        <v>29</v>
      </c>
      <c r="C138" s="321">
        <v>3</v>
      </c>
      <c r="D138" s="194">
        <f t="shared" si="41"/>
        <v>32</v>
      </c>
      <c r="E138" s="20">
        <v>28</v>
      </c>
      <c r="F138" s="321">
        <v>38</v>
      </c>
      <c r="G138" s="194">
        <f t="shared" si="39"/>
        <v>66</v>
      </c>
      <c r="H138" s="20"/>
      <c r="I138" s="321"/>
      <c r="J138" s="194">
        <f t="shared" si="40"/>
        <v>0</v>
      </c>
      <c r="K138"/>
      <c r="L138" s="194">
        <f t="shared" si="71"/>
        <v>57</v>
      </c>
      <c r="M138" s="322">
        <f t="shared" si="70"/>
        <v>41</v>
      </c>
      <c r="N138" s="322">
        <f t="shared" si="72"/>
        <v>98</v>
      </c>
      <c r="O138" s="75"/>
      <c r="P138" s="194">
        <f t="shared" si="38"/>
        <v>77.5</v>
      </c>
      <c r="R138" s="621"/>
    </row>
    <row r="139" spans="1:18" x14ac:dyDescent="0.2">
      <c r="A139" s="232" t="s">
        <v>192</v>
      </c>
      <c r="B139" s="171">
        <v>28</v>
      </c>
      <c r="C139" s="308"/>
      <c r="D139" s="192">
        <f t="shared" si="41"/>
        <v>28</v>
      </c>
      <c r="E139" s="17">
        <v>13</v>
      </c>
      <c r="F139" s="308"/>
      <c r="G139" s="192">
        <f t="shared" si="39"/>
        <v>13</v>
      </c>
      <c r="H139" s="17"/>
      <c r="I139" s="308"/>
      <c r="J139" s="192">
        <f t="shared" si="40"/>
        <v>0</v>
      </c>
      <c r="K139"/>
      <c r="L139" s="192">
        <f t="shared" si="71"/>
        <v>41</v>
      </c>
      <c r="M139" s="317">
        <f t="shared" si="70"/>
        <v>0</v>
      </c>
      <c r="N139" s="317">
        <f t="shared" si="72"/>
        <v>41</v>
      </c>
      <c r="O139" s="75"/>
      <c r="P139" s="192">
        <f t="shared" si="38"/>
        <v>41</v>
      </c>
      <c r="R139" s="621"/>
    </row>
    <row r="140" spans="1:18" x14ac:dyDescent="0.2">
      <c r="A140" s="231" t="s">
        <v>193</v>
      </c>
      <c r="B140" s="187"/>
      <c r="C140" s="321">
        <v>18</v>
      </c>
      <c r="D140" s="194">
        <f t="shared" si="41"/>
        <v>18</v>
      </c>
      <c r="E140" s="20"/>
      <c r="F140" s="321"/>
      <c r="G140" s="194">
        <f t="shared" si="39"/>
        <v>0</v>
      </c>
      <c r="H140" s="20"/>
      <c r="I140" s="321"/>
      <c r="J140" s="194">
        <f t="shared" si="40"/>
        <v>0</v>
      </c>
      <c r="K140"/>
      <c r="L140" s="194">
        <f t="shared" si="71"/>
        <v>0</v>
      </c>
      <c r="M140" s="322">
        <f t="shared" si="70"/>
        <v>18</v>
      </c>
      <c r="N140" s="322">
        <f t="shared" si="72"/>
        <v>18</v>
      </c>
      <c r="O140" s="75"/>
      <c r="P140" s="194">
        <f t="shared" si="38"/>
        <v>9</v>
      </c>
      <c r="R140" s="621"/>
    </row>
    <row r="141" spans="1:18" x14ac:dyDescent="0.2">
      <c r="A141" s="611" t="s">
        <v>194</v>
      </c>
      <c r="B141" s="448">
        <v>21</v>
      </c>
      <c r="C141" s="321">
        <v>1</v>
      </c>
      <c r="D141" s="194">
        <f t="shared" si="41"/>
        <v>22</v>
      </c>
      <c r="E141" s="20">
        <v>8</v>
      </c>
      <c r="F141" s="321"/>
      <c r="G141" s="194">
        <f t="shared" si="39"/>
        <v>8</v>
      </c>
      <c r="H141" s="20"/>
      <c r="I141" s="321"/>
      <c r="J141" s="194">
        <f t="shared" si="40"/>
        <v>0</v>
      </c>
      <c r="K141" s="621"/>
      <c r="L141" s="194">
        <f t="shared" ref="L141" si="73">B141+E141+H141</f>
        <v>29</v>
      </c>
      <c r="M141" s="322">
        <f t="shared" ref="M141" si="74">C141+F141+I141</f>
        <v>1</v>
      </c>
      <c r="N141" s="322">
        <f t="shared" ref="N141" si="75">L141+M141</f>
        <v>30</v>
      </c>
      <c r="O141" s="75"/>
      <c r="P141" s="194">
        <f t="shared" ref="P141" si="76">L141+M141/2</f>
        <v>29.5</v>
      </c>
      <c r="R141" s="621"/>
    </row>
    <row r="142" spans="1:18" x14ac:dyDescent="0.2">
      <c r="A142" s="231" t="s">
        <v>195</v>
      </c>
      <c r="B142" s="171">
        <v>18</v>
      </c>
      <c r="C142" s="308"/>
      <c r="D142" s="192">
        <f t="shared" si="41"/>
        <v>18</v>
      </c>
      <c r="E142" s="17"/>
      <c r="F142" s="308"/>
      <c r="G142" s="192">
        <f t="shared" ref="G142:G152" si="77">E142+F142</f>
        <v>0</v>
      </c>
      <c r="H142" s="17"/>
      <c r="I142" s="308"/>
      <c r="J142" s="192">
        <f t="shared" ref="J142:J152" si="78">H142+I142</f>
        <v>0</v>
      </c>
      <c r="K142"/>
      <c r="L142" s="192">
        <f t="shared" si="71"/>
        <v>18</v>
      </c>
      <c r="M142" s="317">
        <f t="shared" si="70"/>
        <v>0</v>
      </c>
      <c r="N142" s="317">
        <f t="shared" si="72"/>
        <v>18</v>
      </c>
      <c r="O142" s="75"/>
      <c r="P142" s="192">
        <f t="shared" si="38"/>
        <v>18</v>
      </c>
      <c r="R142" s="621"/>
    </row>
    <row r="143" spans="1:18" x14ac:dyDescent="0.2">
      <c r="A143" s="107" t="s">
        <v>224</v>
      </c>
      <c r="B143" s="189">
        <v>104</v>
      </c>
      <c r="C143" s="189">
        <v>29</v>
      </c>
      <c r="D143" s="104">
        <f t="shared" ref="D143:D152" si="79">B143+C143</f>
        <v>133</v>
      </c>
      <c r="E143" s="189">
        <v>24</v>
      </c>
      <c r="F143" s="189">
        <v>10</v>
      </c>
      <c r="G143" s="104">
        <f t="shared" si="77"/>
        <v>34</v>
      </c>
      <c r="H143" s="189">
        <v>140</v>
      </c>
      <c r="I143" s="189">
        <v>31</v>
      </c>
      <c r="J143" s="100">
        <f t="shared" si="78"/>
        <v>171</v>
      </c>
      <c r="K143" s="114"/>
      <c r="L143" s="103">
        <f t="shared" si="71"/>
        <v>268</v>
      </c>
      <c r="M143" s="104">
        <f t="shared" si="70"/>
        <v>70</v>
      </c>
      <c r="N143" s="100">
        <f t="shared" si="72"/>
        <v>338</v>
      </c>
      <c r="O143" s="75"/>
      <c r="P143" s="115">
        <f t="shared" ref="P143:P152" si="80">L143+M143/2</f>
        <v>303</v>
      </c>
      <c r="R143" s="621"/>
    </row>
    <row r="144" spans="1:18" x14ac:dyDescent="0.2">
      <c r="A144" s="231" t="s">
        <v>409</v>
      </c>
      <c r="B144" s="171"/>
      <c r="C144" s="308"/>
      <c r="D144" s="192">
        <f t="shared" si="79"/>
        <v>0</v>
      </c>
      <c r="E144" s="17">
        <v>5</v>
      </c>
      <c r="F144" s="308"/>
      <c r="G144" s="192">
        <f t="shared" si="77"/>
        <v>5</v>
      </c>
      <c r="H144" s="17"/>
      <c r="I144" s="308"/>
      <c r="J144" s="192">
        <f t="shared" si="78"/>
        <v>0</v>
      </c>
      <c r="K144"/>
      <c r="L144" s="192">
        <f t="shared" si="71"/>
        <v>5</v>
      </c>
      <c r="M144" s="317">
        <f t="shared" si="70"/>
        <v>0</v>
      </c>
      <c r="N144" s="317">
        <f t="shared" si="72"/>
        <v>5</v>
      </c>
      <c r="O144" s="75"/>
      <c r="P144" s="192">
        <f t="shared" si="80"/>
        <v>5</v>
      </c>
      <c r="R144" s="621"/>
    </row>
    <row r="145" spans="1:18" x14ac:dyDescent="0.2">
      <c r="A145" s="230" t="s">
        <v>196</v>
      </c>
      <c r="B145" s="171">
        <v>5</v>
      </c>
      <c r="C145" s="308"/>
      <c r="D145" s="192">
        <f t="shared" si="79"/>
        <v>5</v>
      </c>
      <c r="E145" s="17"/>
      <c r="F145" s="308"/>
      <c r="G145" s="192">
        <f t="shared" si="77"/>
        <v>0</v>
      </c>
      <c r="H145" s="17"/>
      <c r="I145" s="308"/>
      <c r="J145" s="192">
        <f t="shared" si="78"/>
        <v>0</v>
      </c>
      <c r="K145"/>
      <c r="L145" s="192">
        <f t="shared" si="71"/>
        <v>5</v>
      </c>
      <c r="M145" s="317">
        <f t="shared" si="70"/>
        <v>0</v>
      </c>
      <c r="N145" s="317">
        <f t="shared" si="72"/>
        <v>5</v>
      </c>
      <c r="O145" s="75"/>
      <c r="P145" s="192">
        <f t="shared" si="80"/>
        <v>5</v>
      </c>
      <c r="R145" s="621"/>
    </row>
    <row r="146" spans="1:18" x14ac:dyDescent="0.2">
      <c r="A146" s="231" t="s">
        <v>644</v>
      </c>
      <c r="B146" s="171">
        <v>11</v>
      </c>
      <c r="C146" s="308">
        <v>13</v>
      </c>
      <c r="D146" s="192">
        <f t="shared" si="79"/>
        <v>24</v>
      </c>
      <c r="E146" s="17"/>
      <c r="F146" s="308"/>
      <c r="G146" s="192">
        <f t="shared" si="77"/>
        <v>0</v>
      </c>
      <c r="H146" s="17"/>
      <c r="I146" s="308"/>
      <c r="J146" s="192">
        <f t="shared" si="78"/>
        <v>0</v>
      </c>
      <c r="K146"/>
      <c r="L146" s="192">
        <f t="shared" si="71"/>
        <v>11</v>
      </c>
      <c r="M146" s="317">
        <f t="shared" si="70"/>
        <v>13</v>
      </c>
      <c r="N146" s="317">
        <f t="shared" si="72"/>
        <v>24</v>
      </c>
      <c r="O146" s="75"/>
      <c r="P146" s="192">
        <f t="shared" si="80"/>
        <v>17.5</v>
      </c>
      <c r="R146" s="621"/>
    </row>
    <row r="147" spans="1:18" x14ac:dyDescent="0.2">
      <c r="A147" s="611" t="s">
        <v>507</v>
      </c>
      <c r="B147" s="447">
        <v>11</v>
      </c>
      <c r="C147" s="308"/>
      <c r="D147" s="192">
        <f t="shared" ref="D147" si="81">B147+C147</f>
        <v>11</v>
      </c>
      <c r="E147" s="17"/>
      <c r="F147" s="308"/>
      <c r="G147" s="192">
        <f t="shared" ref="G147" si="82">E147+F147</f>
        <v>0</v>
      </c>
      <c r="H147" s="17"/>
      <c r="I147" s="308"/>
      <c r="J147" s="192">
        <f t="shared" ref="J147" si="83">H147+I147</f>
        <v>0</v>
      </c>
      <c r="K147" s="621"/>
      <c r="L147" s="192">
        <f t="shared" ref="L147" si="84">B147+E147+H147</f>
        <v>11</v>
      </c>
      <c r="M147" s="317">
        <f t="shared" ref="M147" si="85">C147+F147+I147</f>
        <v>0</v>
      </c>
      <c r="N147" s="317">
        <f t="shared" ref="N147" si="86">L147+M147</f>
        <v>11</v>
      </c>
      <c r="O147" s="75"/>
      <c r="P147" s="192">
        <f t="shared" ref="P147" si="87">L147+M147/2</f>
        <v>11</v>
      </c>
      <c r="R147" s="621"/>
    </row>
    <row r="148" spans="1:18" x14ac:dyDescent="0.2">
      <c r="A148" s="231" t="s">
        <v>197</v>
      </c>
      <c r="B148" s="171">
        <v>10</v>
      </c>
      <c r="C148" s="308">
        <v>15</v>
      </c>
      <c r="D148" s="192">
        <f t="shared" si="79"/>
        <v>25</v>
      </c>
      <c r="E148" s="17"/>
      <c r="F148" s="308"/>
      <c r="G148" s="192">
        <f t="shared" si="77"/>
        <v>0</v>
      </c>
      <c r="H148" s="17"/>
      <c r="I148" s="308"/>
      <c r="J148" s="192">
        <f t="shared" si="78"/>
        <v>0</v>
      </c>
      <c r="K148"/>
      <c r="L148" s="192">
        <f t="shared" si="71"/>
        <v>10</v>
      </c>
      <c r="M148" s="317">
        <f t="shared" si="70"/>
        <v>15</v>
      </c>
      <c r="N148" s="317">
        <f t="shared" si="72"/>
        <v>25</v>
      </c>
      <c r="O148" s="75"/>
      <c r="P148" s="192">
        <f t="shared" si="80"/>
        <v>17.5</v>
      </c>
      <c r="R148" s="621"/>
    </row>
    <row r="149" spans="1:18" x14ac:dyDescent="0.2">
      <c r="A149" s="231" t="s">
        <v>198</v>
      </c>
      <c r="B149" s="171">
        <v>1</v>
      </c>
      <c r="C149" s="308"/>
      <c r="D149" s="192">
        <f t="shared" si="79"/>
        <v>1</v>
      </c>
      <c r="E149" s="17">
        <v>1</v>
      </c>
      <c r="F149" s="308">
        <v>2</v>
      </c>
      <c r="G149" s="192">
        <f t="shared" si="77"/>
        <v>3</v>
      </c>
      <c r="H149" s="17"/>
      <c r="I149" s="308"/>
      <c r="J149" s="192">
        <f t="shared" si="78"/>
        <v>0</v>
      </c>
      <c r="K149"/>
      <c r="L149" s="192">
        <f t="shared" si="71"/>
        <v>2</v>
      </c>
      <c r="M149" s="317">
        <f t="shared" si="70"/>
        <v>2</v>
      </c>
      <c r="N149" s="317">
        <f t="shared" si="72"/>
        <v>4</v>
      </c>
      <c r="O149" s="75"/>
      <c r="P149" s="192">
        <f t="shared" si="80"/>
        <v>3</v>
      </c>
      <c r="R149" s="621"/>
    </row>
    <row r="150" spans="1:18" x14ac:dyDescent="0.2">
      <c r="A150" s="231" t="s">
        <v>199</v>
      </c>
      <c r="B150" s="171"/>
      <c r="C150" s="308"/>
      <c r="D150" s="192">
        <f t="shared" si="79"/>
        <v>0</v>
      </c>
      <c r="E150" s="17"/>
      <c r="F150" s="308"/>
      <c r="G150" s="192">
        <f t="shared" si="77"/>
        <v>0</v>
      </c>
      <c r="H150" s="17">
        <v>140</v>
      </c>
      <c r="I150" s="308">
        <v>31</v>
      </c>
      <c r="J150" s="192">
        <f t="shared" si="78"/>
        <v>171</v>
      </c>
      <c r="K150"/>
      <c r="L150" s="192">
        <f t="shared" si="71"/>
        <v>140</v>
      </c>
      <c r="M150" s="317">
        <f t="shared" si="70"/>
        <v>31</v>
      </c>
      <c r="N150" s="317">
        <f t="shared" si="72"/>
        <v>171</v>
      </c>
      <c r="O150" s="75"/>
      <c r="P150" s="192">
        <f t="shared" si="80"/>
        <v>155.5</v>
      </c>
      <c r="R150" s="621"/>
    </row>
    <row r="151" spans="1:18" x14ac:dyDescent="0.2">
      <c r="A151" s="231" t="s">
        <v>581</v>
      </c>
      <c r="B151" s="171">
        <v>29</v>
      </c>
      <c r="C151" s="308">
        <v>1</v>
      </c>
      <c r="D151" s="192">
        <f t="shared" si="79"/>
        <v>30</v>
      </c>
      <c r="E151" s="17">
        <v>18</v>
      </c>
      <c r="F151" s="308">
        <v>8</v>
      </c>
      <c r="G151" s="192">
        <f t="shared" si="77"/>
        <v>26</v>
      </c>
      <c r="H151" s="17"/>
      <c r="I151" s="308"/>
      <c r="J151" s="192">
        <f t="shared" si="78"/>
        <v>0</v>
      </c>
      <c r="K151"/>
      <c r="L151" s="192">
        <f t="shared" si="71"/>
        <v>47</v>
      </c>
      <c r="M151" s="317">
        <f t="shared" si="70"/>
        <v>9</v>
      </c>
      <c r="N151" s="317">
        <f t="shared" si="72"/>
        <v>56</v>
      </c>
      <c r="O151" s="75"/>
      <c r="P151" s="192">
        <f t="shared" si="80"/>
        <v>51.5</v>
      </c>
      <c r="R151" s="621"/>
    </row>
    <row r="152" spans="1:18" x14ac:dyDescent="0.2">
      <c r="A152" s="200" t="s">
        <v>681</v>
      </c>
      <c r="B152" s="200">
        <v>37</v>
      </c>
      <c r="C152" s="309"/>
      <c r="D152" s="320">
        <f t="shared" si="79"/>
        <v>37</v>
      </c>
      <c r="E152" s="306"/>
      <c r="F152" s="309"/>
      <c r="G152" s="320">
        <f t="shared" si="77"/>
        <v>0</v>
      </c>
      <c r="H152" s="306"/>
      <c r="I152" s="309"/>
      <c r="J152" s="320">
        <f t="shared" si="78"/>
        <v>0</v>
      </c>
      <c r="K152"/>
      <c r="L152" s="318">
        <f t="shared" si="71"/>
        <v>37</v>
      </c>
      <c r="M152" s="319">
        <f t="shared" si="70"/>
        <v>0</v>
      </c>
      <c r="N152" s="319">
        <f t="shared" si="72"/>
        <v>37</v>
      </c>
      <c r="O152" s="75"/>
      <c r="P152" s="318">
        <f t="shared" si="80"/>
        <v>37</v>
      </c>
      <c r="R152" s="621"/>
    </row>
    <row r="153" spans="1:18" x14ac:dyDescent="0.2">
      <c r="R153" s="621"/>
    </row>
    <row r="154" spans="1:18" ht="15.75" x14ac:dyDescent="0.2">
      <c r="A154" s="587" t="s">
        <v>1</v>
      </c>
      <c r="B154" s="25">
        <f t="shared" ref="B154:J154" si="88">SUM(B8:B152)/2</f>
        <v>3057</v>
      </c>
      <c r="C154" s="25">
        <f t="shared" si="88"/>
        <v>685</v>
      </c>
      <c r="D154" s="27">
        <f t="shared" si="88"/>
        <v>3742</v>
      </c>
      <c r="E154" s="25">
        <f t="shared" si="88"/>
        <v>335</v>
      </c>
      <c r="F154" s="25">
        <f t="shared" si="88"/>
        <v>130</v>
      </c>
      <c r="G154" s="27">
        <f t="shared" si="88"/>
        <v>465</v>
      </c>
      <c r="H154" s="25">
        <f t="shared" si="88"/>
        <v>529</v>
      </c>
      <c r="I154" s="25">
        <f t="shared" si="88"/>
        <v>88</v>
      </c>
      <c r="J154" s="26">
        <f t="shared" si="88"/>
        <v>617</v>
      </c>
      <c r="K154"/>
      <c r="L154" s="105">
        <f>SUM(L8:L152)/2</f>
        <v>3921</v>
      </c>
      <c r="M154" s="27">
        <f>SUM(M8:M152)/2</f>
        <v>903</v>
      </c>
      <c r="N154" s="26">
        <f>SUM(N8:N152)/2</f>
        <v>4815.5</v>
      </c>
      <c r="O154" s="75"/>
      <c r="P154" s="326">
        <f t="shared" ref="P154" si="89">B154+C154/2+E154+F154/2+H154+I154/2</f>
        <v>4372.5</v>
      </c>
    </row>
  </sheetData>
  <mergeCells count="6">
    <mergeCell ref="A3:P3"/>
    <mergeCell ref="P5:P6"/>
    <mergeCell ref="B5:D5"/>
    <mergeCell ref="E5:G5"/>
    <mergeCell ref="H5:J5"/>
    <mergeCell ref="L5:N5"/>
  </mergeCells>
  <printOptions horizontalCentered="1"/>
  <pageMargins left="0.70866141732283472" right="0.70866141732283472" top="0.74803149606299213" bottom="0.74803149606299213" header="0.31496062992125984" footer="0.31496062992125984"/>
  <pageSetup paperSize="9" scale="72" firstPageNumber="28" fitToHeight="0" orientation="landscape" r:id="rId1"/>
  <headerFooter>
    <oddFooter>&amp;CPage &amp;P</oddFooter>
  </headerFooter>
  <rowBreaks count="1" manualBreakCount="1">
    <brk id="5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tabColor theme="7"/>
    <pageSetUpPr fitToPage="1"/>
  </sheetPr>
  <dimension ref="A2:X66"/>
  <sheetViews>
    <sheetView showGridLines="0" workbookViewId="0">
      <selection activeCell="N25" sqref="N25"/>
    </sheetView>
  </sheetViews>
  <sheetFormatPr baseColWidth="10" defaultRowHeight="12.75" x14ac:dyDescent="0.2"/>
  <cols>
    <col min="1" max="1" width="37.5" customWidth="1"/>
    <col min="2" max="4" width="14" customWidth="1"/>
    <col min="5" max="5" width="15.33203125" bestFit="1" customWidth="1"/>
    <col min="6" max="7" width="14" customWidth="1"/>
    <col min="8" max="8" width="36.5" customWidth="1"/>
    <col min="9" max="9" width="49.33203125" hidden="1" customWidth="1"/>
    <col min="10" max="10" width="23.1640625" hidden="1" customWidth="1"/>
    <col min="11" max="11" width="18" hidden="1" customWidth="1"/>
    <col min="12" max="12" width="27" hidden="1" customWidth="1"/>
    <col min="13" max="13" width="17.1640625" hidden="1" customWidth="1"/>
    <col min="14" max="14" width="15.33203125" hidden="1" customWidth="1"/>
    <col min="15" max="15" width="16.33203125" hidden="1" customWidth="1"/>
    <col min="16" max="16" width="23" hidden="1" customWidth="1"/>
    <col min="17" max="17" width="18.33203125" hidden="1" customWidth="1"/>
    <col min="18" max="18" width="20.33203125" hidden="1" customWidth="1"/>
    <col min="19" max="19" width="25.83203125" hidden="1" customWidth="1"/>
    <col min="20" max="20" width="19.83203125" hidden="1" customWidth="1"/>
    <col min="21" max="21" width="14.83203125" hidden="1" customWidth="1"/>
    <col min="22" max="22" width="13.6640625" hidden="1" customWidth="1"/>
    <col min="23" max="23" width="22.1640625" hidden="1" customWidth="1"/>
    <col min="24" max="24" width="34" hidden="1" customWidth="1"/>
    <col min="27" max="27" width="12.1640625" customWidth="1"/>
  </cols>
  <sheetData>
    <row r="2" spans="1:24" s="571" customFormat="1" ht="18" customHeight="1" x14ac:dyDescent="0.25">
      <c r="A2" s="774" t="s">
        <v>548</v>
      </c>
      <c r="B2" s="774"/>
      <c r="C2" s="774"/>
      <c r="D2" s="774"/>
      <c r="E2" s="774"/>
      <c r="F2" s="774"/>
      <c r="G2" s="774"/>
      <c r="H2" s="570"/>
      <c r="I2" s="570"/>
      <c r="J2" s="570"/>
      <c r="K2" s="570"/>
      <c r="L2" s="570"/>
      <c r="M2" s="570"/>
      <c r="N2" s="570"/>
      <c r="O2" s="570"/>
      <c r="P2" s="570"/>
      <c r="Q2" s="570"/>
    </row>
    <row r="3" spans="1:24" ht="8.25" customHeight="1" x14ac:dyDescent="0.2">
      <c r="Q3" s="529"/>
      <c r="R3" s="529"/>
      <c r="S3" s="529"/>
      <c r="T3" s="529"/>
      <c r="U3" s="529"/>
      <c r="V3" s="529"/>
      <c r="W3" s="529"/>
      <c r="X3" s="529"/>
    </row>
    <row r="4" spans="1:24" ht="6" customHeight="1" x14ac:dyDescent="0.2">
      <c r="Q4" s="529"/>
      <c r="R4" s="529"/>
      <c r="S4" s="529"/>
      <c r="T4" s="529"/>
      <c r="U4" s="529"/>
      <c r="V4" s="529"/>
      <c r="W4" s="529"/>
      <c r="X4" s="529"/>
    </row>
    <row r="5" spans="1:24" x14ac:dyDescent="0.2">
      <c r="B5" s="765" t="s">
        <v>3</v>
      </c>
      <c r="C5" s="765"/>
      <c r="D5" s="765"/>
      <c r="E5" s="765"/>
      <c r="F5" s="765"/>
      <c r="G5" s="765"/>
      <c r="I5" s="514"/>
      <c r="J5" s="514" t="s">
        <v>3</v>
      </c>
      <c r="K5" s="514"/>
      <c r="L5" s="514"/>
      <c r="M5" s="514"/>
      <c r="N5" s="514"/>
      <c r="O5" s="514"/>
      <c r="Q5" s="530"/>
      <c r="R5" s="530" t="s">
        <v>3</v>
      </c>
      <c r="S5" s="530"/>
      <c r="T5" s="530"/>
      <c r="U5" s="530"/>
      <c r="V5" s="530"/>
      <c r="W5" s="530"/>
      <c r="X5" s="529"/>
    </row>
    <row r="6" spans="1:24" x14ac:dyDescent="0.2">
      <c r="B6" s="778" t="s">
        <v>108</v>
      </c>
      <c r="C6" s="775"/>
      <c r="D6" s="775" t="s">
        <v>109</v>
      </c>
      <c r="E6" s="775"/>
      <c r="F6" s="776" t="s">
        <v>77</v>
      </c>
      <c r="G6" s="777"/>
      <c r="I6" s="514"/>
      <c r="J6" s="514" t="s">
        <v>108</v>
      </c>
      <c r="K6" s="514"/>
      <c r="L6" s="514" t="s">
        <v>109</v>
      </c>
      <c r="M6" s="514"/>
      <c r="N6" s="514" t="s">
        <v>77</v>
      </c>
      <c r="O6" s="514"/>
      <c r="Q6" s="530"/>
      <c r="R6" s="530" t="s">
        <v>108</v>
      </c>
      <c r="S6" s="530"/>
      <c r="T6" s="530" t="s">
        <v>109</v>
      </c>
      <c r="U6" s="530"/>
      <c r="V6" s="530" t="s">
        <v>77</v>
      </c>
      <c r="W6" s="530"/>
      <c r="X6" s="529"/>
    </row>
    <row r="7" spans="1:24" x14ac:dyDescent="0.2">
      <c r="B7" s="110" t="s">
        <v>231</v>
      </c>
      <c r="C7" s="110" t="s">
        <v>230</v>
      </c>
      <c r="D7" s="110" t="s">
        <v>231</v>
      </c>
      <c r="E7" s="110" t="s">
        <v>230</v>
      </c>
      <c r="F7" s="110" t="s">
        <v>231</v>
      </c>
      <c r="G7" s="110" t="s">
        <v>230</v>
      </c>
      <c r="I7" s="514"/>
      <c r="J7" s="514" t="s">
        <v>231</v>
      </c>
      <c r="K7" s="514" t="s">
        <v>230</v>
      </c>
      <c r="L7" s="514" t="s">
        <v>231</v>
      </c>
      <c r="M7" s="514" t="s">
        <v>230</v>
      </c>
      <c r="N7" s="514" t="s">
        <v>231</v>
      </c>
      <c r="O7" s="514" t="s">
        <v>230</v>
      </c>
      <c r="Q7" s="530"/>
      <c r="R7" s="530" t="s">
        <v>231</v>
      </c>
      <c r="S7" s="530" t="s">
        <v>230</v>
      </c>
      <c r="T7" s="530" t="s">
        <v>231</v>
      </c>
      <c r="U7" s="530" t="s">
        <v>230</v>
      </c>
      <c r="V7" s="530" t="s">
        <v>231</v>
      </c>
      <c r="W7" s="530" t="s">
        <v>230</v>
      </c>
      <c r="X7" s="529"/>
    </row>
    <row r="8" spans="1:24" x14ac:dyDescent="0.2">
      <c r="A8" s="126" t="s">
        <v>232</v>
      </c>
      <c r="B8" s="134">
        <f>R8</f>
        <v>9</v>
      </c>
      <c r="C8" s="139" t="str">
        <f>CONCATENATE(S8," ans")</f>
        <v>29 ans</v>
      </c>
      <c r="D8" s="134">
        <f t="shared" ref="D8:D15" si="0">T8</f>
        <v>13</v>
      </c>
      <c r="E8" s="139" t="str">
        <f t="shared" ref="E8:E15" si="1">CONCATENATE(U8," ans")</f>
        <v>34 ans</v>
      </c>
      <c r="F8" s="136">
        <f t="shared" ref="F8:F15" si="2">V8</f>
        <v>22</v>
      </c>
      <c r="G8" s="140" t="str">
        <f t="shared" ref="G8:G15" si="3">CONCATENATE(W8," ans")</f>
        <v>32 ans</v>
      </c>
      <c r="I8" s="514" t="s">
        <v>485</v>
      </c>
      <c r="J8" s="514">
        <v>9</v>
      </c>
      <c r="K8" s="514">
        <v>28.888888888888889</v>
      </c>
      <c r="L8" s="514">
        <v>13</v>
      </c>
      <c r="M8" s="514">
        <v>33.92307692307692</v>
      </c>
      <c r="N8" s="514">
        <v>22</v>
      </c>
      <c r="O8" s="514">
        <v>31.863636363636363</v>
      </c>
      <c r="Q8" s="530" t="s">
        <v>485</v>
      </c>
      <c r="R8" s="530">
        <f>ROUND(J8,0)</f>
        <v>9</v>
      </c>
      <c r="S8" s="530">
        <f t="shared" ref="S8:W8" si="4">ROUND(K8,0)</f>
        <v>29</v>
      </c>
      <c r="T8" s="530">
        <f t="shared" si="4"/>
        <v>13</v>
      </c>
      <c r="U8" s="530">
        <f t="shared" si="4"/>
        <v>34</v>
      </c>
      <c r="V8" s="530">
        <f t="shared" si="4"/>
        <v>22</v>
      </c>
      <c r="W8" s="530">
        <f t="shared" si="4"/>
        <v>32</v>
      </c>
      <c r="X8" s="529"/>
    </row>
    <row r="9" spans="1:24" x14ac:dyDescent="0.2">
      <c r="A9" s="127" t="s">
        <v>233</v>
      </c>
      <c r="B9" s="135">
        <f t="shared" ref="B9:B15" si="5">R9</f>
        <v>0</v>
      </c>
      <c r="C9" s="141" t="str">
        <f t="shared" ref="C9:C15" si="6">CONCATENATE(S9," ans")</f>
        <v>0 ans</v>
      </c>
      <c r="D9" s="135">
        <f t="shared" si="0"/>
        <v>4</v>
      </c>
      <c r="E9" s="141" t="str">
        <f t="shared" si="1"/>
        <v>30 ans</v>
      </c>
      <c r="F9" s="137">
        <f t="shared" si="2"/>
        <v>4</v>
      </c>
      <c r="G9" s="142" t="str">
        <f t="shared" si="3"/>
        <v>30 ans</v>
      </c>
      <c r="I9" s="514" t="s">
        <v>486</v>
      </c>
      <c r="J9" s="514"/>
      <c r="K9" s="514"/>
      <c r="L9" s="514">
        <v>4</v>
      </c>
      <c r="M9" s="514">
        <v>30</v>
      </c>
      <c r="N9" s="514">
        <v>4</v>
      </c>
      <c r="O9" s="514">
        <v>30</v>
      </c>
      <c r="P9" s="621"/>
      <c r="Q9" s="530" t="s">
        <v>486</v>
      </c>
      <c r="R9" s="530">
        <f t="shared" ref="R9:R15" si="7">ROUND(J9,0)</f>
        <v>0</v>
      </c>
      <c r="S9" s="530">
        <f t="shared" ref="S9:S15" si="8">ROUND(K9,0)</f>
        <v>0</v>
      </c>
      <c r="T9" s="530">
        <f t="shared" ref="T9:T15" si="9">ROUND(L9,0)</f>
        <v>4</v>
      </c>
      <c r="U9" s="530">
        <f t="shared" ref="U9:U15" si="10">ROUND(M9,0)</f>
        <v>30</v>
      </c>
      <c r="V9" s="530">
        <f t="shared" ref="V9:V15" si="11">ROUND(N9,0)</f>
        <v>4</v>
      </c>
      <c r="W9" s="530">
        <f t="shared" ref="W9:W15" si="12">ROUND(O9,0)</f>
        <v>30</v>
      </c>
      <c r="X9" s="529"/>
    </row>
    <row r="10" spans="1:24" s="457" customFormat="1" x14ac:dyDescent="0.2">
      <c r="A10" s="127" t="s">
        <v>484</v>
      </c>
      <c r="B10" s="135">
        <f t="shared" si="5"/>
        <v>1</v>
      </c>
      <c r="C10" s="141" t="str">
        <f t="shared" si="6"/>
        <v>24 ans</v>
      </c>
      <c r="D10" s="135">
        <f t="shared" si="0"/>
        <v>2</v>
      </c>
      <c r="E10" s="141" t="str">
        <f t="shared" si="1"/>
        <v>27 ans</v>
      </c>
      <c r="F10" s="137">
        <f t="shared" si="2"/>
        <v>3</v>
      </c>
      <c r="G10" s="142" t="str">
        <f t="shared" si="3"/>
        <v>26 ans</v>
      </c>
      <c r="I10" s="514" t="s">
        <v>487</v>
      </c>
      <c r="J10" s="514">
        <v>1</v>
      </c>
      <c r="K10" s="514">
        <v>24</v>
      </c>
      <c r="L10" s="514">
        <v>2</v>
      </c>
      <c r="M10" s="514">
        <v>27</v>
      </c>
      <c r="N10" s="514">
        <v>3</v>
      </c>
      <c r="O10" s="514">
        <v>26</v>
      </c>
      <c r="P10" s="621"/>
      <c r="Q10" s="530" t="s">
        <v>487</v>
      </c>
      <c r="R10" s="530">
        <f t="shared" si="7"/>
        <v>1</v>
      </c>
      <c r="S10" s="530">
        <f t="shared" si="8"/>
        <v>24</v>
      </c>
      <c r="T10" s="530">
        <f t="shared" si="9"/>
        <v>2</v>
      </c>
      <c r="U10" s="530">
        <f t="shared" si="10"/>
        <v>27</v>
      </c>
      <c r="V10" s="530">
        <f t="shared" si="11"/>
        <v>3</v>
      </c>
      <c r="W10" s="530">
        <f t="shared" si="12"/>
        <v>26</v>
      </c>
      <c r="X10" s="529"/>
    </row>
    <row r="11" spans="1:24" x14ac:dyDescent="0.2">
      <c r="A11" s="128" t="s">
        <v>234</v>
      </c>
      <c r="B11" s="132">
        <f t="shared" si="5"/>
        <v>14</v>
      </c>
      <c r="C11" s="141" t="str">
        <f t="shared" si="6"/>
        <v>38 ans</v>
      </c>
      <c r="D11" s="132">
        <f t="shared" si="0"/>
        <v>13</v>
      </c>
      <c r="E11" s="141" t="str">
        <f t="shared" si="1"/>
        <v>38 ans</v>
      </c>
      <c r="F11" s="137">
        <f t="shared" si="2"/>
        <v>27</v>
      </c>
      <c r="G11" s="142" t="str">
        <f t="shared" si="3"/>
        <v>38 ans</v>
      </c>
      <c r="I11" s="514" t="s">
        <v>488</v>
      </c>
      <c r="J11" s="514">
        <v>14</v>
      </c>
      <c r="K11" s="514">
        <v>38</v>
      </c>
      <c r="L11" s="514">
        <v>13</v>
      </c>
      <c r="M11" s="514">
        <v>37.692307692307693</v>
      </c>
      <c r="N11" s="514">
        <v>27</v>
      </c>
      <c r="O11" s="514">
        <v>37.851851851851855</v>
      </c>
      <c r="P11" s="621"/>
      <c r="Q11" s="530" t="s">
        <v>488</v>
      </c>
      <c r="R11" s="530">
        <f t="shared" si="7"/>
        <v>14</v>
      </c>
      <c r="S11" s="530">
        <f t="shared" si="8"/>
        <v>38</v>
      </c>
      <c r="T11" s="530">
        <f t="shared" si="9"/>
        <v>13</v>
      </c>
      <c r="U11" s="530">
        <f t="shared" si="10"/>
        <v>38</v>
      </c>
      <c r="V11" s="530">
        <f t="shared" si="11"/>
        <v>27</v>
      </c>
      <c r="W11" s="530">
        <f t="shared" si="12"/>
        <v>38</v>
      </c>
      <c r="X11" s="529"/>
    </row>
    <row r="12" spans="1:24" x14ac:dyDescent="0.2">
      <c r="A12" s="128" t="s">
        <v>235</v>
      </c>
      <c r="B12" s="132">
        <f t="shared" si="5"/>
        <v>437</v>
      </c>
      <c r="C12" s="141" t="str">
        <f t="shared" si="6"/>
        <v>30 ans</v>
      </c>
      <c r="D12" s="132">
        <f t="shared" si="0"/>
        <v>441</v>
      </c>
      <c r="E12" s="141" t="str">
        <f t="shared" si="1"/>
        <v>30 ans</v>
      </c>
      <c r="F12" s="137">
        <f t="shared" si="2"/>
        <v>878</v>
      </c>
      <c r="G12" s="142" t="str">
        <f t="shared" si="3"/>
        <v>30 ans</v>
      </c>
      <c r="I12" s="514" t="s">
        <v>489</v>
      </c>
      <c r="J12" s="514">
        <v>437</v>
      </c>
      <c r="K12" s="514">
        <v>29.866666666666667</v>
      </c>
      <c r="L12" s="514">
        <v>441</v>
      </c>
      <c r="M12" s="514">
        <v>29.857142857142858</v>
      </c>
      <c r="N12" s="514">
        <v>878</v>
      </c>
      <c r="O12" s="514">
        <v>29.861872146118721</v>
      </c>
      <c r="P12" s="621"/>
      <c r="Q12" s="530" t="s">
        <v>489</v>
      </c>
      <c r="R12" s="530">
        <f t="shared" si="7"/>
        <v>437</v>
      </c>
      <c r="S12" s="530">
        <f t="shared" si="8"/>
        <v>30</v>
      </c>
      <c r="T12" s="530">
        <f t="shared" si="9"/>
        <v>441</v>
      </c>
      <c r="U12" s="530">
        <f t="shared" si="10"/>
        <v>30</v>
      </c>
      <c r="V12" s="530">
        <f t="shared" si="11"/>
        <v>878</v>
      </c>
      <c r="W12" s="530">
        <f t="shared" si="12"/>
        <v>30</v>
      </c>
      <c r="X12" s="529"/>
    </row>
    <row r="13" spans="1:24" ht="24" x14ac:dyDescent="0.2">
      <c r="A13" s="129" t="s">
        <v>236</v>
      </c>
      <c r="B13" s="351">
        <f t="shared" si="5"/>
        <v>55</v>
      </c>
      <c r="C13" s="352" t="str">
        <f t="shared" si="6"/>
        <v>35 ans</v>
      </c>
      <c r="D13" s="351">
        <f t="shared" si="0"/>
        <v>74</v>
      </c>
      <c r="E13" s="352" t="str">
        <f t="shared" si="1"/>
        <v>35 ans</v>
      </c>
      <c r="F13" s="353">
        <f t="shared" si="2"/>
        <v>129</v>
      </c>
      <c r="G13" s="354" t="str">
        <f t="shared" si="3"/>
        <v>35 ans</v>
      </c>
      <c r="I13" s="514" t="s">
        <v>490</v>
      </c>
      <c r="J13" s="514">
        <v>55</v>
      </c>
      <c r="K13" s="514">
        <v>35.472727272727276</v>
      </c>
      <c r="L13" s="514">
        <v>74</v>
      </c>
      <c r="M13" s="514">
        <v>34.513888888888886</v>
      </c>
      <c r="N13" s="514">
        <v>129</v>
      </c>
      <c r="O13" s="514">
        <v>34.929133858267718</v>
      </c>
      <c r="P13" s="621"/>
      <c r="Q13" s="530" t="s">
        <v>490</v>
      </c>
      <c r="R13" s="530">
        <f t="shared" si="7"/>
        <v>55</v>
      </c>
      <c r="S13" s="530">
        <f t="shared" si="8"/>
        <v>35</v>
      </c>
      <c r="T13" s="530">
        <f t="shared" si="9"/>
        <v>74</v>
      </c>
      <c r="U13" s="530">
        <f t="shared" si="10"/>
        <v>35</v>
      </c>
      <c r="V13" s="530">
        <f t="shared" si="11"/>
        <v>129</v>
      </c>
      <c r="W13" s="530">
        <f t="shared" si="12"/>
        <v>35</v>
      </c>
      <c r="X13" s="529"/>
    </row>
    <row r="14" spans="1:24" x14ac:dyDescent="0.2">
      <c r="A14" s="356" t="s">
        <v>376</v>
      </c>
      <c r="B14" s="133">
        <f t="shared" si="5"/>
        <v>53</v>
      </c>
      <c r="C14" s="143" t="str">
        <f t="shared" si="6"/>
        <v>30 ans</v>
      </c>
      <c r="D14" s="133">
        <f t="shared" si="0"/>
        <v>60</v>
      </c>
      <c r="E14" s="143" t="str">
        <f t="shared" si="1"/>
        <v>30 ans</v>
      </c>
      <c r="F14" s="138">
        <f t="shared" si="2"/>
        <v>113</v>
      </c>
      <c r="G14" s="144" t="str">
        <f t="shared" si="3"/>
        <v>30 ans</v>
      </c>
      <c r="I14" s="514" t="s">
        <v>376</v>
      </c>
      <c r="J14" s="514">
        <v>53</v>
      </c>
      <c r="K14" s="514">
        <v>29.528301886792452</v>
      </c>
      <c r="L14" s="514">
        <v>60</v>
      </c>
      <c r="M14" s="514">
        <v>30.016666666666666</v>
      </c>
      <c r="N14" s="514">
        <v>113</v>
      </c>
      <c r="O14" s="514">
        <v>29.787610619469028</v>
      </c>
      <c r="P14" s="621"/>
      <c r="Q14" s="530" t="s">
        <v>376</v>
      </c>
      <c r="R14" s="530">
        <f t="shared" si="7"/>
        <v>53</v>
      </c>
      <c r="S14" s="530">
        <f t="shared" si="8"/>
        <v>30</v>
      </c>
      <c r="T14" s="530">
        <f t="shared" si="9"/>
        <v>60</v>
      </c>
      <c r="U14" s="530">
        <f t="shared" si="10"/>
        <v>30</v>
      </c>
      <c r="V14" s="530">
        <f t="shared" si="11"/>
        <v>113</v>
      </c>
      <c r="W14" s="530">
        <f t="shared" si="12"/>
        <v>30</v>
      </c>
      <c r="X14" s="529"/>
    </row>
    <row r="15" spans="1:24" x14ac:dyDescent="0.2">
      <c r="A15" s="118" t="s">
        <v>12</v>
      </c>
      <c r="B15" s="130">
        <f t="shared" si="5"/>
        <v>569</v>
      </c>
      <c r="C15" s="357" t="str">
        <f t="shared" si="6"/>
        <v>31 ans</v>
      </c>
      <c r="D15" s="130">
        <f t="shared" si="0"/>
        <v>607</v>
      </c>
      <c r="E15" s="357" t="str">
        <f t="shared" si="1"/>
        <v>31 ans</v>
      </c>
      <c r="F15" s="27">
        <f t="shared" si="2"/>
        <v>1176</v>
      </c>
      <c r="G15" s="358" t="str">
        <f t="shared" si="3"/>
        <v>31 ans</v>
      </c>
      <c r="I15" s="515" t="s">
        <v>12</v>
      </c>
      <c r="J15" s="514">
        <v>569</v>
      </c>
      <c r="K15" s="514">
        <v>30.553791887125222</v>
      </c>
      <c r="L15" s="514">
        <v>607</v>
      </c>
      <c r="M15" s="514">
        <v>30.674380165289257</v>
      </c>
      <c r="N15" s="514">
        <v>1176</v>
      </c>
      <c r="O15" s="514">
        <v>30.616040955631398</v>
      </c>
      <c r="P15" s="621"/>
      <c r="Q15" s="531" t="s">
        <v>12</v>
      </c>
      <c r="R15" s="530">
        <f t="shared" si="7"/>
        <v>569</v>
      </c>
      <c r="S15" s="530">
        <f t="shared" si="8"/>
        <v>31</v>
      </c>
      <c r="T15" s="530">
        <f t="shared" si="9"/>
        <v>607</v>
      </c>
      <c r="U15" s="530">
        <f t="shared" si="10"/>
        <v>31</v>
      </c>
      <c r="V15" s="530">
        <f t="shared" si="11"/>
        <v>1176</v>
      </c>
      <c r="W15" s="530">
        <f t="shared" si="12"/>
        <v>31</v>
      </c>
      <c r="X15" s="529"/>
    </row>
    <row r="16" spans="1:24" x14ac:dyDescent="0.2">
      <c r="A16" s="117"/>
      <c r="B16" s="116"/>
      <c r="I16" s="514"/>
      <c r="J16" s="514"/>
      <c r="K16" s="514"/>
      <c r="L16" s="514"/>
      <c r="M16" s="514"/>
      <c r="N16" s="514"/>
      <c r="O16" s="514"/>
      <c r="P16" s="621"/>
      <c r="Q16" s="530"/>
      <c r="R16" s="530"/>
      <c r="S16" s="530"/>
      <c r="T16" s="530"/>
      <c r="U16" s="530"/>
      <c r="V16" s="530"/>
      <c r="W16" s="530"/>
      <c r="X16" s="529"/>
    </row>
    <row r="17" spans="1:24" x14ac:dyDescent="0.2">
      <c r="B17" s="765" t="s">
        <v>442</v>
      </c>
      <c r="C17" s="765"/>
      <c r="D17" s="765"/>
      <c r="E17" s="765"/>
      <c r="F17" s="765"/>
      <c r="G17" s="765"/>
      <c r="I17" s="514"/>
      <c r="J17" s="514" t="s">
        <v>442</v>
      </c>
      <c r="K17" s="514"/>
      <c r="L17" s="514"/>
      <c r="M17" s="514"/>
      <c r="N17" s="514"/>
      <c r="O17" s="514"/>
      <c r="P17" s="621"/>
      <c r="Q17" s="530"/>
      <c r="R17" s="530" t="s">
        <v>442</v>
      </c>
      <c r="S17" s="530"/>
      <c r="T17" s="530"/>
      <c r="U17" s="530"/>
      <c r="V17" s="530"/>
      <c r="W17" s="530"/>
      <c r="X17" s="529"/>
    </row>
    <row r="18" spans="1:24" x14ac:dyDescent="0.2">
      <c r="B18" s="778" t="s">
        <v>108</v>
      </c>
      <c r="C18" s="775"/>
      <c r="D18" s="775" t="s">
        <v>109</v>
      </c>
      <c r="E18" s="775"/>
      <c r="F18" s="776" t="s">
        <v>77</v>
      </c>
      <c r="G18" s="777"/>
      <c r="I18" s="514"/>
      <c r="J18" s="514" t="s">
        <v>108</v>
      </c>
      <c r="K18" s="514"/>
      <c r="L18" s="514" t="s">
        <v>109</v>
      </c>
      <c r="M18" s="514"/>
      <c r="N18" s="514" t="s">
        <v>77</v>
      </c>
      <c r="O18" s="514"/>
      <c r="P18" s="621"/>
      <c r="Q18" s="530"/>
      <c r="R18" s="530" t="s">
        <v>108</v>
      </c>
      <c r="S18" s="530"/>
      <c r="T18" s="530" t="s">
        <v>109</v>
      </c>
      <c r="U18" s="530"/>
      <c r="V18" s="530" t="s">
        <v>77</v>
      </c>
      <c r="W18" s="530"/>
      <c r="X18" s="529"/>
    </row>
    <row r="19" spans="1:24" x14ac:dyDescent="0.2">
      <c r="B19" s="110" t="s">
        <v>231</v>
      </c>
      <c r="C19" s="110" t="s">
        <v>230</v>
      </c>
      <c r="D19" s="110" t="s">
        <v>231</v>
      </c>
      <c r="E19" s="110" t="s">
        <v>230</v>
      </c>
      <c r="F19" s="110" t="s">
        <v>231</v>
      </c>
      <c r="G19" s="110" t="s">
        <v>230</v>
      </c>
      <c r="I19" s="514"/>
      <c r="J19" s="514" t="s">
        <v>231</v>
      </c>
      <c r="K19" s="514" t="s">
        <v>230</v>
      </c>
      <c r="L19" s="514" t="s">
        <v>231</v>
      </c>
      <c r="M19" s="514" t="s">
        <v>230</v>
      </c>
      <c r="N19" s="514" t="s">
        <v>231</v>
      </c>
      <c r="O19" s="514" t="s">
        <v>230</v>
      </c>
      <c r="P19" s="621"/>
      <c r="Q19" s="530"/>
      <c r="R19" s="530" t="s">
        <v>231</v>
      </c>
      <c r="S19" s="530" t="s">
        <v>230</v>
      </c>
      <c r="T19" s="530" t="s">
        <v>231</v>
      </c>
      <c r="U19" s="530" t="s">
        <v>230</v>
      </c>
      <c r="V19" s="530" t="s">
        <v>231</v>
      </c>
      <c r="W19" s="530" t="s">
        <v>230</v>
      </c>
      <c r="X19" s="529"/>
    </row>
    <row r="20" spans="1:24" x14ac:dyDescent="0.2">
      <c r="A20" s="126" t="s">
        <v>232</v>
      </c>
      <c r="B20" s="148">
        <f t="shared" ref="B20:B27" si="13">R20</f>
        <v>219</v>
      </c>
      <c r="C20" s="139" t="str">
        <f t="shared" ref="C20:C27" si="14">CONCATENATE(S20," ans")</f>
        <v>32 ans</v>
      </c>
      <c r="D20" s="148">
        <f t="shared" ref="D20:D27" si="15">T20</f>
        <v>142</v>
      </c>
      <c r="E20" s="139" t="str">
        <f t="shared" ref="E20:E27" si="16">CONCATENATE(U20," ans")</f>
        <v>32 ans</v>
      </c>
      <c r="F20" s="140">
        <f t="shared" ref="F20:F27" si="17">V20</f>
        <v>361</v>
      </c>
      <c r="G20" s="140" t="str">
        <f t="shared" ref="G20:G27" si="18">CONCATENATE(W20," ans")</f>
        <v>32 ans</v>
      </c>
      <c r="I20" s="514" t="s">
        <v>485</v>
      </c>
      <c r="J20" s="514">
        <v>219</v>
      </c>
      <c r="K20" s="514">
        <v>32.150684931506852</v>
      </c>
      <c r="L20" s="514">
        <v>142</v>
      </c>
      <c r="M20" s="514">
        <v>32.070921985815602</v>
      </c>
      <c r="N20" s="514">
        <v>361</v>
      </c>
      <c r="O20" s="514">
        <v>32.119444444444447</v>
      </c>
      <c r="P20" s="621"/>
      <c r="Q20" s="530" t="s">
        <v>485</v>
      </c>
      <c r="R20" s="530">
        <f>ROUND(J20,0)</f>
        <v>219</v>
      </c>
      <c r="S20" s="530">
        <f t="shared" ref="S20:S27" si="19">ROUND(K20,0)</f>
        <v>32</v>
      </c>
      <c r="T20" s="530">
        <f t="shared" ref="T20:T27" si="20">ROUND(L20,0)</f>
        <v>142</v>
      </c>
      <c r="U20" s="530">
        <f t="shared" ref="U20:U27" si="21">ROUND(M20,0)</f>
        <v>32</v>
      </c>
      <c r="V20" s="530">
        <f t="shared" ref="V20:V27" si="22">ROUND(N20,0)</f>
        <v>361</v>
      </c>
      <c r="W20" s="530">
        <f t="shared" ref="W20:W27" si="23">ROUND(O20,0)</f>
        <v>32</v>
      </c>
      <c r="X20" s="529"/>
    </row>
    <row r="21" spans="1:24" x14ac:dyDescent="0.2">
      <c r="A21" s="127" t="s">
        <v>233</v>
      </c>
      <c r="B21" s="149">
        <f t="shared" si="13"/>
        <v>36</v>
      </c>
      <c r="C21" s="141" t="str">
        <f t="shared" si="14"/>
        <v>31 ans</v>
      </c>
      <c r="D21" s="149">
        <f t="shared" si="15"/>
        <v>16</v>
      </c>
      <c r="E21" s="141" t="str">
        <f t="shared" si="16"/>
        <v>33 ans</v>
      </c>
      <c r="F21" s="142">
        <f t="shared" si="17"/>
        <v>52</v>
      </c>
      <c r="G21" s="142" t="str">
        <f t="shared" si="18"/>
        <v>32 ans</v>
      </c>
      <c r="I21" s="514" t="s">
        <v>486</v>
      </c>
      <c r="J21" s="514">
        <v>36</v>
      </c>
      <c r="K21" s="514">
        <v>31.361111111111111</v>
      </c>
      <c r="L21" s="514">
        <v>16</v>
      </c>
      <c r="M21" s="514">
        <v>32.9375</v>
      </c>
      <c r="N21" s="514">
        <v>52</v>
      </c>
      <c r="O21" s="514">
        <v>31.846153846153847</v>
      </c>
      <c r="P21" s="621"/>
      <c r="Q21" s="530" t="s">
        <v>486</v>
      </c>
      <c r="R21" s="530">
        <f t="shared" ref="R21:R27" si="24">ROUND(J21,0)</f>
        <v>36</v>
      </c>
      <c r="S21" s="530">
        <f t="shared" si="19"/>
        <v>31</v>
      </c>
      <c r="T21" s="530">
        <f t="shared" si="20"/>
        <v>16</v>
      </c>
      <c r="U21" s="530">
        <f t="shared" si="21"/>
        <v>33</v>
      </c>
      <c r="V21" s="530">
        <f t="shared" si="22"/>
        <v>52</v>
      </c>
      <c r="W21" s="530">
        <f t="shared" si="23"/>
        <v>32</v>
      </c>
      <c r="X21" s="529"/>
    </row>
    <row r="22" spans="1:24" s="457" customFormat="1" x14ac:dyDescent="0.2">
      <c r="A22" s="127" t="s">
        <v>484</v>
      </c>
      <c r="B22" s="149">
        <f t="shared" si="13"/>
        <v>35</v>
      </c>
      <c r="C22" s="141" t="str">
        <f t="shared" si="14"/>
        <v>32 ans</v>
      </c>
      <c r="D22" s="149">
        <f t="shared" si="15"/>
        <v>23</v>
      </c>
      <c r="E22" s="141" t="str">
        <f t="shared" si="16"/>
        <v>31 ans</v>
      </c>
      <c r="F22" s="142">
        <f t="shared" si="17"/>
        <v>58</v>
      </c>
      <c r="G22" s="142" t="str">
        <f t="shared" si="18"/>
        <v>32 ans</v>
      </c>
      <c r="I22" s="514" t="s">
        <v>487</v>
      </c>
      <c r="J22" s="514">
        <v>35</v>
      </c>
      <c r="K22" s="514">
        <v>32.285714285714285</v>
      </c>
      <c r="L22" s="514">
        <v>23</v>
      </c>
      <c r="M22" s="514">
        <v>31.136363636363637</v>
      </c>
      <c r="N22" s="514">
        <v>58</v>
      </c>
      <c r="O22" s="514">
        <v>31.842105263157894</v>
      </c>
      <c r="P22" s="621"/>
      <c r="Q22" s="530" t="s">
        <v>487</v>
      </c>
      <c r="R22" s="530">
        <f t="shared" si="24"/>
        <v>35</v>
      </c>
      <c r="S22" s="530">
        <f t="shared" si="19"/>
        <v>32</v>
      </c>
      <c r="T22" s="530">
        <f t="shared" si="20"/>
        <v>23</v>
      </c>
      <c r="U22" s="530">
        <f t="shared" si="21"/>
        <v>31</v>
      </c>
      <c r="V22" s="530">
        <f t="shared" si="22"/>
        <v>58</v>
      </c>
      <c r="W22" s="530">
        <f t="shared" si="23"/>
        <v>32</v>
      </c>
      <c r="X22" s="529"/>
    </row>
    <row r="23" spans="1:24" x14ac:dyDescent="0.2">
      <c r="A23" s="128" t="s">
        <v>234</v>
      </c>
      <c r="B23" s="145">
        <f t="shared" si="13"/>
        <v>30</v>
      </c>
      <c r="C23" s="141" t="str">
        <f t="shared" si="14"/>
        <v>37 ans</v>
      </c>
      <c r="D23" s="145">
        <f t="shared" si="15"/>
        <v>12</v>
      </c>
      <c r="E23" s="141" t="str">
        <f t="shared" si="16"/>
        <v>42 ans</v>
      </c>
      <c r="F23" s="142">
        <f t="shared" si="17"/>
        <v>42</v>
      </c>
      <c r="G23" s="142" t="str">
        <f t="shared" si="18"/>
        <v>39 ans</v>
      </c>
      <c r="I23" s="514" t="s">
        <v>488</v>
      </c>
      <c r="J23" s="514">
        <v>30</v>
      </c>
      <c r="K23" s="514">
        <v>37.233333333333334</v>
      </c>
      <c r="L23" s="514">
        <v>12</v>
      </c>
      <c r="M23" s="514">
        <v>42</v>
      </c>
      <c r="N23" s="514">
        <v>42</v>
      </c>
      <c r="O23" s="514">
        <v>38.595238095238095</v>
      </c>
      <c r="P23" s="621"/>
      <c r="Q23" s="530" t="s">
        <v>488</v>
      </c>
      <c r="R23" s="530">
        <f t="shared" si="24"/>
        <v>30</v>
      </c>
      <c r="S23" s="530">
        <f t="shared" si="19"/>
        <v>37</v>
      </c>
      <c r="T23" s="530">
        <f t="shared" si="20"/>
        <v>12</v>
      </c>
      <c r="U23" s="530">
        <f t="shared" si="21"/>
        <v>42</v>
      </c>
      <c r="V23" s="530">
        <f t="shared" si="22"/>
        <v>42</v>
      </c>
      <c r="W23" s="530">
        <f t="shared" si="23"/>
        <v>39</v>
      </c>
      <c r="X23" s="529"/>
    </row>
    <row r="24" spans="1:24" x14ac:dyDescent="0.2">
      <c r="A24" s="128" t="s">
        <v>235</v>
      </c>
      <c r="B24" s="145">
        <f t="shared" si="13"/>
        <v>355</v>
      </c>
      <c r="C24" s="141" t="str">
        <f t="shared" si="14"/>
        <v>31 ans</v>
      </c>
      <c r="D24" s="145">
        <f t="shared" si="15"/>
        <v>277</v>
      </c>
      <c r="E24" s="141" t="str">
        <f t="shared" si="16"/>
        <v>32 ans</v>
      </c>
      <c r="F24" s="142">
        <f t="shared" si="17"/>
        <v>632</v>
      </c>
      <c r="G24" s="142" t="str">
        <f t="shared" si="18"/>
        <v>31 ans</v>
      </c>
      <c r="I24" s="514" t="s">
        <v>489</v>
      </c>
      <c r="J24" s="514">
        <v>355</v>
      </c>
      <c r="K24" s="514">
        <v>31.346478873239437</v>
      </c>
      <c r="L24" s="514">
        <v>277</v>
      </c>
      <c r="M24" s="514">
        <v>31.681159420289855</v>
      </c>
      <c r="N24" s="514">
        <v>632</v>
      </c>
      <c r="O24" s="514">
        <v>31.492868462757528</v>
      </c>
      <c r="P24" s="621"/>
      <c r="Q24" s="530" t="s">
        <v>489</v>
      </c>
      <c r="R24" s="530">
        <f t="shared" si="24"/>
        <v>355</v>
      </c>
      <c r="S24" s="530">
        <f t="shared" si="19"/>
        <v>31</v>
      </c>
      <c r="T24" s="530">
        <f t="shared" si="20"/>
        <v>277</v>
      </c>
      <c r="U24" s="530">
        <f t="shared" si="21"/>
        <v>32</v>
      </c>
      <c r="V24" s="530">
        <f t="shared" si="22"/>
        <v>632</v>
      </c>
      <c r="W24" s="530">
        <f t="shared" si="23"/>
        <v>31</v>
      </c>
      <c r="X24" s="529"/>
    </row>
    <row r="25" spans="1:24" ht="24" x14ac:dyDescent="0.2">
      <c r="A25" s="129" t="s">
        <v>236</v>
      </c>
      <c r="B25" s="355">
        <f t="shared" si="13"/>
        <v>229</v>
      </c>
      <c r="C25" s="352" t="str">
        <f t="shared" si="14"/>
        <v>35 ans</v>
      </c>
      <c r="D25" s="355">
        <f t="shared" si="15"/>
        <v>141</v>
      </c>
      <c r="E25" s="352" t="str">
        <f t="shared" si="16"/>
        <v>37 ans</v>
      </c>
      <c r="F25" s="354">
        <f t="shared" si="17"/>
        <v>370</v>
      </c>
      <c r="G25" s="354" t="str">
        <f t="shared" si="18"/>
        <v>36 ans</v>
      </c>
      <c r="I25" s="514" t="s">
        <v>490</v>
      </c>
      <c r="J25" s="514">
        <v>229</v>
      </c>
      <c r="K25" s="514">
        <v>35.35526315789474</v>
      </c>
      <c r="L25" s="514">
        <v>141</v>
      </c>
      <c r="M25" s="514">
        <v>36.695035460992905</v>
      </c>
      <c r="N25" s="514">
        <v>370</v>
      </c>
      <c r="O25" s="514">
        <v>35.867208672086718</v>
      </c>
      <c r="P25" s="621"/>
      <c r="Q25" s="530" t="s">
        <v>490</v>
      </c>
      <c r="R25" s="530">
        <f t="shared" si="24"/>
        <v>229</v>
      </c>
      <c r="S25" s="530">
        <f t="shared" si="19"/>
        <v>35</v>
      </c>
      <c r="T25" s="530">
        <f t="shared" si="20"/>
        <v>141</v>
      </c>
      <c r="U25" s="530">
        <f t="shared" si="21"/>
        <v>37</v>
      </c>
      <c r="V25" s="530">
        <f t="shared" si="22"/>
        <v>370</v>
      </c>
      <c r="W25" s="530">
        <f t="shared" si="23"/>
        <v>36</v>
      </c>
      <c r="X25" s="529"/>
    </row>
    <row r="26" spans="1:24" x14ac:dyDescent="0.2">
      <c r="A26" s="356" t="s">
        <v>376</v>
      </c>
      <c r="B26" s="146">
        <f t="shared" si="13"/>
        <v>82</v>
      </c>
      <c r="C26" s="143" t="str">
        <f t="shared" si="14"/>
        <v>32 ans</v>
      </c>
      <c r="D26" s="146">
        <f t="shared" si="15"/>
        <v>60</v>
      </c>
      <c r="E26" s="143" t="str">
        <f t="shared" si="16"/>
        <v>31 ans</v>
      </c>
      <c r="F26" s="144">
        <f t="shared" si="17"/>
        <v>142</v>
      </c>
      <c r="G26" s="144" t="str">
        <f t="shared" si="18"/>
        <v>31 ans</v>
      </c>
      <c r="I26" s="514" t="s">
        <v>376</v>
      </c>
      <c r="J26" s="514">
        <v>82</v>
      </c>
      <c r="K26" s="514">
        <v>31.50632911392405</v>
      </c>
      <c r="L26" s="514">
        <v>60</v>
      </c>
      <c r="M26" s="514">
        <v>31.322033898305083</v>
      </c>
      <c r="N26" s="514">
        <v>142</v>
      </c>
      <c r="O26" s="514">
        <v>31.427536231884059</v>
      </c>
      <c r="P26" s="621"/>
      <c r="Q26" s="530" t="s">
        <v>376</v>
      </c>
      <c r="R26" s="530">
        <f t="shared" si="24"/>
        <v>82</v>
      </c>
      <c r="S26" s="530">
        <f t="shared" si="19"/>
        <v>32</v>
      </c>
      <c r="T26" s="530">
        <f t="shared" si="20"/>
        <v>60</v>
      </c>
      <c r="U26" s="530">
        <f t="shared" si="21"/>
        <v>31</v>
      </c>
      <c r="V26" s="530">
        <f t="shared" si="22"/>
        <v>142</v>
      </c>
      <c r="W26" s="530">
        <f t="shared" si="23"/>
        <v>31</v>
      </c>
      <c r="X26" s="529"/>
    </row>
    <row r="27" spans="1:24" ht="25.5" x14ac:dyDescent="0.2">
      <c r="A27" s="118" t="s">
        <v>679</v>
      </c>
      <c r="B27" s="153">
        <f t="shared" si="13"/>
        <v>986</v>
      </c>
      <c r="C27" s="150" t="str">
        <f t="shared" si="14"/>
        <v>33 ans</v>
      </c>
      <c r="D27" s="153">
        <f t="shared" si="15"/>
        <v>671</v>
      </c>
      <c r="E27" s="150" t="str">
        <f t="shared" si="16"/>
        <v>33 ans</v>
      </c>
      <c r="F27" s="154">
        <f t="shared" si="17"/>
        <v>1657</v>
      </c>
      <c r="G27" s="152" t="str">
        <f t="shared" si="18"/>
        <v>33 ans</v>
      </c>
      <c r="I27" s="514" t="s">
        <v>40</v>
      </c>
      <c r="J27" s="514">
        <v>986</v>
      </c>
      <c r="K27" s="514">
        <v>32.683299389002038</v>
      </c>
      <c r="L27" s="514">
        <v>671</v>
      </c>
      <c r="M27" s="514">
        <v>32.989505247376314</v>
      </c>
      <c r="N27" s="514">
        <v>1657</v>
      </c>
      <c r="O27" s="514">
        <v>32.807155852031535</v>
      </c>
      <c r="P27" s="621"/>
      <c r="Q27" s="530" t="s">
        <v>40</v>
      </c>
      <c r="R27" s="530">
        <f t="shared" si="24"/>
        <v>986</v>
      </c>
      <c r="S27" s="530">
        <f t="shared" si="19"/>
        <v>33</v>
      </c>
      <c r="T27" s="530">
        <f t="shared" si="20"/>
        <v>671</v>
      </c>
      <c r="U27" s="530">
        <f t="shared" si="21"/>
        <v>33</v>
      </c>
      <c r="V27" s="530">
        <f t="shared" si="22"/>
        <v>1657</v>
      </c>
      <c r="W27" s="530">
        <f t="shared" si="23"/>
        <v>33</v>
      </c>
      <c r="X27" s="529"/>
    </row>
    <row r="28" spans="1:24" s="32" customFormat="1" x14ac:dyDescent="0.2">
      <c r="A28" s="119"/>
      <c r="B28" s="120"/>
      <c r="C28" s="121"/>
      <c r="D28" s="122"/>
      <c r="E28" s="123"/>
      <c r="F28" s="74"/>
      <c r="G28" s="74"/>
      <c r="I28" s="516"/>
      <c r="J28" s="516"/>
      <c r="K28" s="516"/>
      <c r="L28" s="516"/>
      <c r="M28" s="516"/>
      <c r="N28" s="516"/>
      <c r="O28" s="516"/>
      <c r="P28" s="621"/>
      <c r="Q28" s="530"/>
      <c r="R28" s="530"/>
      <c r="S28" s="530"/>
      <c r="T28" s="530"/>
      <c r="U28" s="530"/>
      <c r="V28" s="530"/>
      <c r="W28" s="530"/>
      <c r="X28" s="529"/>
    </row>
    <row r="29" spans="1:24" x14ac:dyDescent="0.2">
      <c r="B29" s="765" t="s">
        <v>443</v>
      </c>
      <c r="C29" s="765"/>
      <c r="D29" s="765"/>
      <c r="E29" s="765"/>
      <c r="F29" s="765"/>
      <c r="G29" s="765"/>
      <c r="I29" s="514"/>
      <c r="J29" s="514" t="s">
        <v>443</v>
      </c>
      <c r="K29" s="514"/>
      <c r="L29" s="514"/>
      <c r="M29" s="514"/>
      <c r="N29" s="514"/>
      <c r="O29" s="514"/>
      <c r="P29" s="621"/>
      <c r="Q29" s="530"/>
      <c r="R29" s="530" t="s">
        <v>443</v>
      </c>
      <c r="S29" s="530"/>
      <c r="T29" s="530"/>
      <c r="U29" s="530"/>
      <c r="V29" s="530"/>
      <c r="W29" s="530"/>
      <c r="X29" s="529"/>
    </row>
    <row r="30" spans="1:24" s="75" customFormat="1" x14ac:dyDescent="0.2">
      <c r="A30"/>
      <c r="B30" s="778" t="s">
        <v>108</v>
      </c>
      <c r="C30" s="775"/>
      <c r="D30" s="775" t="s">
        <v>109</v>
      </c>
      <c r="E30" s="775"/>
      <c r="F30" s="776" t="s">
        <v>77</v>
      </c>
      <c r="G30" s="777"/>
      <c r="I30" s="516"/>
      <c r="J30" s="516" t="s">
        <v>108</v>
      </c>
      <c r="K30" s="516"/>
      <c r="L30" s="516" t="s">
        <v>109</v>
      </c>
      <c r="M30" s="516"/>
      <c r="N30" s="516" t="s">
        <v>77</v>
      </c>
      <c r="O30" s="516"/>
      <c r="P30" s="621"/>
      <c r="Q30" s="530"/>
      <c r="R30" s="530" t="s">
        <v>108</v>
      </c>
      <c r="S30" s="530"/>
      <c r="T30" s="530" t="s">
        <v>109</v>
      </c>
      <c r="U30" s="530"/>
      <c r="V30" s="530" t="s">
        <v>77</v>
      </c>
      <c r="W30" s="530"/>
      <c r="X30" s="532"/>
    </row>
    <row r="31" spans="1:24" x14ac:dyDescent="0.2">
      <c r="B31" s="110" t="s">
        <v>231</v>
      </c>
      <c r="C31" s="110" t="s">
        <v>230</v>
      </c>
      <c r="D31" s="110" t="s">
        <v>231</v>
      </c>
      <c r="E31" s="110" t="s">
        <v>230</v>
      </c>
      <c r="F31" s="110" t="s">
        <v>231</v>
      </c>
      <c r="G31" s="110" t="s">
        <v>230</v>
      </c>
      <c r="I31" s="514"/>
      <c r="J31" s="514" t="s">
        <v>231</v>
      </c>
      <c r="K31" s="514" t="s">
        <v>230</v>
      </c>
      <c r="L31" s="514" t="s">
        <v>231</v>
      </c>
      <c r="M31" s="514" t="s">
        <v>230</v>
      </c>
      <c r="N31" s="514" t="s">
        <v>231</v>
      </c>
      <c r="O31" s="514" t="s">
        <v>230</v>
      </c>
      <c r="P31" s="621"/>
      <c r="Q31" s="530"/>
      <c r="R31" s="530" t="s">
        <v>231</v>
      </c>
      <c r="S31" s="530" t="s">
        <v>230</v>
      </c>
      <c r="T31" s="530" t="s">
        <v>231</v>
      </c>
      <c r="U31" s="530" t="s">
        <v>230</v>
      </c>
      <c r="V31" s="530" t="s">
        <v>231</v>
      </c>
      <c r="W31" s="530" t="s">
        <v>230</v>
      </c>
      <c r="X31" s="529"/>
    </row>
    <row r="32" spans="1:24" x14ac:dyDescent="0.2">
      <c r="A32" s="126" t="s">
        <v>232</v>
      </c>
      <c r="B32" s="134">
        <f t="shared" ref="B32:B39" si="25">R32</f>
        <v>9</v>
      </c>
      <c r="C32" s="139" t="str">
        <f t="shared" ref="C32:C39" si="26">CONCATENATE(S32," ans")</f>
        <v>32 ans</v>
      </c>
      <c r="D32" s="134">
        <f t="shared" ref="D32:D39" si="27">T32</f>
        <v>33</v>
      </c>
      <c r="E32" s="139" t="str">
        <f t="shared" ref="E32:E39" si="28">CONCATENATE(U32," ans")</f>
        <v>30 ans</v>
      </c>
      <c r="F32" s="136">
        <f t="shared" ref="F32:F39" si="29">V32</f>
        <v>0</v>
      </c>
      <c r="G32" s="140" t="str">
        <f t="shared" ref="G32:G39" si="30">CONCATENATE(W32," ans")</f>
        <v>30 ans</v>
      </c>
      <c r="I32" s="514" t="s">
        <v>485</v>
      </c>
      <c r="J32" s="514">
        <v>9</v>
      </c>
      <c r="K32" s="514">
        <v>31.888888888888889</v>
      </c>
      <c r="L32" s="514">
        <v>33</v>
      </c>
      <c r="M32" s="514">
        <v>29.636363636363637</v>
      </c>
      <c r="N32" s="514"/>
      <c r="O32" s="514">
        <v>30.11904761904762</v>
      </c>
      <c r="P32" s="621"/>
      <c r="Q32" s="530" t="s">
        <v>485</v>
      </c>
      <c r="R32" s="530">
        <f>ROUND(J32,0)</f>
        <v>9</v>
      </c>
      <c r="S32" s="530">
        <f t="shared" ref="S32:S39" si="31">ROUND(K32,0)</f>
        <v>32</v>
      </c>
      <c r="T32" s="530">
        <f t="shared" ref="T32:T39" si="32">ROUND(L32,0)</f>
        <v>33</v>
      </c>
      <c r="U32" s="530">
        <f t="shared" ref="U32:U39" si="33">ROUND(M32,0)</f>
        <v>30</v>
      </c>
      <c r="V32" s="530">
        <f t="shared" ref="V32:V39" si="34">ROUND(N32,0)</f>
        <v>0</v>
      </c>
      <c r="W32" s="530">
        <f t="shared" ref="W32:W39" si="35">ROUND(O32,0)</f>
        <v>30</v>
      </c>
      <c r="X32" s="529"/>
    </row>
    <row r="33" spans="1:24" x14ac:dyDescent="0.2">
      <c r="A33" s="127" t="s">
        <v>233</v>
      </c>
      <c r="B33" s="135">
        <f t="shared" si="25"/>
        <v>4</v>
      </c>
      <c r="C33" s="141" t="str">
        <f t="shared" si="26"/>
        <v>30 ans</v>
      </c>
      <c r="D33" s="135">
        <f t="shared" si="27"/>
        <v>6</v>
      </c>
      <c r="E33" s="141" t="str">
        <f t="shared" si="28"/>
        <v>27 ans</v>
      </c>
      <c r="F33" s="137">
        <f t="shared" si="29"/>
        <v>10</v>
      </c>
      <c r="G33" s="142" t="str">
        <f t="shared" si="30"/>
        <v>28 ans</v>
      </c>
      <c r="I33" s="514" t="s">
        <v>486</v>
      </c>
      <c r="J33" s="514">
        <v>4</v>
      </c>
      <c r="K33" s="514">
        <v>30</v>
      </c>
      <c r="L33" s="514">
        <v>6</v>
      </c>
      <c r="M33" s="514">
        <v>26.5</v>
      </c>
      <c r="N33" s="514">
        <v>10</v>
      </c>
      <c r="O33" s="514">
        <v>27.9</v>
      </c>
      <c r="P33" s="621"/>
      <c r="Q33" s="530" t="s">
        <v>486</v>
      </c>
      <c r="R33" s="530">
        <f t="shared" ref="R33:R39" si="36">ROUND(J33,0)</f>
        <v>4</v>
      </c>
      <c r="S33" s="530">
        <f t="shared" si="31"/>
        <v>30</v>
      </c>
      <c r="T33" s="530">
        <f t="shared" si="32"/>
        <v>6</v>
      </c>
      <c r="U33" s="530">
        <f t="shared" si="33"/>
        <v>27</v>
      </c>
      <c r="V33" s="530">
        <f t="shared" si="34"/>
        <v>10</v>
      </c>
      <c r="W33" s="530">
        <f t="shared" si="35"/>
        <v>28</v>
      </c>
      <c r="X33" s="529"/>
    </row>
    <row r="34" spans="1:24" s="457" customFormat="1" x14ac:dyDescent="0.2">
      <c r="A34" s="127" t="s">
        <v>484</v>
      </c>
      <c r="B34" s="135">
        <f t="shared" si="25"/>
        <v>0</v>
      </c>
      <c r="C34" s="141" t="str">
        <f t="shared" si="26"/>
        <v>0 ans</v>
      </c>
      <c r="D34" s="135">
        <f t="shared" si="27"/>
        <v>6</v>
      </c>
      <c r="E34" s="141" t="str">
        <f t="shared" si="28"/>
        <v>28 ans</v>
      </c>
      <c r="F34" s="137">
        <f t="shared" si="29"/>
        <v>6</v>
      </c>
      <c r="G34" s="142" t="str">
        <f t="shared" si="30"/>
        <v>28 ans</v>
      </c>
      <c r="I34" s="514" t="s">
        <v>487</v>
      </c>
      <c r="J34" s="514"/>
      <c r="K34" s="514"/>
      <c r="L34" s="514">
        <v>6</v>
      </c>
      <c r="M34" s="514">
        <v>27.666666666666668</v>
      </c>
      <c r="N34" s="514">
        <v>6</v>
      </c>
      <c r="O34" s="514">
        <v>27.666666666666668</v>
      </c>
      <c r="P34" s="621"/>
      <c r="Q34" s="530" t="s">
        <v>487</v>
      </c>
      <c r="R34" s="530">
        <f t="shared" si="36"/>
        <v>0</v>
      </c>
      <c r="S34" s="530">
        <f t="shared" si="31"/>
        <v>0</v>
      </c>
      <c r="T34" s="530">
        <f t="shared" si="32"/>
        <v>6</v>
      </c>
      <c r="U34" s="530">
        <f t="shared" si="33"/>
        <v>28</v>
      </c>
      <c r="V34" s="530">
        <f t="shared" si="34"/>
        <v>6</v>
      </c>
      <c r="W34" s="530">
        <f t="shared" si="35"/>
        <v>28</v>
      </c>
      <c r="X34" s="529"/>
    </row>
    <row r="35" spans="1:24" x14ac:dyDescent="0.2">
      <c r="A35" s="128" t="s">
        <v>234</v>
      </c>
      <c r="B35" s="132">
        <f t="shared" si="25"/>
        <v>29</v>
      </c>
      <c r="C35" s="141" t="str">
        <f t="shared" si="26"/>
        <v>36 ans</v>
      </c>
      <c r="D35" s="132">
        <f t="shared" si="27"/>
        <v>39</v>
      </c>
      <c r="E35" s="141" t="str">
        <f t="shared" si="28"/>
        <v>35 ans</v>
      </c>
      <c r="F35" s="137">
        <f t="shared" si="29"/>
        <v>68</v>
      </c>
      <c r="G35" s="142" t="str">
        <f t="shared" si="30"/>
        <v>35 ans</v>
      </c>
      <c r="I35" s="514" t="s">
        <v>488</v>
      </c>
      <c r="J35" s="514">
        <v>29</v>
      </c>
      <c r="K35" s="514">
        <v>35.827586206896555</v>
      </c>
      <c r="L35" s="514">
        <v>39</v>
      </c>
      <c r="M35" s="514">
        <v>35.205128205128204</v>
      </c>
      <c r="N35" s="514">
        <v>68</v>
      </c>
      <c r="O35" s="514">
        <v>35.470588235294116</v>
      </c>
      <c r="P35" s="621"/>
      <c r="Q35" s="530" t="s">
        <v>488</v>
      </c>
      <c r="R35" s="530">
        <f t="shared" si="36"/>
        <v>29</v>
      </c>
      <c r="S35" s="530">
        <f t="shared" si="31"/>
        <v>36</v>
      </c>
      <c r="T35" s="530">
        <f t="shared" si="32"/>
        <v>39</v>
      </c>
      <c r="U35" s="530">
        <f t="shared" si="33"/>
        <v>35</v>
      </c>
      <c r="V35" s="530">
        <f t="shared" si="34"/>
        <v>68</v>
      </c>
      <c r="W35" s="530">
        <f t="shared" si="35"/>
        <v>35</v>
      </c>
      <c r="X35" s="529"/>
    </row>
    <row r="36" spans="1:24" x14ac:dyDescent="0.2">
      <c r="A36" s="128" t="s">
        <v>235</v>
      </c>
      <c r="B36" s="132">
        <f t="shared" si="25"/>
        <v>236</v>
      </c>
      <c r="C36" s="141" t="str">
        <f t="shared" si="26"/>
        <v>29 ans</v>
      </c>
      <c r="D36" s="132">
        <f t="shared" si="27"/>
        <v>420</v>
      </c>
      <c r="E36" s="141" t="str">
        <f t="shared" si="28"/>
        <v>29 ans</v>
      </c>
      <c r="F36" s="137">
        <f t="shared" si="29"/>
        <v>656</v>
      </c>
      <c r="G36" s="142" t="str">
        <f t="shared" si="30"/>
        <v>29 ans</v>
      </c>
      <c r="I36" s="514" t="s">
        <v>489</v>
      </c>
      <c r="J36" s="514">
        <v>236</v>
      </c>
      <c r="K36" s="514">
        <v>28.538135593220339</v>
      </c>
      <c r="L36" s="514">
        <v>420</v>
      </c>
      <c r="M36" s="514">
        <v>28.788095238095238</v>
      </c>
      <c r="N36" s="514">
        <v>656</v>
      </c>
      <c r="O36" s="514">
        <v>28.698170731707318</v>
      </c>
      <c r="P36" s="621"/>
      <c r="Q36" s="530" t="s">
        <v>489</v>
      </c>
      <c r="R36" s="530">
        <f t="shared" si="36"/>
        <v>236</v>
      </c>
      <c r="S36" s="530">
        <f t="shared" si="31"/>
        <v>29</v>
      </c>
      <c r="T36" s="530">
        <f t="shared" si="32"/>
        <v>420</v>
      </c>
      <c r="U36" s="530">
        <f t="shared" si="33"/>
        <v>29</v>
      </c>
      <c r="V36" s="530">
        <f t="shared" si="34"/>
        <v>656</v>
      </c>
      <c r="W36" s="530">
        <f t="shared" si="35"/>
        <v>29</v>
      </c>
      <c r="X36" s="529"/>
    </row>
    <row r="37" spans="1:24" ht="24" x14ac:dyDescent="0.2">
      <c r="A37" s="129" t="s">
        <v>236</v>
      </c>
      <c r="B37" s="351">
        <f t="shared" si="25"/>
        <v>194</v>
      </c>
      <c r="C37" s="352" t="str">
        <f t="shared" si="26"/>
        <v>32 ans</v>
      </c>
      <c r="D37" s="351">
        <f t="shared" si="27"/>
        <v>273</v>
      </c>
      <c r="E37" s="352" t="str">
        <f t="shared" si="28"/>
        <v>32 ans</v>
      </c>
      <c r="F37" s="353">
        <f t="shared" si="29"/>
        <v>467</v>
      </c>
      <c r="G37" s="354" t="str">
        <f t="shared" si="30"/>
        <v>32 ans</v>
      </c>
      <c r="I37" s="514" t="s">
        <v>490</v>
      </c>
      <c r="J37" s="514">
        <v>194</v>
      </c>
      <c r="K37" s="514">
        <v>31.637305699481864</v>
      </c>
      <c r="L37" s="514">
        <v>273</v>
      </c>
      <c r="M37" s="514">
        <v>31.621323529411764</v>
      </c>
      <c r="N37" s="514">
        <v>467</v>
      </c>
      <c r="O37" s="514">
        <v>31.627956989247313</v>
      </c>
      <c r="P37" s="621"/>
      <c r="Q37" s="530" t="s">
        <v>490</v>
      </c>
      <c r="R37" s="530">
        <f t="shared" si="36"/>
        <v>194</v>
      </c>
      <c r="S37" s="530">
        <f t="shared" si="31"/>
        <v>32</v>
      </c>
      <c r="T37" s="530">
        <f t="shared" si="32"/>
        <v>273</v>
      </c>
      <c r="U37" s="530">
        <f t="shared" si="33"/>
        <v>32</v>
      </c>
      <c r="V37" s="530">
        <f t="shared" si="34"/>
        <v>467</v>
      </c>
      <c r="W37" s="530">
        <f t="shared" si="35"/>
        <v>32</v>
      </c>
      <c r="X37" s="529"/>
    </row>
    <row r="38" spans="1:24" x14ac:dyDescent="0.2">
      <c r="A38" s="356" t="s">
        <v>376</v>
      </c>
      <c r="B38" s="133">
        <f t="shared" si="25"/>
        <v>40</v>
      </c>
      <c r="C38" s="143" t="str">
        <f t="shared" si="26"/>
        <v>30 ans</v>
      </c>
      <c r="D38" s="133">
        <f t="shared" si="27"/>
        <v>81</v>
      </c>
      <c r="E38" s="143" t="str">
        <f t="shared" si="28"/>
        <v>30 ans</v>
      </c>
      <c r="F38" s="138">
        <f t="shared" si="29"/>
        <v>121</v>
      </c>
      <c r="G38" s="144" t="str">
        <f t="shared" si="30"/>
        <v>30 ans</v>
      </c>
      <c r="I38" s="514" t="s">
        <v>376</v>
      </c>
      <c r="J38" s="514">
        <v>40</v>
      </c>
      <c r="K38" s="514">
        <v>30.45</v>
      </c>
      <c r="L38" s="514">
        <v>81</v>
      </c>
      <c r="M38" s="514">
        <v>29.74074074074074</v>
      </c>
      <c r="N38" s="514">
        <v>121</v>
      </c>
      <c r="O38" s="514">
        <v>29.975206611570247</v>
      </c>
      <c r="P38" s="621"/>
      <c r="Q38" s="530" t="s">
        <v>376</v>
      </c>
      <c r="R38" s="530">
        <f t="shared" si="36"/>
        <v>40</v>
      </c>
      <c r="S38" s="530">
        <f t="shared" si="31"/>
        <v>30</v>
      </c>
      <c r="T38" s="530">
        <f t="shared" si="32"/>
        <v>81</v>
      </c>
      <c r="U38" s="530">
        <f t="shared" si="33"/>
        <v>30</v>
      </c>
      <c r="V38" s="530">
        <f t="shared" si="34"/>
        <v>121</v>
      </c>
      <c r="W38" s="530">
        <f t="shared" si="35"/>
        <v>30</v>
      </c>
      <c r="X38" s="529"/>
    </row>
    <row r="39" spans="1:24" x14ac:dyDescent="0.2">
      <c r="A39" s="118" t="s">
        <v>452</v>
      </c>
      <c r="B39" s="153">
        <f t="shared" si="25"/>
        <v>512</v>
      </c>
      <c r="C39" s="150" t="str">
        <f t="shared" si="26"/>
        <v>30 ans</v>
      </c>
      <c r="D39" s="153">
        <f t="shared" si="27"/>
        <v>858</v>
      </c>
      <c r="E39" s="150" t="str">
        <f t="shared" si="28"/>
        <v>30 ans</v>
      </c>
      <c r="F39" s="154">
        <f t="shared" si="29"/>
        <v>1370</v>
      </c>
      <c r="G39" s="152" t="str">
        <f t="shared" si="30"/>
        <v>30 ans</v>
      </c>
      <c r="I39" s="514" t="s">
        <v>70</v>
      </c>
      <c r="J39" s="514">
        <v>512</v>
      </c>
      <c r="K39" s="514">
        <v>30.342465753424658</v>
      </c>
      <c r="L39" s="514">
        <v>858</v>
      </c>
      <c r="M39" s="514">
        <v>30.078179696616104</v>
      </c>
      <c r="N39" s="514">
        <v>1370</v>
      </c>
      <c r="O39" s="514">
        <v>30.176900584795323</v>
      </c>
      <c r="P39" s="621"/>
      <c r="Q39" s="530" t="s">
        <v>70</v>
      </c>
      <c r="R39" s="530">
        <f t="shared" si="36"/>
        <v>512</v>
      </c>
      <c r="S39" s="530">
        <f t="shared" si="31"/>
        <v>30</v>
      </c>
      <c r="T39" s="530">
        <f t="shared" si="32"/>
        <v>858</v>
      </c>
      <c r="U39" s="530">
        <f t="shared" si="33"/>
        <v>30</v>
      </c>
      <c r="V39" s="530">
        <f t="shared" si="34"/>
        <v>1370</v>
      </c>
      <c r="W39" s="530">
        <f t="shared" si="35"/>
        <v>30</v>
      </c>
      <c r="X39" s="529"/>
    </row>
    <row r="40" spans="1:24" s="32" customFormat="1" x14ac:dyDescent="0.2">
      <c r="A40" s="124"/>
      <c r="B40" s="122"/>
      <c r="C40" s="121"/>
      <c r="D40" s="122"/>
      <c r="E40" s="123"/>
      <c r="F40" s="125"/>
      <c r="G40" s="123"/>
      <c r="I40" s="516"/>
      <c r="J40" s="516"/>
      <c r="K40" s="516"/>
      <c r="L40" s="516"/>
      <c r="M40" s="516"/>
      <c r="N40" s="516"/>
      <c r="O40" s="516"/>
      <c r="P40" s="621"/>
      <c r="Q40" s="530"/>
      <c r="R40" s="530"/>
      <c r="S40" s="530"/>
      <c r="T40" s="530"/>
      <c r="U40" s="530"/>
      <c r="V40" s="530"/>
      <c r="W40" s="530"/>
      <c r="X40" s="529"/>
    </row>
    <row r="41" spans="1:24" s="75" customFormat="1" x14ac:dyDescent="0.2">
      <c r="A41"/>
      <c r="B41" s="765" t="s">
        <v>584</v>
      </c>
      <c r="C41" s="765"/>
      <c r="D41" s="765"/>
      <c r="E41" s="765"/>
      <c r="F41" s="765"/>
      <c r="G41" s="765"/>
      <c r="I41" s="516"/>
      <c r="J41" s="516" t="s">
        <v>71</v>
      </c>
      <c r="K41" s="516"/>
      <c r="L41" s="516"/>
      <c r="M41" s="516"/>
      <c r="N41" s="516"/>
      <c r="O41" s="516"/>
      <c r="P41" s="621"/>
      <c r="Q41" s="530"/>
      <c r="R41" s="530" t="s">
        <v>71</v>
      </c>
      <c r="S41" s="530"/>
      <c r="T41" s="530"/>
      <c r="U41" s="530"/>
      <c r="V41" s="530"/>
      <c r="W41" s="530"/>
      <c r="X41" s="532"/>
    </row>
    <row r="42" spans="1:24" x14ac:dyDescent="0.2">
      <c r="B42" s="778" t="s">
        <v>108</v>
      </c>
      <c r="C42" s="775"/>
      <c r="D42" s="775" t="s">
        <v>109</v>
      </c>
      <c r="E42" s="775"/>
      <c r="F42" s="776" t="s">
        <v>77</v>
      </c>
      <c r="G42" s="777"/>
      <c r="I42" s="514"/>
      <c r="J42" s="514" t="s">
        <v>108</v>
      </c>
      <c r="K42" s="514"/>
      <c r="L42" s="514" t="s">
        <v>109</v>
      </c>
      <c r="M42" s="514"/>
      <c r="N42" s="514" t="s">
        <v>77</v>
      </c>
      <c r="O42" s="514"/>
      <c r="P42" s="621"/>
      <c r="Q42" s="530"/>
      <c r="R42" s="530" t="s">
        <v>108</v>
      </c>
      <c r="S42" s="530"/>
      <c r="T42" s="530" t="s">
        <v>109</v>
      </c>
      <c r="U42" s="530"/>
      <c r="V42" s="530" t="s">
        <v>77</v>
      </c>
      <c r="W42" s="530"/>
      <c r="X42" s="529"/>
    </row>
    <row r="43" spans="1:24" x14ac:dyDescent="0.2">
      <c r="B43" s="110" t="s">
        <v>231</v>
      </c>
      <c r="C43" s="110" t="s">
        <v>230</v>
      </c>
      <c r="D43" s="110" t="s">
        <v>231</v>
      </c>
      <c r="E43" s="110" t="s">
        <v>230</v>
      </c>
      <c r="F43" s="110" t="s">
        <v>231</v>
      </c>
      <c r="G43" s="110" t="s">
        <v>230</v>
      </c>
      <c r="I43" s="514"/>
      <c r="J43" s="514" t="s">
        <v>231</v>
      </c>
      <c r="K43" s="514" t="s">
        <v>230</v>
      </c>
      <c r="L43" s="514" t="s">
        <v>231</v>
      </c>
      <c r="M43" s="514" t="s">
        <v>230</v>
      </c>
      <c r="N43" s="514" t="s">
        <v>231</v>
      </c>
      <c r="O43" s="514" t="s">
        <v>230</v>
      </c>
      <c r="P43" s="621"/>
      <c r="Q43" s="530"/>
      <c r="R43" s="530" t="s">
        <v>231</v>
      </c>
      <c r="S43" s="530" t="s">
        <v>230</v>
      </c>
      <c r="T43" s="530" t="s">
        <v>231</v>
      </c>
      <c r="U43" s="530" t="s">
        <v>230</v>
      </c>
      <c r="V43" s="530" t="s">
        <v>231</v>
      </c>
      <c r="W43" s="530" t="s">
        <v>230</v>
      </c>
      <c r="X43" s="529"/>
    </row>
    <row r="44" spans="1:24" x14ac:dyDescent="0.2">
      <c r="A44" s="126" t="s">
        <v>232</v>
      </c>
      <c r="B44" s="148">
        <f t="shared" ref="B44:B51" si="37">R44</f>
        <v>0</v>
      </c>
      <c r="C44" s="139" t="str">
        <f t="shared" ref="C44:C51" si="38">CONCATENATE(S44," ans")</f>
        <v>0 ans</v>
      </c>
      <c r="D44" s="148">
        <f t="shared" ref="D44:D51" si="39">T44</f>
        <v>0</v>
      </c>
      <c r="E44" s="139" t="str">
        <f t="shared" ref="E44:E51" si="40">CONCATENATE(U44," ans")</f>
        <v>0 ans</v>
      </c>
      <c r="F44" s="140">
        <f t="shared" ref="F44:F51" si="41">V44</f>
        <v>0</v>
      </c>
      <c r="G44" s="140" t="str">
        <f t="shared" ref="G44:G51" si="42">CONCATENATE(W44," ans")</f>
        <v>0 ans</v>
      </c>
      <c r="I44" s="514" t="s">
        <v>485</v>
      </c>
      <c r="J44" s="514"/>
      <c r="K44" s="514"/>
      <c r="L44" s="514"/>
      <c r="M44" s="514"/>
      <c r="N44" s="514"/>
      <c r="O44" s="514"/>
      <c r="P44" s="621"/>
      <c r="Q44" s="530" t="s">
        <v>485</v>
      </c>
      <c r="R44" s="530">
        <f>ROUND(J44,0)</f>
        <v>0</v>
      </c>
      <c r="S44" s="530">
        <f t="shared" ref="S44:S51" si="43">ROUND(K44,0)</f>
        <v>0</v>
      </c>
      <c r="T44" s="530">
        <f t="shared" ref="T44:T51" si="44">ROUND(L44,0)</f>
        <v>0</v>
      </c>
      <c r="U44" s="530">
        <f t="shared" ref="U44:U51" si="45">ROUND(M44,0)</f>
        <v>0</v>
      </c>
      <c r="V44" s="530">
        <f t="shared" ref="V44:V51" si="46">ROUND(N44,0)</f>
        <v>0</v>
      </c>
      <c r="W44" s="530">
        <f t="shared" ref="W44:W51" si="47">ROUND(O44,0)</f>
        <v>0</v>
      </c>
      <c r="X44" s="529"/>
    </row>
    <row r="45" spans="1:24" x14ac:dyDescent="0.2">
      <c r="A45" s="127" t="s">
        <v>233</v>
      </c>
      <c r="B45" s="149">
        <f t="shared" si="37"/>
        <v>0</v>
      </c>
      <c r="C45" s="141" t="str">
        <f t="shared" si="38"/>
        <v>0 ans</v>
      </c>
      <c r="D45" s="149">
        <f t="shared" si="39"/>
        <v>0</v>
      </c>
      <c r="E45" s="141" t="str">
        <f t="shared" si="40"/>
        <v>0 ans</v>
      </c>
      <c r="F45" s="142">
        <f t="shared" si="41"/>
        <v>0</v>
      </c>
      <c r="G45" s="142" t="str">
        <f t="shared" si="42"/>
        <v>0 ans</v>
      </c>
      <c r="I45" s="514" t="s">
        <v>486</v>
      </c>
      <c r="J45" s="514"/>
      <c r="K45" s="514"/>
      <c r="L45" s="514"/>
      <c r="M45" s="514"/>
      <c r="N45" s="514"/>
      <c r="O45" s="514"/>
      <c r="P45" s="621"/>
      <c r="Q45" s="530" t="s">
        <v>486</v>
      </c>
      <c r="R45" s="530">
        <f t="shared" ref="R45:R51" si="48">ROUND(J45,0)</f>
        <v>0</v>
      </c>
      <c r="S45" s="530">
        <f t="shared" si="43"/>
        <v>0</v>
      </c>
      <c r="T45" s="530">
        <f t="shared" si="44"/>
        <v>0</v>
      </c>
      <c r="U45" s="530">
        <f t="shared" si="45"/>
        <v>0</v>
      </c>
      <c r="V45" s="530">
        <f t="shared" si="46"/>
        <v>0</v>
      </c>
      <c r="W45" s="530">
        <f t="shared" si="47"/>
        <v>0</v>
      </c>
      <c r="X45" s="529"/>
    </row>
    <row r="46" spans="1:24" s="457" customFormat="1" x14ac:dyDescent="0.2">
      <c r="A46" s="127" t="s">
        <v>484</v>
      </c>
      <c r="B46" s="149">
        <f t="shared" si="37"/>
        <v>1</v>
      </c>
      <c r="C46" s="141" t="str">
        <f t="shared" si="38"/>
        <v>37 ans</v>
      </c>
      <c r="D46" s="149">
        <f t="shared" si="39"/>
        <v>0</v>
      </c>
      <c r="E46" s="141" t="str">
        <f t="shared" si="40"/>
        <v>0 ans</v>
      </c>
      <c r="F46" s="142">
        <f t="shared" si="41"/>
        <v>1</v>
      </c>
      <c r="G46" s="142" t="str">
        <f t="shared" si="42"/>
        <v>37 ans</v>
      </c>
      <c r="I46" s="514" t="s">
        <v>487</v>
      </c>
      <c r="J46" s="514">
        <v>1</v>
      </c>
      <c r="K46" s="514">
        <v>37</v>
      </c>
      <c r="L46" s="514"/>
      <c r="M46" s="514"/>
      <c r="N46" s="514">
        <v>1</v>
      </c>
      <c r="O46" s="514">
        <v>37</v>
      </c>
      <c r="P46" s="621"/>
      <c r="Q46" s="530" t="s">
        <v>487</v>
      </c>
      <c r="R46" s="530">
        <f t="shared" si="48"/>
        <v>1</v>
      </c>
      <c r="S46" s="530">
        <f t="shared" si="43"/>
        <v>37</v>
      </c>
      <c r="T46" s="530">
        <f t="shared" si="44"/>
        <v>0</v>
      </c>
      <c r="U46" s="530">
        <f t="shared" si="45"/>
        <v>0</v>
      </c>
      <c r="V46" s="530">
        <f t="shared" si="46"/>
        <v>1</v>
      </c>
      <c r="W46" s="530">
        <f t="shared" si="47"/>
        <v>37</v>
      </c>
      <c r="X46" s="529"/>
    </row>
    <row r="47" spans="1:24" x14ac:dyDescent="0.2">
      <c r="A47" s="128" t="s">
        <v>234</v>
      </c>
      <c r="B47" s="145">
        <f t="shared" si="37"/>
        <v>4</v>
      </c>
      <c r="C47" s="141" t="str">
        <f t="shared" si="38"/>
        <v>36 ans</v>
      </c>
      <c r="D47" s="145">
        <f t="shared" si="39"/>
        <v>1</v>
      </c>
      <c r="E47" s="141" t="str">
        <f t="shared" si="40"/>
        <v>28 ans</v>
      </c>
      <c r="F47" s="142">
        <f t="shared" si="41"/>
        <v>5</v>
      </c>
      <c r="G47" s="142" t="str">
        <f t="shared" si="42"/>
        <v>34 ans</v>
      </c>
      <c r="I47" s="514" t="s">
        <v>488</v>
      </c>
      <c r="J47" s="514">
        <v>4</v>
      </c>
      <c r="K47" s="514">
        <v>36</v>
      </c>
      <c r="L47" s="514">
        <v>1</v>
      </c>
      <c r="M47" s="514">
        <v>28</v>
      </c>
      <c r="N47" s="514">
        <v>5</v>
      </c>
      <c r="O47" s="514">
        <v>34.4</v>
      </c>
      <c r="P47" s="621"/>
      <c r="Q47" s="530" t="s">
        <v>488</v>
      </c>
      <c r="R47" s="530">
        <f t="shared" si="48"/>
        <v>4</v>
      </c>
      <c r="S47" s="530">
        <f t="shared" si="43"/>
        <v>36</v>
      </c>
      <c r="T47" s="530">
        <f t="shared" si="44"/>
        <v>1</v>
      </c>
      <c r="U47" s="530">
        <f t="shared" si="45"/>
        <v>28</v>
      </c>
      <c r="V47" s="530">
        <f t="shared" si="46"/>
        <v>5</v>
      </c>
      <c r="W47" s="530">
        <f t="shared" si="47"/>
        <v>34</v>
      </c>
      <c r="X47" s="529"/>
    </row>
    <row r="48" spans="1:24" x14ac:dyDescent="0.2">
      <c r="A48" s="128" t="s">
        <v>235</v>
      </c>
      <c r="B48" s="145">
        <f t="shared" si="37"/>
        <v>8</v>
      </c>
      <c r="C48" s="141" t="str">
        <f t="shared" si="38"/>
        <v>29 ans</v>
      </c>
      <c r="D48" s="145">
        <f t="shared" si="39"/>
        <v>7</v>
      </c>
      <c r="E48" s="141" t="str">
        <f t="shared" si="40"/>
        <v>28 ans</v>
      </c>
      <c r="F48" s="142">
        <f t="shared" si="41"/>
        <v>15</v>
      </c>
      <c r="G48" s="142" t="str">
        <f t="shared" si="42"/>
        <v>28 ans</v>
      </c>
      <c r="I48" s="514" t="s">
        <v>489</v>
      </c>
      <c r="J48" s="514">
        <v>8</v>
      </c>
      <c r="K48" s="514">
        <v>28.75</v>
      </c>
      <c r="L48" s="514">
        <v>7</v>
      </c>
      <c r="M48" s="514">
        <v>27.857142857142858</v>
      </c>
      <c r="N48" s="514">
        <v>15</v>
      </c>
      <c r="O48" s="514">
        <v>28.333333333333332</v>
      </c>
      <c r="P48" s="621"/>
      <c r="Q48" s="530" t="s">
        <v>489</v>
      </c>
      <c r="R48" s="530">
        <f t="shared" si="48"/>
        <v>8</v>
      </c>
      <c r="S48" s="530">
        <f t="shared" si="43"/>
        <v>29</v>
      </c>
      <c r="T48" s="530">
        <f t="shared" si="44"/>
        <v>7</v>
      </c>
      <c r="U48" s="530">
        <f t="shared" si="45"/>
        <v>28</v>
      </c>
      <c r="V48" s="530">
        <f t="shared" si="46"/>
        <v>15</v>
      </c>
      <c r="W48" s="530">
        <f t="shared" si="47"/>
        <v>28</v>
      </c>
      <c r="X48" s="529"/>
    </row>
    <row r="49" spans="1:24" ht="24" x14ac:dyDescent="0.2">
      <c r="A49" s="129" t="s">
        <v>236</v>
      </c>
      <c r="B49" s="355">
        <f t="shared" si="37"/>
        <v>18</v>
      </c>
      <c r="C49" s="352" t="str">
        <f t="shared" si="38"/>
        <v>32 ans</v>
      </c>
      <c r="D49" s="355">
        <f t="shared" si="39"/>
        <v>10</v>
      </c>
      <c r="E49" s="352" t="str">
        <f t="shared" si="40"/>
        <v>34 ans</v>
      </c>
      <c r="F49" s="354">
        <f t="shared" si="41"/>
        <v>28</v>
      </c>
      <c r="G49" s="354" t="str">
        <f t="shared" si="42"/>
        <v>32 ans</v>
      </c>
      <c r="I49" s="514" t="s">
        <v>490</v>
      </c>
      <c r="J49" s="514">
        <v>18</v>
      </c>
      <c r="K49" s="514">
        <v>31.944444444444443</v>
      </c>
      <c r="L49" s="514">
        <v>10</v>
      </c>
      <c r="M49" s="514">
        <v>33.555555555555557</v>
      </c>
      <c r="N49" s="514">
        <v>28</v>
      </c>
      <c r="O49" s="514">
        <v>32.481481481481481</v>
      </c>
      <c r="P49" s="621"/>
      <c r="Q49" s="530" t="s">
        <v>490</v>
      </c>
      <c r="R49" s="530">
        <f t="shared" si="48"/>
        <v>18</v>
      </c>
      <c r="S49" s="530">
        <f t="shared" si="43"/>
        <v>32</v>
      </c>
      <c r="T49" s="530">
        <f t="shared" si="44"/>
        <v>10</v>
      </c>
      <c r="U49" s="530">
        <f t="shared" si="45"/>
        <v>34</v>
      </c>
      <c r="V49" s="530">
        <f t="shared" si="46"/>
        <v>28</v>
      </c>
      <c r="W49" s="530">
        <f t="shared" si="47"/>
        <v>32</v>
      </c>
      <c r="X49" s="529"/>
    </row>
    <row r="50" spans="1:24" x14ac:dyDescent="0.2">
      <c r="A50" s="356" t="s">
        <v>376</v>
      </c>
      <c r="B50" s="146">
        <f t="shared" si="37"/>
        <v>3</v>
      </c>
      <c r="C50" s="143" t="str">
        <f t="shared" si="38"/>
        <v>34 ans</v>
      </c>
      <c r="D50" s="146">
        <f t="shared" si="39"/>
        <v>1</v>
      </c>
      <c r="E50" s="143" t="str">
        <f t="shared" si="40"/>
        <v>44 ans</v>
      </c>
      <c r="F50" s="144">
        <f t="shared" si="41"/>
        <v>4</v>
      </c>
      <c r="G50" s="144" t="str">
        <f t="shared" si="42"/>
        <v>37 ans</v>
      </c>
      <c r="I50" s="514" t="s">
        <v>376</v>
      </c>
      <c r="J50" s="514">
        <v>3</v>
      </c>
      <c r="K50" s="514">
        <v>34</v>
      </c>
      <c r="L50" s="514">
        <v>1</v>
      </c>
      <c r="M50" s="514">
        <v>44</v>
      </c>
      <c r="N50" s="514">
        <v>4</v>
      </c>
      <c r="O50" s="514">
        <v>36.5</v>
      </c>
      <c r="P50" s="621"/>
      <c r="Q50" s="530" t="s">
        <v>376</v>
      </c>
      <c r="R50" s="530">
        <f t="shared" si="48"/>
        <v>3</v>
      </c>
      <c r="S50" s="530">
        <f t="shared" si="43"/>
        <v>34</v>
      </c>
      <c r="T50" s="530">
        <f t="shared" si="44"/>
        <v>1</v>
      </c>
      <c r="U50" s="530">
        <f t="shared" si="45"/>
        <v>44</v>
      </c>
      <c r="V50" s="530">
        <f t="shared" si="46"/>
        <v>4</v>
      </c>
      <c r="W50" s="530">
        <f t="shared" si="47"/>
        <v>37</v>
      </c>
      <c r="X50" s="529"/>
    </row>
    <row r="51" spans="1:24" x14ac:dyDescent="0.2">
      <c r="A51" s="118" t="s">
        <v>76</v>
      </c>
      <c r="B51" s="147">
        <f t="shared" si="37"/>
        <v>34</v>
      </c>
      <c r="C51" s="150" t="str">
        <f t="shared" si="38"/>
        <v>32 ans</v>
      </c>
      <c r="D51" s="147">
        <f t="shared" si="39"/>
        <v>19</v>
      </c>
      <c r="E51" s="150" t="str">
        <f t="shared" si="40"/>
        <v>32 ans</v>
      </c>
      <c r="F51" s="151">
        <f t="shared" si="41"/>
        <v>53</v>
      </c>
      <c r="G51" s="152" t="str">
        <f t="shared" si="42"/>
        <v>32 ans</v>
      </c>
      <c r="I51" s="514" t="s">
        <v>76</v>
      </c>
      <c r="J51" s="514">
        <v>34</v>
      </c>
      <c r="K51" s="514">
        <v>32</v>
      </c>
      <c r="L51" s="514">
        <v>19</v>
      </c>
      <c r="M51" s="514">
        <v>31.611111111111111</v>
      </c>
      <c r="N51" s="514">
        <v>53</v>
      </c>
      <c r="O51" s="514">
        <v>31.865384615384617</v>
      </c>
      <c r="P51" s="621"/>
      <c r="Q51" s="530" t="s">
        <v>76</v>
      </c>
      <c r="R51" s="530">
        <f t="shared" si="48"/>
        <v>34</v>
      </c>
      <c r="S51" s="530">
        <f t="shared" si="43"/>
        <v>32</v>
      </c>
      <c r="T51" s="530">
        <f t="shared" si="44"/>
        <v>19</v>
      </c>
      <c r="U51" s="530">
        <f t="shared" si="45"/>
        <v>32</v>
      </c>
      <c r="V51" s="530">
        <f t="shared" si="46"/>
        <v>53</v>
      </c>
      <c r="W51" s="530">
        <f t="shared" si="47"/>
        <v>32</v>
      </c>
      <c r="X51" s="529"/>
    </row>
    <row r="52" spans="1:24" s="32" customFormat="1" x14ac:dyDescent="0.2">
      <c r="A52" s="205"/>
      <c r="B52" s="376"/>
      <c r="C52" s="74"/>
      <c r="D52" s="376"/>
      <c r="E52" s="74"/>
      <c r="F52" s="74"/>
      <c r="G52" s="74"/>
      <c r="I52" s="516"/>
      <c r="J52" s="516"/>
      <c r="K52" s="516"/>
      <c r="L52" s="516"/>
      <c r="M52" s="516"/>
      <c r="N52" s="516"/>
      <c r="O52" s="516"/>
      <c r="P52" s="621"/>
      <c r="Q52" s="530"/>
      <c r="R52" s="530"/>
      <c r="S52" s="530"/>
      <c r="T52" s="530"/>
      <c r="U52" s="530"/>
      <c r="V52" s="530"/>
      <c r="W52" s="530"/>
      <c r="X52" s="529"/>
    </row>
    <row r="53" spans="1:24" s="75" customFormat="1" x14ac:dyDescent="0.2">
      <c r="A53"/>
      <c r="B53" s="765" t="s">
        <v>460</v>
      </c>
      <c r="C53" s="765"/>
      <c r="D53" s="765"/>
      <c r="E53" s="765"/>
      <c r="F53" s="765"/>
      <c r="G53" s="765"/>
      <c r="I53" s="516"/>
      <c r="J53" s="516" t="s">
        <v>460</v>
      </c>
      <c r="K53" s="516"/>
      <c r="L53" s="516"/>
      <c r="M53" s="516"/>
      <c r="N53" s="516"/>
      <c r="O53" s="516"/>
      <c r="P53" s="621"/>
      <c r="Q53" s="530"/>
      <c r="R53" s="530" t="s">
        <v>460</v>
      </c>
      <c r="S53" s="530"/>
      <c r="T53" s="530"/>
      <c r="U53" s="530"/>
      <c r="V53" s="530"/>
      <c r="W53" s="530"/>
      <c r="X53" s="532"/>
    </row>
    <row r="54" spans="1:24" x14ac:dyDescent="0.2">
      <c r="B54" s="778" t="s">
        <v>108</v>
      </c>
      <c r="C54" s="775"/>
      <c r="D54" s="775" t="s">
        <v>109</v>
      </c>
      <c r="E54" s="775"/>
      <c r="F54" s="776" t="s">
        <v>77</v>
      </c>
      <c r="G54" s="777"/>
      <c r="I54" s="514"/>
      <c r="J54" s="514" t="s">
        <v>108</v>
      </c>
      <c r="K54" s="514"/>
      <c r="L54" s="514" t="s">
        <v>109</v>
      </c>
      <c r="M54" s="514"/>
      <c r="N54" s="514" t="s">
        <v>77</v>
      </c>
      <c r="O54" s="514"/>
      <c r="P54" s="621"/>
      <c r="Q54" s="530"/>
      <c r="R54" s="530" t="s">
        <v>108</v>
      </c>
      <c r="S54" s="530"/>
      <c r="T54" s="530" t="s">
        <v>109</v>
      </c>
      <c r="U54" s="530"/>
      <c r="V54" s="530" t="s">
        <v>77</v>
      </c>
      <c r="W54" s="530"/>
      <c r="X54" s="529"/>
    </row>
    <row r="55" spans="1:24" x14ac:dyDescent="0.2">
      <c r="B55" s="110" t="s">
        <v>231</v>
      </c>
      <c r="C55" s="110" t="s">
        <v>230</v>
      </c>
      <c r="D55" s="110" t="s">
        <v>231</v>
      </c>
      <c r="E55" s="110" t="s">
        <v>230</v>
      </c>
      <c r="F55" s="110" t="s">
        <v>231</v>
      </c>
      <c r="G55" s="110" t="s">
        <v>230</v>
      </c>
      <c r="I55" s="514"/>
      <c r="J55" s="514" t="s">
        <v>231</v>
      </c>
      <c r="K55" s="514" t="s">
        <v>230</v>
      </c>
      <c r="L55" s="514" t="s">
        <v>231</v>
      </c>
      <c r="M55" s="514" t="s">
        <v>230</v>
      </c>
      <c r="N55" s="514" t="s">
        <v>231</v>
      </c>
      <c r="O55" s="514" t="s">
        <v>230</v>
      </c>
      <c r="P55" s="621"/>
      <c r="Q55" s="530"/>
      <c r="R55" s="530" t="s">
        <v>231</v>
      </c>
      <c r="S55" s="530" t="s">
        <v>230</v>
      </c>
      <c r="T55" s="530" t="s">
        <v>231</v>
      </c>
      <c r="U55" s="530" t="s">
        <v>230</v>
      </c>
      <c r="V55" s="530" t="s">
        <v>231</v>
      </c>
      <c r="W55" s="530" t="s">
        <v>230</v>
      </c>
      <c r="X55" s="529"/>
    </row>
    <row r="56" spans="1:24" x14ac:dyDescent="0.2">
      <c r="A56" s="126" t="s">
        <v>232</v>
      </c>
      <c r="B56" s="134">
        <f t="shared" ref="B56:B63" si="49">R56</f>
        <v>260</v>
      </c>
      <c r="C56" s="139" t="str">
        <f t="shared" ref="C56:C63" si="50">CONCATENATE(S56," ans")</f>
        <v>32 ans</v>
      </c>
      <c r="D56" s="134">
        <f t="shared" ref="D56:D63" si="51">T56</f>
        <v>208</v>
      </c>
      <c r="E56" s="139" t="str">
        <f t="shared" ref="E56:E63" si="52">CONCATENATE(U56," ans")</f>
        <v>32 ans</v>
      </c>
      <c r="F56" s="136">
        <f t="shared" ref="F56:F63" si="53">V56</f>
        <v>468</v>
      </c>
      <c r="G56" s="140" t="str">
        <f t="shared" ref="G56:G63" si="54">CONCATENATE(W56," ans")</f>
        <v>32 ans</v>
      </c>
      <c r="I56" s="514" t="s">
        <v>485</v>
      </c>
      <c r="J56" s="514">
        <v>260</v>
      </c>
      <c r="K56" s="514">
        <v>31.923076923076923</v>
      </c>
      <c r="L56" s="514">
        <v>208</v>
      </c>
      <c r="M56" s="514">
        <v>31.743961352657006</v>
      </c>
      <c r="N56" s="514">
        <v>468</v>
      </c>
      <c r="O56" s="514">
        <v>31.843683083511777</v>
      </c>
      <c r="P56" s="621"/>
      <c r="Q56" s="530" t="s">
        <v>485</v>
      </c>
      <c r="R56" s="530">
        <f>ROUND(J56,0)</f>
        <v>260</v>
      </c>
      <c r="S56" s="530">
        <f t="shared" ref="S56:S63" si="55">ROUND(K56,0)</f>
        <v>32</v>
      </c>
      <c r="T56" s="530">
        <f t="shared" ref="T56:T63" si="56">ROUND(L56,0)</f>
        <v>208</v>
      </c>
      <c r="U56" s="530">
        <f t="shared" ref="U56:U63" si="57">ROUND(M56,0)</f>
        <v>32</v>
      </c>
      <c r="V56" s="530">
        <f t="shared" ref="V56:V63" si="58">ROUND(N56,0)</f>
        <v>468</v>
      </c>
      <c r="W56" s="530">
        <f t="shared" ref="W56:W63" si="59">ROUND(O56,0)</f>
        <v>32</v>
      </c>
      <c r="X56" s="529"/>
    </row>
    <row r="57" spans="1:24" x14ac:dyDescent="0.2">
      <c r="A57" s="127" t="s">
        <v>233</v>
      </c>
      <c r="B57" s="135">
        <f t="shared" si="49"/>
        <v>46</v>
      </c>
      <c r="C57" s="141" t="str">
        <f t="shared" si="50"/>
        <v>32 ans</v>
      </c>
      <c r="D57" s="135">
        <f t="shared" si="51"/>
        <v>29</v>
      </c>
      <c r="E57" s="141" t="str">
        <f t="shared" si="52"/>
        <v>31 ans</v>
      </c>
      <c r="F57" s="137">
        <f t="shared" si="53"/>
        <v>75</v>
      </c>
      <c r="G57" s="142" t="str">
        <f t="shared" si="54"/>
        <v>31 ans</v>
      </c>
      <c r="I57" s="514" t="s">
        <v>486</v>
      </c>
      <c r="J57" s="514">
        <v>46</v>
      </c>
      <c r="K57" s="514">
        <v>31.5</v>
      </c>
      <c r="L57" s="514">
        <v>29</v>
      </c>
      <c r="M57" s="514">
        <v>31.206896551724139</v>
      </c>
      <c r="N57" s="514">
        <v>75</v>
      </c>
      <c r="O57" s="514">
        <v>31.386666666666667</v>
      </c>
      <c r="P57" s="621"/>
      <c r="Q57" s="530" t="s">
        <v>486</v>
      </c>
      <c r="R57" s="530">
        <f t="shared" ref="R57:R63" si="60">ROUND(J57,0)</f>
        <v>46</v>
      </c>
      <c r="S57" s="530">
        <f t="shared" si="55"/>
        <v>32</v>
      </c>
      <c r="T57" s="530">
        <f t="shared" si="56"/>
        <v>29</v>
      </c>
      <c r="U57" s="530">
        <f t="shared" si="57"/>
        <v>31</v>
      </c>
      <c r="V57" s="530">
        <f t="shared" si="58"/>
        <v>75</v>
      </c>
      <c r="W57" s="530">
        <f t="shared" si="59"/>
        <v>31</v>
      </c>
      <c r="X57" s="529"/>
    </row>
    <row r="58" spans="1:24" s="457" customFormat="1" x14ac:dyDescent="0.2">
      <c r="A58" s="127" t="s">
        <v>484</v>
      </c>
      <c r="B58" s="135">
        <f t="shared" si="49"/>
        <v>42</v>
      </c>
      <c r="C58" s="141" t="str">
        <f t="shared" si="50"/>
        <v>32 ans</v>
      </c>
      <c r="D58" s="135">
        <f t="shared" si="51"/>
        <v>35</v>
      </c>
      <c r="E58" s="141" t="str">
        <f t="shared" si="52"/>
        <v>31 ans</v>
      </c>
      <c r="F58" s="137">
        <f t="shared" si="53"/>
        <v>77</v>
      </c>
      <c r="G58" s="142" t="str">
        <f t="shared" si="54"/>
        <v>31 ans</v>
      </c>
      <c r="I58" s="514" t="s">
        <v>487</v>
      </c>
      <c r="J58" s="514">
        <v>42</v>
      </c>
      <c r="K58" s="514">
        <v>31.904761904761905</v>
      </c>
      <c r="L58" s="514">
        <v>35</v>
      </c>
      <c r="M58" s="514">
        <v>30.676470588235293</v>
      </c>
      <c r="N58" s="514">
        <v>77</v>
      </c>
      <c r="O58" s="514">
        <v>31.355263157894736</v>
      </c>
      <c r="P58" s="621"/>
      <c r="Q58" s="530" t="s">
        <v>487</v>
      </c>
      <c r="R58" s="530">
        <f t="shared" si="60"/>
        <v>42</v>
      </c>
      <c r="S58" s="530">
        <f t="shared" si="55"/>
        <v>32</v>
      </c>
      <c r="T58" s="530">
        <f t="shared" si="56"/>
        <v>35</v>
      </c>
      <c r="U58" s="530">
        <f t="shared" si="57"/>
        <v>31</v>
      </c>
      <c r="V58" s="530">
        <f t="shared" si="58"/>
        <v>77</v>
      </c>
      <c r="W58" s="530">
        <f t="shared" si="59"/>
        <v>31</v>
      </c>
      <c r="X58" s="529"/>
    </row>
    <row r="59" spans="1:24" x14ac:dyDescent="0.2">
      <c r="A59" s="128" t="s">
        <v>234</v>
      </c>
      <c r="B59" s="132">
        <f t="shared" si="49"/>
        <v>86</v>
      </c>
      <c r="C59" s="141" t="str">
        <f t="shared" si="50"/>
        <v>37 ans</v>
      </c>
      <c r="D59" s="132">
        <f t="shared" si="51"/>
        <v>75</v>
      </c>
      <c r="E59" s="141" t="str">
        <f t="shared" si="52"/>
        <v>37 ans</v>
      </c>
      <c r="F59" s="137">
        <f t="shared" si="53"/>
        <v>161</v>
      </c>
      <c r="G59" s="142" t="str">
        <f t="shared" si="54"/>
        <v>37 ans</v>
      </c>
      <c r="I59" s="514" t="s">
        <v>488</v>
      </c>
      <c r="J59" s="514">
        <v>86</v>
      </c>
      <c r="K59" s="514">
        <v>36.627906976744185</v>
      </c>
      <c r="L59" s="514">
        <v>75</v>
      </c>
      <c r="M59" s="514">
        <v>36.813333333333333</v>
      </c>
      <c r="N59" s="514">
        <v>161</v>
      </c>
      <c r="O59" s="514">
        <v>36.714285714285715</v>
      </c>
      <c r="P59" s="621"/>
      <c r="Q59" s="530" t="s">
        <v>488</v>
      </c>
      <c r="R59" s="530">
        <f t="shared" si="60"/>
        <v>86</v>
      </c>
      <c r="S59" s="530">
        <f t="shared" si="55"/>
        <v>37</v>
      </c>
      <c r="T59" s="530">
        <f t="shared" si="56"/>
        <v>75</v>
      </c>
      <c r="U59" s="530">
        <f t="shared" si="57"/>
        <v>37</v>
      </c>
      <c r="V59" s="530">
        <f t="shared" si="58"/>
        <v>161</v>
      </c>
      <c r="W59" s="530">
        <f t="shared" si="59"/>
        <v>37</v>
      </c>
      <c r="X59" s="529"/>
    </row>
    <row r="60" spans="1:24" x14ac:dyDescent="0.2">
      <c r="A60" s="128" t="s">
        <v>235</v>
      </c>
      <c r="B60" s="132">
        <f t="shared" si="49"/>
        <v>1189</v>
      </c>
      <c r="C60" s="141" t="str">
        <f t="shared" si="50"/>
        <v>30 ans</v>
      </c>
      <c r="D60" s="132">
        <f t="shared" si="51"/>
        <v>1333</v>
      </c>
      <c r="E60" s="141" t="str">
        <f t="shared" si="52"/>
        <v>30 ans</v>
      </c>
      <c r="F60" s="137">
        <f t="shared" si="53"/>
        <v>2522</v>
      </c>
      <c r="G60" s="142" t="str">
        <f t="shared" si="54"/>
        <v>30 ans</v>
      </c>
      <c r="I60" s="514" t="s">
        <v>489</v>
      </c>
      <c r="J60" s="514">
        <v>1189</v>
      </c>
      <c r="K60" s="514">
        <v>30.020321761219307</v>
      </c>
      <c r="L60" s="514">
        <v>1333</v>
      </c>
      <c r="M60" s="514">
        <v>29.881292261457549</v>
      </c>
      <c r="N60" s="514">
        <v>2522</v>
      </c>
      <c r="O60" s="514">
        <v>29.946656050955415</v>
      </c>
      <c r="P60" s="621"/>
      <c r="Q60" s="530" t="s">
        <v>489</v>
      </c>
      <c r="R60" s="530">
        <f t="shared" si="60"/>
        <v>1189</v>
      </c>
      <c r="S60" s="530">
        <f t="shared" si="55"/>
        <v>30</v>
      </c>
      <c r="T60" s="530">
        <f t="shared" si="56"/>
        <v>1333</v>
      </c>
      <c r="U60" s="530">
        <f t="shared" si="57"/>
        <v>30</v>
      </c>
      <c r="V60" s="530">
        <f t="shared" si="58"/>
        <v>2522</v>
      </c>
      <c r="W60" s="530">
        <f t="shared" si="59"/>
        <v>30</v>
      </c>
      <c r="X60" s="529"/>
    </row>
    <row r="61" spans="1:24" ht="24" x14ac:dyDescent="0.2">
      <c r="A61" s="129" t="s">
        <v>236</v>
      </c>
      <c r="B61" s="351">
        <f t="shared" si="49"/>
        <v>560</v>
      </c>
      <c r="C61" s="352" t="str">
        <f t="shared" si="50"/>
        <v>34 ans</v>
      </c>
      <c r="D61" s="351">
        <f t="shared" si="51"/>
        <v>557</v>
      </c>
      <c r="E61" s="352" t="str">
        <f t="shared" si="52"/>
        <v>34 ans</v>
      </c>
      <c r="F61" s="353">
        <f t="shared" si="53"/>
        <v>1117</v>
      </c>
      <c r="G61" s="354" t="str">
        <f t="shared" si="54"/>
        <v>34 ans</v>
      </c>
      <c r="I61" s="514" t="s">
        <v>490</v>
      </c>
      <c r="J61" s="514">
        <v>560</v>
      </c>
      <c r="K61" s="514">
        <v>33.778378378378378</v>
      </c>
      <c r="L61" s="514">
        <v>557</v>
      </c>
      <c r="M61" s="514">
        <v>33.586956521739133</v>
      </c>
      <c r="N61" s="514">
        <v>1117</v>
      </c>
      <c r="O61" s="514">
        <v>33.68292682926829</v>
      </c>
      <c r="P61" s="621"/>
      <c r="Q61" s="530" t="s">
        <v>490</v>
      </c>
      <c r="R61" s="530">
        <f t="shared" si="60"/>
        <v>560</v>
      </c>
      <c r="S61" s="530">
        <f t="shared" si="55"/>
        <v>34</v>
      </c>
      <c r="T61" s="530">
        <f t="shared" si="56"/>
        <v>557</v>
      </c>
      <c r="U61" s="530">
        <f t="shared" si="57"/>
        <v>34</v>
      </c>
      <c r="V61" s="530">
        <f t="shared" si="58"/>
        <v>1117</v>
      </c>
      <c r="W61" s="530">
        <f t="shared" si="59"/>
        <v>34</v>
      </c>
      <c r="X61" s="529"/>
    </row>
    <row r="62" spans="1:24" x14ac:dyDescent="0.2">
      <c r="A62" s="356" t="s">
        <v>376</v>
      </c>
      <c r="B62" s="133">
        <f t="shared" si="49"/>
        <v>189</v>
      </c>
      <c r="C62" s="143" t="str">
        <f t="shared" si="50"/>
        <v>31 ans</v>
      </c>
      <c r="D62" s="133">
        <f t="shared" si="51"/>
        <v>215</v>
      </c>
      <c r="E62" s="143" t="str">
        <f t="shared" si="52"/>
        <v>30 ans</v>
      </c>
      <c r="F62" s="138">
        <f t="shared" si="53"/>
        <v>404</v>
      </c>
      <c r="G62" s="144" t="str">
        <f t="shared" si="54"/>
        <v>31 ans</v>
      </c>
      <c r="I62" s="514" t="s">
        <v>376</v>
      </c>
      <c r="J62" s="514">
        <v>189</v>
      </c>
      <c r="K62" s="514">
        <v>30.811827956989248</v>
      </c>
      <c r="L62" s="514">
        <v>215</v>
      </c>
      <c r="M62" s="514">
        <v>30.39622641509434</v>
      </c>
      <c r="N62" s="514">
        <v>404</v>
      </c>
      <c r="O62" s="514">
        <v>30.590452261306531</v>
      </c>
      <c r="P62" s="621"/>
      <c r="Q62" s="530" t="s">
        <v>376</v>
      </c>
      <c r="R62" s="530">
        <f t="shared" si="60"/>
        <v>189</v>
      </c>
      <c r="S62" s="530">
        <f t="shared" si="55"/>
        <v>31</v>
      </c>
      <c r="T62" s="530">
        <f t="shared" si="56"/>
        <v>215</v>
      </c>
      <c r="U62" s="530">
        <f t="shared" si="57"/>
        <v>30</v>
      </c>
      <c r="V62" s="530">
        <f t="shared" si="58"/>
        <v>404</v>
      </c>
      <c r="W62" s="530">
        <f t="shared" si="59"/>
        <v>31</v>
      </c>
      <c r="X62" s="529"/>
    </row>
    <row r="63" spans="1:24" x14ac:dyDescent="0.2">
      <c r="A63" s="118" t="s">
        <v>682</v>
      </c>
      <c r="B63" s="130">
        <f t="shared" si="49"/>
        <v>2372</v>
      </c>
      <c r="C63" s="357" t="str">
        <f t="shared" si="50"/>
        <v>31 ans</v>
      </c>
      <c r="D63" s="130">
        <f t="shared" si="51"/>
        <v>2452</v>
      </c>
      <c r="E63" s="357" t="str">
        <f t="shared" si="52"/>
        <v>31 ans</v>
      </c>
      <c r="F63" s="27">
        <f t="shared" si="53"/>
        <v>4824</v>
      </c>
      <c r="G63" s="358" t="str">
        <f t="shared" si="54"/>
        <v>31 ans</v>
      </c>
      <c r="I63" s="515" t="s">
        <v>237</v>
      </c>
      <c r="J63" s="514">
        <v>2372</v>
      </c>
      <c r="K63" s="514">
        <v>31.481748726655347</v>
      </c>
      <c r="L63" s="514">
        <v>2452</v>
      </c>
      <c r="M63" s="514">
        <v>31.162295081967212</v>
      </c>
      <c r="N63" s="514">
        <v>4824</v>
      </c>
      <c r="O63" s="514">
        <v>31.319224353628023</v>
      </c>
      <c r="P63" s="621"/>
      <c r="Q63" s="531" t="s">
        <v>237</v>
      </c>
      <c r="R63" s="530">
        <f t="shared" si="60"/>
        <v>2372</v>
      </c>
      <c r="S63" s="530">
        <f t="shared" si="55"/>
        <v>31</v>
      </c>
      <c r="T63" s="530">
        <f t="shared" si="56"/>
        <v>2452</v>
      </c>
      <c r="U63" s="530">
        <f t="shared" si="57"/>
        <v>31</v>
      </c>
      <c r="V63" s="530">
        <f t="shared" si="58"/>
        <v>4824</v>
      </c>
      <c r="W63" s="530">
        <f t="shared" si="59"/>
        <v>31</v>
      </c>
      <c r="X63" s="529"/>
    </row>
    <row r="64" spans="1:24" s="577" customFormat="1" ht="15.75" x14ac:dyDescent="0.25">
      <c r="A64" s="572" t="s">
        <v>653</v>
      </c>
      <c r="B64" s="573"/>
      <c r="C64" s="574"/>
      <c r="D64" s="573"/>
      <c r="E64" s="575"/>
      <c r="F64" s="576"/>
      <c r="G64" s="575"/>
      <c r="Q64" s="578"/>
      <c r="R64" s="578"/>
      <c r="S64" s="578"/>
      <c r="T64" s="578"/>
      <c r="U64" s="578"/>
      <c r="V64" s="578"/>
      <c r="W64" s="578"/>
      <c r="X64" s="578"/>
    </row>
    <row r="65" spans="1:24" s="568" customFormat="1" ht="15.75" x14ac:dyDescent="0.25">
      <c r="A65" s="572"/>
      <c r="Q65" s="578"/>
      <c r="R65" s="578"/>
      <c r="S65" s="578"/>
      <c r="T65" s="578"/>
      <c r="U65" s="578"/>
      <c r="V65" s="578"/>
      <c r="W65" s="578"/>
      <c r="X65" s="578"/>
    </row>
    <row r="66" spans="1:24" s="568" customFormat="1" ht="15.75" x14ac:dyDescent="0.25">
      <c r="Q66" s="578"/>
      <c r="R66" s="578"/>
      <c r="S66" s="578"/>
      <c r="T66" s="578"/>
      <c r="U66" s="578"/>
      <c r="V66" s="578"/>
      <c r="W66" s="578"/>
      <c r="X66" s="578"/>
    </row>
  </sheetData>
  <mergeCells count="21">
    <mergeCell ref="B53:G53"/>
    <mergeCell ref="B54:C54"/>
    <mergeCell ref="D54:E54"/>
    <mergeCell ref="F54:G54"/>
    <mergeCell ref="B29:G29"/>
    <mergeCell ref="B30:C30"/>
    <mergeCell ref="D30:E30"/>
    <mergeCell ref="F30:G30"/>
    <mergeCell ref="B41:G41"/>
    <mergeCell ref="B42:C42"/>
    <mergeCell ref="A2:G2"/>
    <mergeCell ref="B5:G5"/>
    <mergeCell ref="D42:E42"/>
    <mergeCell ref="F42:G42"/>
    <mergeCell ref="F18:G18"/>
    <mergeCell ref="F6:G6"/>
    <mergeCell ref="B17:G17"/>
    <mergeCell ref="B6:C6"/>
    <mergeCell ref="D6:E6"/>
    <mergeCell ref="B18:C18"/>
    <mergeCell ref="D18:E18"/>
  </mergeCells>
  <printOptions horizontalCentered="1"/>
  <pageMargins left="0.70866141732283472" right="0.70866141732283472" top="0.74803149606299213" bottom="0.74803149606299213" header="0.31496062992125984" footer="0.31496062992125984"/>
  <pageSetup paperSize="9" scale="79" firstPageNumber="33" fitToHeight="0" orientation="portrait" r:id="rId1"/>
  <headerFooter>
    <oddFooter>&amp;CPage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tabColor theme="7"/>
    <pageSetUpPr fitToPage="1"/>
  </sheetPr>
  <dimension ref="A1:AF79"/>
  <sheetViews>
    <sheetView showGridLines="0" zoomScale="85" zoomScaleNormal="85" workbookViewId="0">
      <selection activeCell="N25" sqref="N25"/>
    </sheetView>
  </sheetViews>
  <sheetFormatPr baseColWidth="10" defaultRowHeight="12.75" x14ac:dyDescent="0.2"/>
  <cols>
    <col min="1" max="1" width="16.6640625" bestFit="1" customWidth="1"/>
    <col min="2" max="4" width="16" bestFit="1" customWidth="1"/>
    <col min="5" max="5" width="7.6640625" bestFit="1" customWidth="1"/>
    <col min="6" max="6" width="19" bestFit="1" customWidth="1"/>
    <col min="7" max="7" width="14.83203125" bestFit="1" customWidth="1"/>
    <col min="8" max="9" width="16" bestFit="1" customWidth="1"/>
    <col min="10" max="10" width="14.5" style="349" bestFit="1" customWidth="1"/>
    <col min="11" max="11" width="7.6640625" style="349" bestFit="1" customWidth="1"/>
    <col min="12" max="12" width="15.33203125" style="349" bestFit="1" customWidth="1"/>
    <col min="13" max="13" width="18.83203125" style="440" bestFit="1" customWidth="1"/>
    <col min="14" max="14" width="8.83203125" style="440" bestFit="1" customWidth="1"/>
    <col min="15" max="15" width="4.5" style="440" bestFit="1" customWidth="1"/>
    <col min="16" max="16" width="9.5" style="440" bestFit="1" customWidth="1"/>
    <col min="17" max="17" width="12.6640625" style="440" hidden="1" customWidth="1"/>
    <col min="18" max="18" width="37.6640625" style="440" bestFit="1" customWidth="1"/>
    <col min="19" max="19" width="5.6640625" style="440" bestFit="1" customWidth="1"/>
    <col min="20" max="20" width="9.5" style="440" bestFit="1" customWidth="1"/>
    <col min="21" max="21" width="15" style="440" hidden="1" customWidth="1"/>
    <col min="22" max="22" width="29.33203125" style="440" bestFit="1" customWidth="1"/>
    <col min="23" max="23" width="4.5" style="440" bestFit="1" customWidth="1"/>
    <col min="24" max="24" width="9.5" style="440" bestFit="1" customWidth="1"/>
    <col min="25" max="25" width="15.83203125" style="440" bestFit="1" customWidth="1"/>
    <col min="26" max="26" width="12" style="440"/>
    <col min="27" max="29" width="12" style="349"/>
  </cols>
  <sheetData>
    <row r="1" spans="1:32" ht="9" customHeight="1" x14ac:dyDescent="0.2">
      <c r="Y1" s="535"/>
      <c r="Z1" s="535"/>
      <c r="AD1" s="349"/>
      <c r="AE1" s="349"/>
      <c r="AF1" s="349"/>
    </row>
    <row r="2" spans="1:32" ht="7.5" customHeight="1" x14ac:dyDescent="0.2">
      <c r="Y2" s="535"/>
      <c r="Z2" s="535"/>
      <c r="AD2" s="349"/>
      <c r="AE2" s="349"/>
      <c r="AF2" s="349"/>
    </row>
    <row r="3" spans="1:32" ht="29.25" customHeight="1" x14ac:dyDescent="0.2">
      <c r="A3" s="754" t="s">
        <v>549</v>
      </c>
      <c r="B3" s="754"/>
      <c r="C3" s="754"/>
      <c r="D3" s="754"/>
      <c r="E3" s="754"/>
      <c r="F3" s="754"/>
      <c r="G3" s="754"/>
      <c r="H3" s="754"/>
      <c r="I3" s="754"/>
      <c r="J3" s="350"/>
      <c r="K3" s="350"/>
      <c r="L3" s="350"/>
      <c r="M3" s="651"/>
      <c r="N3" s="651"/>
      <c r="O3" s="651"/>
      <c r="P3" s="651"/>
      <c r="Q3" s="652"/>
      <c r="R3" s="653"/>
      <c r="S3" s="653"/>
      <c r="T3" s="653"/>
      <c r="U3" s="653"/>
      <c r="Y3" s="535"/>
      <c r="Z3" s="535"/>
      <c r="AD3" s="349"/>
      <c r="AE3" s="349"/>
      <c r="AF3" s="349"/>
    </row>
    <row r="4" spans="1:32" ht="9" customHeight="1" x14ac:dyDescent="0.2">
      <c r="L4" s="502"/>
      <c r="M4" s="654"/>
      <c r="N4" s="654"/>
      <c r="O4" s="654"/>
      <c r="Q4" s="652"/>
      <c r="R4" s="653"/>
      <c r="S4" s="653"/>
      <c r="T4" s="653"/>
      <c r="U4" s="653"/>
      <c r="Y4" s="535"/>
      <c r="Z4" s="535"/>
      <c r="AD4" s="349"/>
      <c r="AE4" s="349"/>
      <c r="AF4" s="349"/>
    </row>
    <row r="5" spans="1:32" ht="7.5" customHeight="1" x14ac:dyDescent="0.2">
      <c r="L5" s="502"/>
      <c r="M5" s="654"/>
      <c r="N5" s="654"/>
      <c r="O5" s="654"/>
      <c r="Q5" s="652"/>
      <c r="R5" s="653"/>
      <c r="S5" s="653"/>
      <c r="T5" s="653"/>
      <c r="U5" s="653"/>
      <c r="Y5" s="535"/>
      <c r="Z5" s="535"/>
      <c r="AD5" s="349"/>
      <c r="AE5" s="349"/>
      <c r="AF5" s="349"/>
    </row>
    <row r="6" spans="1:32" ht="15.75" x14ac:dyDescent="0.25">
      <c r="B6" s="779" t="s">
        <v>550</v>
      </c>
      <c r="C6" s="779"/>
      <c r="D6" s="779"/>
      <c r="E6" s="779"/>
      <c r="F6" s="779"/>
      <c r="G6" s="779"/>
      <c r="H6" s="779"/>
      <c r="I6" s="779"/>
      <c r="L6" s="502"/>
      <c r="M6" s="654"/>
      <c r="N6" s="654"/>
      <c r="O6" s="654"/>
      <c r="Q6" s="652"/>
      <c r="R6" s="653"/>
      <c r="S6" s="653"/>
      <c r="T6" s="653"/>
      <c r="U6" s="653"/>
      <c r="Y6" s="535"/>
      <c r="Z6" s="535"/>
      <c r="AD6" s="349"/>
      <c r="AE6" s="349"/>
      <c r="AF6" s="349"/>
    </row>
    <row r="7" spans="1:32" s="32" customFormat="1" x14ac:dyDescent="0.2">
      <c r="B7" s="72"/>
      <c r="C7" s="72"/>
      <c r="D7" s="72"/>
      <c r="J7" s="359"/>
      <c r="K7" s="359"/>
      <c r="L7" s="533"/>
      <c r="M7" s="654"/>
      <c r="N7" s="654"/>
      <c r="O7" s="654"/>
      <c r="P7" s="440"/>
      <c r="Q7" s="652"/>
      <c r="R7" s="653"/>
      <c r="S7" s="653"/>
      <c r="T7" s="653"/>
      <c r="U7" s="653"/>
      <c r="V7" s="440"/>
      <c r="W7" s="440"/>
      <c r="X7" s="440"/>
      <c r="Y7" s="535"/>
      <c r="Z7" s="535"/>
      <c r="AA7" s="359"/>
      <c r="AB7" s="359"/>
      <c r="AC7" s="359"/>
      <c r="AD7" s="359"/>
      <c r="AE7" s="359"/>
      <c r="AF7" s="359"/>
    </row>
    <row r="8" spans="1:32" x14ac:dyDescent="0.2">
      <c r="A8" s="218" t="s">
        <v>254</v>
      </c>
      <c r="B8" s="218" t="s">
        <v>249</v>
      </c>
      <c r="C8" s="218" t="s">
        <v>250</v>
      </c>
      <c r="D8" s="217" t="s">
        <v>253</v>
      </c>
      <c r="L8" s="502"/>
      <c r="M8" s="655"/>
      <c r="N8" s="655"/>
      <c r="O8" s="655"/>
      <c r="P8" s="656"/>
      <c r="Q8" s="657"/>
      <c r="R8" s="658"/>
      <c r="S8" s="658"/>
      <c r="T8" s="658"/>
      <c r="U8" s="658"/>
      <c r="V8" s="656"/>
      <c r="W8" s="656"/>
      <c r="X8" s="656"/>
      <c r="Y8" s="534"/>
      <c r="Z8" s="534"/>
      <c r="AA8" s="535"/>
      <c r="AD8" s="349"/>
      <c r="AE8" s="349"/>
      <c r="AF8" s="349"/>
    </row>
    <row r="9" spans="1:32" x14ac:dyDescent="0.2">
      <c r="A9" s="218"/>
      <c r="B9" s="218"/>
      <c r="C9" s="218"/>
      <c r="D9" s="218"/>
      <c r="F9" s="221"/>
      <c r="G9" s="221"/>
      <c r="H9" s="221"/>
      <c r="I9" s="221"/>
      <c r="L9" s="502"/>
      <c r="M9" s="655"/>
      <c r="N9" s="655"/>
      <c r="O9" s="655"/>
      <c r="P9" s="656"/>
      <c r="Q9" s="657"/>
      <c r="R9" s="658"/>
      <c r="S9" s="658"/>
      <c r="T9" s="658"/>
      <c r="U9" s="658"/>
      <c r="V9" s="656"/>
      <c r="W9" s="656"/>
      <c r="X9" s="656"/>
      <c r="Y9" s="534"/>
      <c r="Z9" s="534"/>
      <c r="AA9" s="535"/>
      <c r="AD9" s="349"/>
      <c r="AE9" s="349"/>
      <c r="AF9" s="349"/>
    </row>
    <row r="10" spans="1:32" x14ac:dyDescent="0.2">
      <c r="A10" s="170" t="s">
        <v>255</v>
      </c>
      <c r="B10" s="15">
        <v>316</v>
      </c>
      <c r="C10" s="15">
        <v>303</v>
      </c>
      <c r="D10" s="173">
        <v>619</v>
      </c>
      <c r="L10" s="502"/>
      <c r="N10" s="440" t="s">
        <v>3</v>
      </c>
      <c r="R10" s="440" t="s">
        <v>442</v>
      </c>
      <c r="V10" s="440" t="s">
        <v>443</v>
      </c>
      <c r="Y10" s="535"/>
      <c r="Z10" s="534"/>
      <c r="AA10" s="535"/>
      <c r="AD10" s="349"/>
      <c r="AE10" s="349"/>
      <c r="AF10" s="349"/>
    </row>
    <row r="11" spans="1:32" x14ac:dyDescent="0.2">
      <c r="A11" s="172" t="s">
        <v>256</v>
      </c>
      <c r="B11" s="18">
        <v>164</v>
      </c>
      <c r="C11" s="18">
        <v>216</v>
      </c>
      <c r="D11" s="174">
        <v>380</v>
      </c>
      <c r="L11" s="502"/>
      <c r="M11" s="440" t="s">
        <v>110</v>
      </c>
      <c r="N11" s="440" t="s">
        <v>458</v>
      </c>
      <c r="P11" s="440" t="s">
        <v>459</v>
      </c>
      <c r="R11" s="440" t="s">
        <v>458</v>
      </c>
      <c r="T11" s="440" t="s">
        <v>459</v>
      </c>
      <c r="V11" s="440" t="s">
        <v>458</v>
      </c>
      <c r="X11" s="440" t="s">
        <v>459</v>
      </c>
      <c r="Y11" s="535"/>
      <c r="Z11" s="534"/>
      <c r="AA11" s="535"/>
      <c r="AD11" s="349"/>
      <c r="AE11" s="349"/>
      <c r="AF11" s="349"/>
    </row>
    <row r="12" spans="1:32" x14ac:dyDescent="0.2">
      <c r="A12" s="172" t="s">
        <v>257</v>
      </c>
      <c r="B12" s="18">
        <v>53</v>
      </c>
      <c r="C12" s="18">
        <v>55</v>
      </c>
      <c r="D12" s="174">
        <v>108</v>
      </c>
      <c r="L12" s="502"/>
      <c r="Y12" s="535"/>
      <c r="Z12" s="534"/>
      <c r="AA12" s="535"/>
      <c r="AD12" s="349"/>
      <c r="AE12" s="349"/>
      <c r="AF12" s="349"/>
    </row>
    <row r="13" spans="1:32" x14ac:dyDescent="0.2">
      <c r="A13" s="172" t="s">
        <v>258</v>
      </c>
      <c r="B13" s="18">
        <v>18</v>
      </c>
      <c r="C13" s="18">
        <v>16</v>
      </c>
      <c r="D13" s="174">
        <v>34</v>
      </c>
      <c r="L13" s="502"/>
      <c r="Y13" s="535"/>
      <c r="Z13" s="534"/>
      <c r="AA13" s="535"/>
      <c r="AD13" s="349"/>
      <c r="AE13" s="349"/>
      <c r="AF13" s="349"/>
    </row>
    <row r="14" spans="1:32" x14ac:dyDescent="0.2">
      <c r="A14" s="172" t="s">
        <v>259</v>
      </c>
      <c r="B14" s="18">
        <v>11</v>
      </c>
      <c r="C14" s="18">
        <v>8</v>
      </c>
      <c r="D14" s="174">
        <v>19</v>
      </c>
      <c r="L14" s="502"/>
      <c r="M14" s="440">
        <v>23</v>
      </c>
      <c r="O14" s="440">
        <f t="shared" ref="O14:O53" si="0">-N14</f>
        <v>0</v>
      </c>
      <c r="R14" s="440">
        <v>1</v>
      </c>
      <c r="S14" s="440">
        <f t="shared" ref="S14:S53" si="1">-R14</f>
        <v>-1</v>
      </c>
      <c r="W14" s="440">
        <f t="shared" ref="W14:W53" si="2">-V14</f>
        <v>0</v>
      </c>
      <c r="Y14" s="535"/>
      <c r="Z14" s="534"/>
      <c r="AA14" s="535"/>
      <c r="AD14" s="349"/>
      <c r="AE14" s="349"/>
      <c r="AF14" s="349"/>
    </row>
    <row r="15" spans="1:32" x14ac:dyDescent="0.2">
      <c r="A15" s="172" t="s">
        <v>260</v>
      </c>
      <c r="B15" s="18">
        <v>4</v>
      </c>
      <c r="C15" s="18">
        <v>6</v>
      </c>
      <c r="D15" s="174">
        <v>10</v>
      </c>
      <c r="L15" s="502"/>
      <c r="M15" s="440">
        <v>24</v>
      </c>
      <c r="N15" s="440">
        <v>1</v>
      </c>
      <c r="O15" s="440">
        <f t="shared" si="0"/>
        <v>-1</v>
      </c>
      <c r="P15" s="440">
        <v>1</v>
      </c>
      <c r="R15" s="440">
        <v>1</v>
      </c>
      <c r="T15" s="440">
        <v>1</v>
      </c>
      <c r="X15" s="440">
        <v>1</v>
      </c>
      <c r="Y15" s="535"/>
      <c r="Z15" s="534"/>
      <c r="AA15" s="535"/>
      <c r="AD15" s="349"/>
      <c r="AE15" s="349"/>
      <c r="AF15" s="349"/>
    </row>
    <row r="16" spans="1:32" x14ac:dyDescent="0.2">
      <c r="A16" s="172" t="s">
        <v>261</v>
      </c>
      <c r="B16" s="18">
        <v>1</v>
      </c>
      <c r="C16" s="18">
        <v>1</v>
      </c>
      <c r="D16" s="174">
        <v>2</v>
      </c>
      <c r="L16" s="502"/>
      <c r="M16" s="440">
        <v>25</v>
      </c>
      <c r="N16" s="440">
        <v>11</v>
      </c>
      <c r="O16" s="440">
        <f t="shared" si="0"/>
        <v>-11</v>
      </c>
      <c r="P16" s="440">
        <v>10</v>
      </c>
      <c r="R16" s="440">
        <v>7</v>
      </c>
      <c r="S16" s="440">
        <f t="shared" si="1"/>
        <v>-7</v>
      </c>
      <c r="T16" s="440">
        <v>3</v>
      </c>
      <c r="V16" s="440">
        <v>3</v>
      </c>
      <c r="W16" s="440">
        <f t="shared" si="2"/>
        <v>-3</v>
      </c>
      <c r="X16" s="440">
        <v>7</v>
      </c>
      <c r="Y16" s="535"/>
      <c r="Z16" s="534"/>
      <c r="AA16" s="535"/>
      <c r="AD16" s="349"/>
      <c r="AE16" s="349"/>
      <c r="AF16" s="349"/>
    </row>
    <row r="17" spans="1:32" x14ac:dyDescent="0.2">
      <c r="A17" s="172" t="s">
        <v>262</v>
      </c>
      <c r="B17" s="18"/>
      <c r="C17" s="18"/>
      <c r="D17" s="174"/>
      <c r="L17" s="502"/>
      <c r="M17" s="440">
        <v>26</v>
      </c>
      <c r="N17" s="440">
        <v>60</v>
      </c>
      <c r="O17" s="440">
        <f t="shared" si="0"/>
        <v>-60</v>
      </c>
      <c r="P17" s="440">
        <v>68</v>
      </c>
      <c r="R17" s="440">
        <v>37</v>
      </c>
      <c r="T17" s="440">
        <v>13</v>
      </c>
      <c r="V17" s="440">
        <v>65</v>
      </c>
      <c r="X17" s="440">
        <v>96</v>
      </c>
      <c r="Y17" s="535"/>
      <c r="Z17" s="534"/>
      <c r="AA17" s="535"/>
      <c r="AD17" s="349"/>
      <c r="AE17" s="349"/>
      <c r="AF17" s="349"/>
    </row>
    <row r="18" spans="1:32" x14ac:dyDescent="0.2">
      <c r="A18" s="201" t="s">
        <v>263</v>
      </c>
      <c r="B18" s="175"/>
      <c r="C18" s="175"/>
      <c r="D18" s="176"/>
      <c r="L18" s="502"/>
      <c r="M18" s="440">
        <v>27</v>
      </c>
      <c r="N18" s="440">
        <v>88</v>
      </c>
      <c r="O18" s="440">
        <f t="shared" si="0"/>
        <v>-88</v>
      </c>
      <c r="P18" s="440">
        <v>103</v>
      </c>
      <c r="R18" s="440">
        <v>65</v>
      </c>
      <c r="S18" s="440">
        <f t="shared" si="1"/>
        <v>-65</v>
      </c>
      <c r="T18" s="440">
        <v>41</v>
      </c>
      <c r="V18" s="440">
        <v>79</v>
      </c>
      <c r="W18" s="440">
        <f t="shared" si="2"/>
        <v>-79</v>
      </c>
      <c r="X18" s="440">
        <v>142</v>
      </c>
      <c r="Y18" s="535"/>
      <c r="Z18" s="534"/>
      <c r="AA18" s="535"/>
      <c r="AD18" s="349"/>
      <c r="AE18" s="349"/>
      <c r="AF18" s="349"/>
    </row>
    <row r="19" spans="1:32" x14ac:dyDescent="0.2">
      <c r="A19" s="628" t="s">
        <v>447</v>
      </c>
      <c r="B19">
        <v>2</v>
      </c>
      <c r="C19">
        <v>2</v>
      </c>
      <c r="D19" s="669">
        <v>4</v>
      </c>
      <c r="L19" s="502"/>
      <c r="M19" s="440">
        <v>28</v>
      </c>
      <c r="N19" s="440">
        <v>92</v>
      </c>
      <c r="O19" s="440">
        <f t="shared" si="0"/>
        <v>-92</v>
      </c>
      <c r="P19" s="440">
        <v>92</v>
      </c>
      <c r="R19" s="440">
        <v>88</v>
      </c>
      <c r="S19" s="440">
        <f t="shared" si="1"/>
        <v>-88</v>
      </c>
      <c r="T19" s="440">
        <v>62</v>
      </c>
      <c r="V19" s="440">
        <v>93</v>
      </c>
      <c r="W19" s="440">
        <f t="shared" si="2"/>
        <v>-93</v>
      </c>
      <c r="X19" s="440">
        <v>131</v>
      </c>
      <c r="Y19" s="535"/>
      <c r="Z19" s="534"/>
      <c r="AA19" s="535"/>
      <c r="AD19" s="349"/>
      <c r="AE19" s="349"/>
      <c r="AF19" s="349"/>
    </row>
    <row r="20" spans="1:32" x14ac:dyDescent="0.2">
      <c r="A20" s="95" t="s">
        <v>12</v>
      </c>
      <c r="B20" s="25">
        <f>SUM(B10:B19)</f>
        <v>569</v>
      </c>
      <c r="C20" s="25">
        <f t="shared" ref="C20:D20" si="3">SUM(C10:C19)</f>
        <v>607</v>
      </c>
      <c r="D20" s="26">
        <f t="shared" si="3"/>
        <v>1176</v>
      </c>
      <c r="L20" s="502"/>
      <c r="M20" s="440">
        <v>29</v>
      </c>
      <c r="N20" s="440">
        <v>62</v>
      </c>
      <c r="O20" s="440">
        <f t="shared" si="0"/>
        <v>-62</v>
      </c>
      <c r="P20" s="440">
        <v>87</v>
      </c>
      <c r="R20" s="440">
        <v>118</v>
      </c>
      <c r="S20" s="440">
        <f t="shared" si="1"/>
        <v>-118</v>
      </c>
      <c r="T20" s="440">
        <v>73</v>
      </c>
      <c r="V20" s="440">
        <v>63</v>
      </c>
      <c r="W20" s="440">
        <f t="shared" si="2"/>
        <v>-63</v>
      </c>
      <c r="X20" s="440">
        <v>104</v>
      </c>
      <c r="Y20" s="535"/>
      <c r="Z20" s="534"/>
      <c r="AA20" s="535"/>
      <c r="AD20" s="349"/>
      <c r="AE20" s="349"/>
      <c r="AF20" s="349"/>
    </row>
    <row r="21" spans="1:32" ht="13.5" x14ac:dyDescent="0.25">
      <c r="A21" s="202" t="s">
        <v>264</v>
      </c>
      <c r="B21" s="224">
        <f>B20/$D$20</f>
        <v>0.483843537414966</v>
      </c>
      <c r="C21" s="224">
        <f>C20/$D$20</f>
        <v>0.516156462585034</v>
      </c>
      <c r="D21" s="224">
        <f>D20/$D$20</f>
        <v>1</v>
      </c>
      <c r="L21" s="502"/>
      <c r="M21" s="440">
        <v>30</v>
      </c>
      <c r="N21" s="440">
        <v>51</v>
      </c>
      <c r="O21" s="440">
        <f t="shared" si="0"/>
        <v>-51</v>
      </c>
      <c r="P21" s="440">
        <v>67</v>
      </c>
      <c r="R21" s="440">
        <v>118</v>
      </c>
      <c r="S21" s="440">
        <f t="shared" si="1"/>
        <v>-118</v>
      </c>
      <c r="T21" s="440">
        <v>78</v>
      </c>
      <c r="V21" s="440">
        <v>56</v>
      </c>
      <c r="W21" s="440">
        <f t="shared" si="2"/>
        <v>-56</v>
      </c>
      <c r="X21" s="440">
        <v>69</v>
      </c>
      <c r="Y21" s="535"/>
      <c r="Z21" s="534"/>
      <c r="AA21" s="535"/>
      <c r="AD21" s="349"/>
      <c r="AE21" s="349"/>
      <c r="AF21" s="349"/>
    </row>
    <row r="22" spans="1:32" ht="13.5" x14ac:dyDescent="0.25">
      <c r="A22" s="203" t="s">
        <v>230</v>
      </c>
      <c r="B22" s="670" t="s">
        <v>408</v>
      </c>
      <c r="C22" s="670" t="s">
        <v>408</v>
      </c>
      <c r="D22" s="670" t="s">
        <v>408</v>
      </c>
      <c r="L22" s="502"/>
      <c r="M22" s="440">
        <v>31</v>
      </c>
      <c r="N22" s="440">
        <v>48</v>
      </c>
      <c r="O22" s="440">
        <f t="shared" si="0"/>
        <v>-48</v>
      </c>
      <c r="P22" s="440">
        <v>59</v>
      </c>
      <c r="R22" s="440">
        <v>100</v>
      </c>
      <c r="S22" s="440">
        <f t="shared" si="1"/>
        <v>-100</v>
      </c>
      <c r="T22" s="440">
        <v>73</v>
      </c>
      <c r="V22" s="440">
        <v>32</v>
      </c>
      <c r="W22" s="440">
        <f t="shared" si="2"/>
        <v>-32</v>
      </c>
      <c r="X22" s="440">
        <v>60</v>
      </c>
      <c r="Y22" s="535"/>
      <c r="Z22" s="534"/>
      <c r="AA22" s="535"/>
      <c r="AD22" s="349"/>
      <c r="AE22" s="349"/>
      <c r="AF22" s="349"/>
    </row>
    <row r="23" spans="1:32" x14ac:dyDescent="0.2">
      <c r="L23" s="502"/>
      <c r="M23" s="440">
        <v>32</v>
      </c>
      <c r="N23" s="440">
        <v>31</v>
      </c>
      <c r="O23" s="440">
        <f t="shared" si="0"/>
        <v>-31</v>
      </c>
      <c r="P23" s="440">
        <v>35</v>
      </c>
      <c r="R23" s="440">
        <v>70</v>
      </c>
      <c r="S23" s="440">
        <f t="shared" si="1"/>
        <v>-70</v>
      </c>
      <c r="T23" s="440">
        <v>45</v>
      </c>
      <c r="V23" s="440">
        <v>27</v>
      </c>
      <c r="W23" s="440">
        <f t="shared" si="2"/>
        <v>-27</v>
      </c>
      <c r="X23" s="440">
        <v>39</v>
      </c>
      <c r="Y23" s="535"/>
      <c r="Z23" s="534"/>
      <c r="AA23" s="535"/>
      <c r="AD23" s="349"/>
      <c r="AE23" s="349"/>
      <c r="AF23" s="349"/>
    </row>
    <row r="24" spans="1:32" x14ac:dyDescent="0.2">
      <c r="L24" s="502"/>
      <c r="M24" s="440">
        <v>33</v>
      </c>
      <c r="N24" s="440">
        <v>19</v>
      </c>
      <c r="O24" s="440">
        <f t="shared" si="0"/>
        <v>-19</v>
      </c>
      <c r="P24" s="440">
        <v>25</v>
      </c>
      <c r="R24" s="440">
        <v>55</v>
      </c>
      <c r="S24" s="440">
        <f t="shared" si="1"/>
        <v>-55</v>
      </c>
      <c r="T24" s="440">
        <v>44</v>
      </c>
      <c r="V24" s="440">
        <v>30</v>
      </c>
      <c r="W24" s="440">
        <f t="shared" si="2"/>
        <v>-30</v>
      </c>
      <c r="X24" s="440">
        <v>37</v>
      </c>
      <c r="Y24" s="535"/>
      <c r="Z24" s="534"/>
      <c r="AA24" s="535"/>
      <c r="AD24" s="349"/>
      <c r="AE24" s="349"/>
      <c r="AF24" s="349"/>
    </row>
    <row r="25" spans="1:32" ht="15.75" x14ac:dyDescent="0.25">
      <c r="B25" s="779" t="s">
        <v>683</v>
      </c>
      <c r="C25" s="779"/>
      <c r="D25" s="779"/>
      <c r="E25" s="779"/>
      <c r="F25" s="779"/>
      <c r="G25" s="779"/>
      <c r="H25" s="779"/>
      <c r="I25" s="779"/>
      <c r="L25" s="502"/>
      <c r="M25" s="440">
        <v>34</v>
      </c>
      <c r="N25" s="440">
        <v>15</v>
      </c>
      <c r="O25" s="440">
        <f t="shared" si="0"/>
        <v>-15</v>
      </c>
      <c r="P25" s="440">
        <v>17</v>
      </c>
      <c r="R25" s="440">
        <v>41</v>
      </c>
      <c r="S25" s="440">
        <f t="shared" si="1"/>
        <v>-41</v>
      </c>
      <c r="T25" s="440">
        <v>35</v>
      </c>
      <c r="V25" s="440">
        <v>12</v>
      </c>
      <c r="W25" s="440">
        <f t="shared" si="2"/>
        <v>-12</v>
      </c>
      <c r="X25" s="440">
        <v>28</v>
      </c>
      <c r="Y25" s="535"/>
      <c r="Z25" s="534"/>
      <c r="AA25" s="535"/>
      <c r="AD25" s="349"/>
      <c r="AE25" s="349"/>
      <c r="AF25" s="349"/>
    </row>
    <row r="26" spans="1:32" s="32" customFormat="1" x14ac:dyDescent="0.2">
      <c r="B26" s="72"/>
      <c r="C26" s="72"/>
      <c r="D26" s="72"/>
      <c r="J26" s="359"/>
      <c r="K26" s="359"/>
      <c r="L26" s="502"/>
      <c r="M26" s="440">
        <v>35</v>
      </c>
      <c r="N26" s="440">
        <v>11</v>
      </c>
      <c r="O26" s="440">
        <f t="shared" si="0"/>
        <v>-11</v>
      </c>
      <c r="P26" s="440">
        <v>20</v>
      </c>
      <c r="Q26" s="440"/>
      <c r="R26" s="440">
        <v>30</v>
      </c>
      <c r="S26" s="440">
        <f t="shared" si="1"/>
        <v>-30</v>
      </c>
      <c r="T26" s="440">
        <v>16</v>
      </c>
      <c r="U26" s="440"/>
      <c r="V26" s="440">
        <v>17</v>
      </c>
      <c r="W26" s="440">
        <f t="shared" si="2"/>
        <v>-17</v>
      </c>
      <c r="X26" s="440">
        <v>24</v>
      </c>
      <c r="Y26" s="535"/>
      <c r="Z26" s="534"/>
      <c r="AA26" s="535"/>
      <c r="AB26" s="359"/>
      <c r="AC26" s="359"/>
      <c r="AD26" s="359"/>
      <c r="AE26" s="359"/>
      <c r="AF26" s="359"/>
    </row>
    <row r="27" spans="1:32" x14ac:dyDescent="0.2">
      <c r="A27" s="218" t="s">
        <v>254</v>
      </c>
      <c r="B27" s="218" t="s">
        <v>249</v>
      </c>
      <c r="C27" s="218" t="s">
        <v>250</v>
      </c>
      <c r="D27" s="217" t="s">
        <v>253</v>
      </c>
      <c r="L27" s="502"/>
      <c r="M27" s="440">
        <v>36</v>
      </c>
      <c r="N27" s="440">
        <v>16</v>
      </c>
      <c r="O27" s="440">
        <f t="shared" si="0"/>
        <v>-16</v>
      </c>
      <c r="P27" s="440">
        <v>12</v>
      </c>
      <c r="R27" s="440">
        <v>32</v>
      </c>
      <c r="S27" s="440">
        <f t="shared" si="1"/>
        <v>-32</v>
      </c>
      <c r="T27" s="440">
        <v>24</v>
      </c>
      <c r="V27" s="440">
        <v>12</v>
      </c>
      <c r="W27" s="440">
        <f t="shared" si="2"/>
        <v>-12</v>
      </c>
      <c r="X27" s="440">
        <v>11</v>
      </c>
      <c r="Y27" s="535"/>
      <c r="Z27" s="534"/>
      <c r="AA27" s="535"/>
      <c r="AD27" s="349"/>
      <c r="AE27" s="349"/>
      <c r="AF27" s="349"/>
    </row>
    <row r="28" spans="1:32" x14ac:dyDescent="0.2">
      <c r="A28" s="218"/>
      <c r="B28" s="218"/>
      <c r="C28" s="218"/>
      <c r="D28" s="218"/>
      <c r="L28" s="502"/>
      <c r="M28" s="440">
        <v>37</v>
      </c>
      <c r="N28" s="440">
        <v>8</v>
      </c>
      <c r="O28" s="440">
        <f t="shared" si="0"/>
        <v>-8</v>
      </c>
      <c r="P28" s="440">
        <v>7</v>
      </c>
      <c r="R28" s="440">
        <v>25</v>
      </c>
      <c r="S28" s="440">
        <f t="shared" si="1"/>
        <v>-25</v>
      </c>
      <c r="T28" s="440">
        <v>27</v>
      </c>
      <c r="V28" s="440">
        <v>6</v>
      </c>
      <c r="W28" s="440">
        <f t="shared" si="2"/>
        <v>-6</v>
      </c>
      <c r="X28" s="440">
        <v>8</v>
      </c>
      <c r="Y28" s="535"/>
      <c r="Z28" s="534"/>
      <c r="AA28" s="535"/>
      <c r="AD28" s="349"/>
      <c r="AE28" s="349"/>
      <c r="AF28" s="349"/>
    </row>
    <row r="29" spans="1:32" x14ac:dyDescent="0.2">
      <c r="A29" s="170" t="s">
        <v>255</v>
      </c>
      <c r="B29" s="15">
        <v>299</v>
      </c>
      <c r="C29" s="15">
        <v>193</v>
      </c>
      <c r="D29" s="173">
        <v>492</v>
      </c>
      <c r="L29" s="502"/>
      <c r="M29" s="440">
        <v>38</v>
      </c>
      <c r="N29" s="440">
        <v>3</v>
      </c>
      <c r="O29" s="440">
        <f t="shared" si="0"/>
        <v>-3</v>
      </c>
      <c r="P29" s="440">
        <v>7</v>
      </c>
      <c r="R29" s="440">
        <v>32</v>
      </c>
      <c r="S29" s="440">
        <f t="shared" si="1"/>
        <v>-32</v>
      </c>
      <c r="T29" s="440">
        <v>17</v>
      </c>
      <c r="V29" s="440">
        <v>3</v>
      </c>
      <c r="W29" s="440">
        <f t="shared" si="2"/>
        <v>-3</v>
      </c>
      <c r="X29" s="440">
        <v>9</v>
      </c>
      <c r="Y29" s="535"/>
      <c r="Z29" s="534"/>
      <c r="AA29" s="535"/>
      <c r="AD29" s="349"/>
      <c r="AE29" s="349"/>
      <c r="AF29" s="349"/>
    </row>
    <row r="30" spans="1:32" x14ac:dyDescent="0.2">
      <c r="A30" s="172" t="s">
        <v>256</v>
      </c>
      <c r="B30" s="18">
        <v>421</v>
      </c>
      <c r="C30" s="18">
        <v>301</v>
      </c>
      <c r="D30" s="174">
        <v>722</v>
      </c>
      <c r="L30" s="502"/>
      <c r="M30" s="440">
        <v>39</v>
      </c>
      <c r="N30" s="440">
        <v>4</v>
      </c>
      <c r="O30" s="440">
        <f t="shared" si="0"/>
        <v>-4</v>
      </c>
      <c r="P30" s="440">
        <v>4</v>
      </c>
      <c r="R30" s="440">
        <v>18</v>
      </c>
      <c r="S30" s="440">
        <f t="shared" si="1"/>
        <v>-18</v>
      </c>
      <c r="T30" s="440">
        <v>14</v>
      </c>
      <c r="V30" s="440">
        <v>4</v>
      </c>
      <c r="W30" s="440">
        <f t="shared" si="2"/>
        <v>-4</v>
      </c>
      <c r="X30" s="440">
        <v>9</v>
      </c>
      <c r="Y30" s="535"/>
      <c r="Z30" s="534"/>
      <c r="AA30" s="535"/>
      <c r="AD30" s="349"/>
      <c r="AE30" s="349"/>
      <c r="AF30" s="349"/>
    </row>
    <row r="31" spans="1:32" x14ac:dyDescent="0.2">
      <c r="A31" s="172" t="s">
        <v>257</v>
      </c>
      <c r="B31" s="18">
        <v>153</v>
      </c>
      <c r="C31" s="18">
        <v>91</v>
      </c>
      <c r="D31" s="174">
        <v>244</v>
      </c>
      <c r="L31" s="502"/>
      <c r="M31" s="440">
        <v>40</v>
      </c>
      <c r="N31" s="440">
        <v>6</v>
      </c>
      <c r="O31" s="440">
        <f t="shared" si="0"/>
        <v>-6</v>
      </c>
      <c r="P31" s="440">
        <v>7</v>
      </c>
      <c r="R31" s="440">
        <v>21</v>
      </c>
      <c r="S31" s="440">
        <f t="shared" si="1"/>
        <v>-21</v>
      </c>
      <c r="T31" s="440">
        <v>17</v>
      </c>
      <c r="V31" s="440">
        <v>4</v>
      </c>
      <c r="W31" s="440">
        <f t="shared" si="2"/>
        <v>-4</v>
      </c>
      <c r="X31" s="440">
        <v>3</v>
      </c>
      <c r="Y31" s="535"/>
      <c r="Z31" s="534"/>
      <c r="AA31" s="535"/>
      <c r="AD31" s="349"/>
      <c r="AE31" s="349"/>
      <c r="AF31" s="349"/>
    </row>
    <row r="32" spans="1:32" x14ac:dyDescent="0.2">
      <c r="A32" s="172" t="s">
        <v>258</v>
      </c>
      <c r="B32" s="18">
        <v>68</v>
      </c>
      <c r="C32" s="18">
        <v>42</v>
      </c>
      <c r="D32" s="174">
        <v>110</v>
      </c>
      <c r="L32" s="502"/>
      <c r="M32" s="440">
        <v>41</v>
      </c>
      <c r="O32" s="440">
        <f t="shared" si="0"/>
        <v>0</v>
      </c>
      <c r="P32" s="440">
        <v>1</v>
      </c>
      <c r="R32" s="440">
        <v>13</v>
      </c>
      <c r="S32" s="440">
        <f t="shared" si="1"/>
        <v>-13</v>
      </c>
      <c r="T32" s="440">
        <v>15</v>
      </c>
      <c r="V32" s="440">
        <v>4</v>
      </c>
      <c r="W32" s="440">
        <f t="shared" si="2"/>
        <v>-4</v>
      </c>
      <c r="X32" s="440">
        <v>4</v>
      </c>
      <c r="Y32" s="535"/>
      <c r="Z32" s="534"/>
      <c r="AA32" s="535"/>
      <c r="AD32" s="349"/>
      <c r="AE32" s="349"/>
      <c r="AF32" s="349"/>
    </row>
    <row r="33" spans="1:32" x14ac:dyDescent="0.2">
      <c r="A33" s="172" t="s">
        <v>259</v>
      </c>
      <c r="B33" s="18">
        <v>21</v>
      </c>
      <c r="C33" s="18">
        <v>20</v>
      </c>
      <c r="D33" s="174">
        <v>41</v>
      </c>
      <c r="L33" s="502"/>
      <c r="M33" s="440">
        <v>42</v>
      </c>
      <c r="N33" s="440">
        <v>6</v>
      </c>
      <c r="O33" s="440">
        <f t="shared" si="0"/>
        <v>-6</v>
      </c>
      <c r="P33" s="440">
        <v>3</v>
      </c>
      <c r="R33" s="440">
        <v>13</v>
      </c>
      <c r="S33" s="440">
        <f t="shared" si="1"/>
        <v>-13</v>
      </c>
      <c r="T33" s="440">
        <v>7</v>
      </c>
      <c r="V33" s="440">
        <v>1</v>
      </c>
      <c r="W33" s="440">
        <f t="shared" si="2"/>
        <v>-1</v>
      </c>
      <c r="X33" s="440">
        <v>6</v>
      </c>
      <c r="Y33" s="535"/>
      <c r="Z33" s="534"/>
      <c r="AA33" s="535"/>
      <c r="AD33" s="349"/>
      <c r="AE33" s="349"/>
      <c r="AF33" s="349"/>
    </row>
    <row r="34" spans="1:32" x14ac:dyDescent="0.2">
      <c r="A34" s="172" t="s">
        <v>260</v>
      </c>
      <c r="B34" s="18">
        <v>9</v>
      </c>
      <c r="C34" s="18">
        <v>10</v>
      </c>
      <c r="D34" s="174">
        <v>19</v>
      </c>
      <c r="L34" s="502"/>
      <c r="M34" s="440">
        <v>43</v>
      </c>
      <c r="N34" s="440">
        <v>8</v>
      </c>
      <c r="O34" s="440">
        <f t="shared" si="0"/>
        <v>-8</v>
      </c>
      <c r="P34" s="440">
        <v>2</v>
      </c>
      <c r="R34" s="440">
        <v>15</v>
      </c>
      <c r="S34" s="440">
        <f t="shared" si="1"/>
        <v>-15</v>
      </c>
      <c r="T34" s="440">
        <v>4</v>
      </c>
      <c r="V34" s="440">
        <v>1</v>
      </c>
      <c r="W34" s="440">
        <f t="shared" si="2"/>
        <v>-1</v>
      </c>
      <c r="X34" s="440">
        <v>3</v>
      </c>
      <c r="Y34" s="535"/>
      <c r="Z34" s="534"/>
      <c r="AA34" s="535"/>
      <c r="AD34" s="349"/>
      <c r="AE34" s="349"/>
      <c r="AF34" s="349"/>
    </row>
    <row r="35" spans="1:32" x14ac:dyDescent="0.2">
      <c r="A35" s="172" t="s">
        <v>261</v>
      </c>
      <c r="B35" s="18">
        <v>8</v>
      </c>
      <c r="C35" s="18">
        <v>4</v>
      </c>
      <c r="D35" s="174">
        <v>12</v>
      </c>
      <c r="L35" s="502"/>
      <c r="M35" s="440">
        <v>44</v>
      </c>
      <c r="N35" s="440">
        <v>2</v>
      </c>
      <c r="O35" s="440">
        <f t="shared" si="0"/>
        <v>-2</v>
      </c>
      <c r="P35" s="440">
        <v>1</v>
      </c>
      <c r="R35" s="440">
        <v>7</v>
      </c>
      <c r="S35" s="440">
        <f t="shared" si="1"/>
        <v>-7</v>
      </c>
      <c r="T35" s="440">
        <v>8</v>
      </c>
      <c r="V35" s="440">
        <v>4</v>
      </c>
      <c r="W35" s="440">
        <f t="shared" si="2"/>
        <v>-4</v>
      </c>
      <c r="X35" s="440">
        <v>1</v>
      </c>
      <c r="Y35" s="535"/>
      <c r="Z35" s="534"/>
      <c r="AA35" s="535"/>
      <c r="AD35" s="349"/>
      <c r="AE35" s="349"/>
      <c r="AF35" s="349"/>
    </row>
    <row r="36" spans="1:32" x14ac:dyDescent="0.2">
      <c r="A36" s="172" t="s">
        <v>262</v>
      </c>
      <c r="B36" s="18">
        <v>3</v>
      </c>
      <c r="C36" s="18">
        <v>6</v>
      </c>
      <c r="D36" s="174">
        <v>9</v>
      </c>
      <c r="L36" s="502"/>
      <c r="M36" s="440">
        <v>45</v>
      </c>
      <c r="N36" s="440">
        <v>3</v>
      </c>
      <c r="O36" s="440">
        <f t="shared" si="0"/>
        <v>-3</v>
      </c>
      <c r="P36" s="440">
        <v>3</v>
      </c>
      <c r="R36" s="440">
        <v>6</v>
      </c>
      <c r="S36" s="440">
        <f t="shared" si="1"/>
        <v>-6</v>
      </c>
      <c r="T36" s="440">
        <v>5</v>
      </c>
      <c r="W36" s="440">
        <f t="shared" si="2"/>
        <v>0</v>
      </c>
      <c r="X36" s="440">
        <v>1</v>
      </c>
      <c r="Y36" s="535"/>
      <c r="Z36" s="534"/>
      <c r="AA36" s="535"/>
      <c r="AD36" s="349"/>
      <c r="AE36" s="349"/>
      <c r="AF36" s="349"/>
    </row>
    <row r="37" spans="1:32" x14ac:dyDescent="0.2">
      <c r="A37" s="201" t="s">
        <v>263</v>
      </c>
      <c r="B37" s="200"/>
      <c r="C37" s="200"/>
      <c r="D37" s="201"/>
      <c r="L37" s="502"/>
      <c r="M37" s="440">
        <v>46</v>
      </c>
      <c r="O37" s="440">
        <f t="shared" si="0"/>
        <v>0</v>
      </c>
      <c r="P37" s="440">
        <v>3</v>
      </c>
      <c r="R37" s="440">
        <v>6</v>
      </c>
      <c r="S37" s="440">
        <f t="shared" si="1"/>
        <v>-6</v>
      </c>
      <c r="T37" s="440">
        <v>4</v>
      </c>
      <c r="V37" s="440">
        <v>1</v>
      </c>
      <c r="W37" s="440">
        <f t="shared" si="2"/>
        <v>-1</v>
      </c>
      <c r="X37" s="440">
        <v>1</v>
      </c>
      <c r="Y37" s="535"/>
      <c r="Z37" s="534"/>
      <c r="AA37" s="535"/>
      <c r="AD37" s="349"/>
      <c r="AE37" s="349"/>
      <c r="AF37" s="349"/>
    </row>
    <row r="38" spans="1:32" x14ac:dyDescent="0.2">
      <c r="A38" s="628" t="s">
        <v>447</v>
      </c>
      <c r="B38">
        <v>4</v>
      </c>
      <c r="C38">
        <v>4</v>
      </c>
      <c r="D38">
        <v>8</v>
      </c>
      <c r="L38" s="502"/>
      <c r="M38" s="440">
        <v>47</v>
      </c>
      <c r="N38" s="440">
        <v>2</v>
      </c>
      <c r="O38" s="440">
        <f t="shared" si="0"/>
        <v>-2</v>
      </c>
      <c r="P38" s="440">
        <v>1</v>
      </c>
      <c r="R38" s="440">
        <v>2</v>
      </c>
      <c r="S38" s="440">
        <f t="shared" si="1"/>
        <v>-2</v>
      </c>
      <c r="T38" s="440">
        <v>3</v>
      </c>
      <c r="V38" s="440">
        <v>1</v>
      </c>
      <c r="W38" s="440">
        <f t="shared" si="2"/>
        <v>-1</v>
      </c>
      <c r="X38" s="440">
        <v>1</v>
      </c>
      <c r="Y38" s="535"/>
      <c r="Z38" s="534"/>
      <c r="AA38" s="535"/>
      <c r="AD38" s="349"/>
      <c r="AE38" s="349"/>
      <c r="AF38" s="349"/>
    </row>
    <row r="39" spans="1:32" x14ac:dyDescent="0.2">
      <c r="A39" s="95" t="s">
        <v>40</v>
      </c>
      <c r="B39" s="25">
        <f>SUM(B29:B38)</f>
        <v>986</v>
      </c>
      <c r="C39" s="25">
        <f t="shared" ref="C39:D39" si="4">SUM(C29:C38)</f>
        <v>671</v>
      </c>
      <c r="D39" s="26">
        <f t="shared" si="4"/>
        <v>1657</v>
      </c>
      <c r="L39" s="502"/>
      <c r="M39" s="440">
        <v>48</v>
      </c>
      <c r="N39" s="440">
        <v>4</v>
      </c>
      <c r="O39" s="440">
        <f t="shared" si="0"/>
        <v>-4</v>
      </c>
      <c r="P39" s="440">
        <v>1</v>
      </c>
      <c r="S39" s="440">
        <f t="shared" si="1"/>
        <v>0</v>
      </c>
      <c r="T39" s="440">
        <v>5</v>
      </c>
      <c r="W39" s="440">
        <f t="shared" si="2"/>
        <v>0</v>
      </c>
      <c r="X39" s="440">
        <v>2</v>
      </c>
      <c r="Y39" s="535"/>
      <c r="Z39" s="534"/>
      <c r="AA39" s="535"/>
      <c r="AD39" s="349"/>
      <c r="AE39" s="349"/>
      <c r="AF39" s="349"/>
    </row>
    <row r="40" spans="1:32" ht="13.5" x14ac:dyDescent="0.25">
      <c r="A40" s="202" t="s">
        <v>264</v>
      </c>
      <c r="B40" s="224">
        <f>B39/$D$39</f>
        <v>0.59505129752564878</v>
      </c>
      <c r="C40" s="224">
        <f t="shared" ref="C40:D40" si="5">C39/$D$39</f>
        <v>0.40494870247435122</v>
      </c>
      <c r="D40" s="224">
        <f t="shared" si="5"/>
        <v>1</v>
      </c>
      <c r="L40" s="502"/>
      <c r="M40" s="440">
        <v>49</v>
      </c>
      <c r="N40" s="440">
        <v>1</v>
      </c>
      <c r="O40" s="440">
        <f t="shared" si="0"/>
        <v>-1</v>
      </c>
      <c r="R40" s="440">
        <v>2</v>
      </c>
      <c r="S40" s="440">
        <f t="shared" si="1"/>
        <v>-2</v>
      </c>
      <c r="T40" s="440">
        <v>2</v>
      </c>
      <c r="V40" s="440">
        <v>3</v>
      </c>
      <c r="W40" s="440">
        <f t="shared" si="2"/>
        <v>-3</v>
      </c>
      <c r="Y40" s="535"/>
      <c r="Z40" s="534"/>
      <c r="AA40" s="535"/>
      <c r="AD40" s="349"/>
      <c r="AE40" s="349"/>
      <c r="AF40" s="349"/>
    </row>
    <row r="41" spans="1:32" ht="13.5" x14ac:dyDescent="0.25">
      <c r="A41" s="203" t="s">
        <v>230</v>
      </c>
      <c r="B41" s="670" t="s">
        <v>506</v>
      </c>
      <c r="C41" s="670" t="s">
        <v>506</v>
      </c>
      <c r="D41" s="670" t="s">
        <v>506</v>
      </c>
      <c r="L41" s="502"/>
      <c r="M41" s="440">
        <v>50</v>
      </c>
      <c r="O41" s="440">
        <f t="shared" si="0"/>
        <v>0</v>
      </c>
      <c r="P41" s="440">
        <v>2</v>
      </c>
      <c r="R41" s="440">
        <v>5</v>
      </c>
      <c r="S41" s="440">
        <f t="shared" si="1"/>
        <v>-5</v>
      </c>
      <c r="T41" s="440">
        <v>1</v>
      </c>
      <c r="W41" s="440">
        <f t="shared" si="2"/>
        <v>0</v>
      </c>
      <c r="X41" s="440">
        <v>1</v>
      </c>
      <c r="Y41" s="535"/>
      <c r="Z41" s="534"/>
      <c r="AA41" s="535"/>
      <c r="AD41" s="349"/>
      <c r="AE41" s="349"/>
      <c r="AF41" s="349"/>
    </row>
    <row r="42" spans="1:32" x14ac:dyDescent="0.2">
      <c r="L42" s="502"/>
      <c r="M42" s="440">
        <v>51</v>
      </c>
      <c r="O42" s="440">
        <f t="shared" si="0"/>
        <v>0</v>
      </c>
      <c r="P42" s="440">
        <v>2</v>
      </c>
      <c r="R42" s="440">
        <v>2</v>
      </c>
      <c r="S42" s="440">
        <f t="shared" si="1"/>
        <v>-2</v>
      </c>
      <c r="T42" s="440">
        <v>1</v>
      </c>
      <c r="W42" s="440">
        <f t="shared" si="2"/>
        <v>0</v>
      </c>
      <c r="Y42" s="535"/>
      <c r="Z42" s="534"/>
      <c r="AA42" s="535"/>
      <c r="AD42" s="349"/>
      <c r="AE42" s="349"/>
      <c r="AF42" s="349"/>
    </row>
    <row r="43" spans="1:32" x14ac:dyDescent="0.2">
      <c r="L43" s="502"/>
      <c r="M43" s="440">
        <v>52</v>
      </c>
      <c r="O43" s="440">
        <f t="shared" si="0"/>
        <v>0</v>
      </c>
      <c r="S43" s="440">
        <f t="shared" si="1"/>
        <v>0</v>
      </c>
      <c r="T43" s="440">
        <v>2</v>
      </c>
      <c r="W43" s="440">
        <f t="shared" si="2"/>
        <v>0</v>
      </c>
      <c r="Y43" s="535"/>
      <c r="Z43" s="534"/>
      <c r="AA43" s="535"/>
      <c r="AD43" s="349"/>
      <c r="AE43" s="349"/>
      <c r="AF43" s="349"/>
    </row>
    <row r="44" spans="1:32" ht="15.75" x14ac:dyDescent="0.25">
      <c r="B44" s="779" t="s">
        <v>684</v>
      </c>
      <c r="C44" s="779"/>
      <c r="D44" s="779"/>
      <c r="E44" s="779"/>
      <c r="F44" s="779"/>
      <c r="G44" s="779"/>
      <c r="H44" s="779"/>
      <c r="I44" s="779"/>
      <c r="L44" s="502"/>
      <c r="M44" s="440">
        <v>53</v>
      </c>
      <c r="N44" s="440">
        <v>1</v>
      </c>
      <c r="O44" s="440">
        <f t="shared" si="0"/>
        <v>-1</v>
      </c>
      <c r="P44" s="440">
        <v>2</v>
      </c>
      <c r="R44" s="440">
        <v>1</v>
      </c>
      <c r="S44" s="440">
        <f t="shared" si="1"/>
        <v>-1</v>
      </c>
      <c r="T44" s="440">
        <v>1</v>
      </c>
      <c r="W44" s="440">
        <f t="shared" si="2"/>
        <v>0</v>
      </c>
      <c r="Y44" s="535"/>
      <c r="Z44" s="534"/>
      <c r="AA44" s="535"/>
      <c r="AD44" s="349"/>
      <c r="AE44" s="349"/>
      <c r="AF44" s="349"/>
    </row>
    <row r="45" spans="1:32" s="32" customFormat="1" x14ac:dyDescent="0.2">
      <c r="B45" s="72"/>
      <c r="C45" s="72"/>
      <c r="D45" s="72"/>
      <c r="E45" s="79"/>
      <c r="J45" s="359"/>
      <c r="K45" s="359"/>
      <c r="L45" s="502"/>
      <c r="M45" s="440">
        <v>54</v>
      </c>
      <c r="N45" s="440"/>
      <c r="O45" s="440">
        <f t="shared" si="0"/>
        <v>0</v>
      </c>
      <c r="P45" s="440"/>
      <c r="Q45" s="440"/>
      <c r="R45" s="440">
        <v>3</v>
      </c>
      <c r="S45" s="440">
        <f t="shared" si="1"/>
        <v>-3</v>
      </c>
      <c r="T45" s="440">
        <v>1</v>
      </c>
      <c r="U45" s="440"/>
      <c r="V45" s="440"/>
      <c r="W45" s="440">
        <f t="shared" si="2"/>
        <v>0</v>
      </c>
      <c r="X45" s="440"/>
      <c r="Y45" s="535"/>
      <c r="Z45" s="534"/>
      <c r="AA45" s="535"/>
      <c r="AB45" s="359"/>
      <c r="AC45" s="359"/>
      <c r="AD45" s="359"/>
      <c r="AE45" s="359"/>
      <c r="AF45" s="359"/>
    </row>
    <row r="46" spans="1:32" x14ac:dyDescent="0.2">
      <c r="A46" s="218" t="s">
        <v>254</v>
      </c>
      <c r="B46" s="218" t="s">
        <v>249</v>
      </c>
      <c r="C46" s="218" t="s">
        <v>250</v>
      </c>
      <c r="D46" s="217" t="s">
        <v>253</v>
      </c>
      <c r="L46" s="502"/>
      <c r="M46" s="440">
        <v>55</v>
      </c>
      <c r="O46" s="440">
        <f t="shared" si="0"/>
        <v>0</v>
      </c>
      <c r="P46" s="440">
        <v>2</v>
      </c>
      <c r="R46" s="440">
        <v>2</v>
      </c>
      <c r="S46" s="440">
        <f t="shared" si="1"/>
        <v>-2</v>
      </c>
      <c r="T46" s="440">
        <v>2</v>
      </c>
      <c r="W46" s="440">
        <f t="shared" si="2"/>
        <v>0</v>
      </c>
      <c r="Y46" s="535"/>
      <c r="Z46" s="534"/>
      <c r="AA46" s="535"/>
      <c r="AD46" s="349"/>
      <c r="AE46" s="349"/>
      <c r="AF46" s="349"/>
    </row>
    <row r="47" spans="1:32" x14ac:dyDescent="0.2">
      <c r="A47" s="218"/>
      <c r="B47" s="218"/>
      <c r="C47" s="218"/>
      <c r="D47" s="218"/>
      <c r="L47" s="502"/>
      <c r="M47" s="440">
        <v>56</v>
      </c>
      <c r="O47" s="440">
        <f t="shared" si="0"/>
        <v>0</v>
      </c>
      <c r="R47" s="440">
        <v>2</v>
      </c>
      <c r="S47" s="440">
        <f t="shared" si="1"/>
        <v>-2</v>
      </c>
      <c r="T47" s="440">
        <v>3</v>
      </c>
      <c r="V47" s="440">
        <v>1</v>
      </c>
      <c r="W47" s="440">
        <f t="shared" si="2"/>
        <v>-1</v>
      </c>
      <c r="Y47" s="535"/>
      <c r="Z47" s="534"/>
      <c r="AA47" s="535"/>
      <c r="AD47" s="349"/>
      <c r="AE47" s="349"/>
      <c r="AF47" s="349"/>
    </row>
    <row r="48" spans="1:32" x14ac:dyDescent="0.2">
      <c r="A48" s="170" t="s">
        <v>255</v>
      </c>
      <c r="B48" s="15">
        <v>283</v>
      </c>
      <c r="C48" s="15">
        <v>491</v>
      </c>
      <c r="D48" s="173">
        <v>774</v>
      </c>
      <c r="L48" s="502"/>
      <c r="M48" s="440">
        <v>57</v>
      </c>
      <c r="O48" s="440">
        <f t="shared" si="0"/>
        <v>0</v>
      </c>
      <c r="P48" s="440">
        <v>1</v>
      </c>
      <c r="S48" s="440">
        <f t="shared" si="1"/>
        <v>0</v>
      </c>
      <c r="W48" s="440">
        <f t="shared" si="2"/>
        <v>0</v>
      </c>
      <c r="Y48" s="535"/>
      <c r="Z48" s="534"/>
      <c r="AA48" s="535"/>
      <c r="AD48" s="349"/>
      <c r="AE48" s="349"/>
      <c r="AF48" s="349"/>
    </row>
    <row r="49" spans="1:32" x14ac:dyDescent="0.2">
      <c r="A49" s="172" t="s">
        <v>256</v>
      </c>
      <c r="B49" s="18">
        <v>153</v>
      </c>
      <c r="C49" s="18">
        <v>267</v>
      </c>
      <c r="D49" s="174">
        <v>420</v>
      </c>
      <c r="L49" s="502"/>
      <c r="M49" s="440">
        <v>58</v>
      </c>
      <c r="Y49" s="535"/>
      <c r="Z49" s="534"/>
      <c r="AD49" s="349"/>
      <c r="AE49" s="349"/>
      <c r="AF49" s="349"/>
    </row>
    <row r="50" spans="1:32" x14ac:dyDescent="0.2">
      <c r="A50" s="172" t="s">
        <v>257</v>
      </c>
      <c r="B50" s="18">
        <v>55</v>
      </c>
      <c r="C50" s="18">
        <v>71</v>
      </c>
      <c r="D50" s="174">
        <v>126</v>
      </c>
      <c r="L50" s="502"/>
      <c r="M50" s="440">
        <v>59</v>
      </c>
      <c r="O50" s="440">
        <f t="shared" si="0"/>
        <v>0</v>
      </c>
      <c r="R50" s="440">
        <v>2</v>
      </c>
      <c r="S50" s="440">
        <f t="shared" si="1"/>
        <v>-2</v>
      </c>
      <c r="T50" s="440">
        <v>2</v>
      </c>
      <c r="W50" s="440">
        <f t="shared" si="2"/>
        <v>0</v>
      </c>
      <c r="Y50" s="535"/>
      <c r="Z50" s="534"/>
      <c r="AD50" s="349"/>
      <c r="AE50" s="349"/>
      <c r="AF50" s="349"/>
    </row>
    <row r="51" spans="1:32" x14ac:dyDescent="0.2">
      <c r="A51" s="172" t="s">
        <v>258</v>
      </c>
      <c r="B51" s="18">
        <v>15</v>
      </c>
      <c r="C51" s="18">
        <v>17</v>
      </c>
      <c r="D51" s="174">
        <v>32</v>
      </c>
      <c r="L51" s="502"/>
      <c r="M51" s="440">
        <v>60</v>
      </c>
      <c r="Y51" s="535"/>
      <c r="Z51" s="534"/>
      <c r="AD51" s="349"/>
      <c r="AE51" s="349"/>
      <c r="AF51" s="349"/>
    </row>
    <row r="52" spans="1:32" x14ac:dyDescent="0.2">
      <c r="A52" s="172" t="s">
        <v>259</v>
      </c>
      <c r="B52" s="18">
        <v>3</v>
      </c>
      <c r="C52" s="18">
        <v>7</v>
      </c>
      <c r="D52" s="174">
        <v>10</v>
      </c>
      <c r="M52" s="440">
        <v>61</v>
      </c>
      <c r="O52" s="440">
        <f t="shared" si="0"/>
        <v>0</v>
      </c>
      <c r="R52" s="440">
        <v>1</v>
      </c>
      <c r="S52" s="440">
        <f t="shared" si="1"/>
        <v>-1</v>
      </c>
      <c r="V52" s="440">
        <v>1</v>
      </c>
      <c r="W52" s="440">
        <f t="shared" si="2"/>
        <v>-1</v>
      </c>
      <c r="Y52" s="535"/>
      <c r="Z52" s="534"/>
      <c r="AD52" s="349"/>
      <c r="AE52" s="349"/>
      <c r="AF52" s="349"/>
    </row>
    <row r="53" spans="1:32" x14ac:dyDescent="0.2">
      <c r="A53" s="172" t="s">
        <v>260</v>
      </c>
      <c r="B53" s="18">
        <v>1</v>
      </c>
      <c r="C53" s="18">
        <v>3</v>
      </c>
      <c r="D53" s="174">
        <v>4</v>
      </c>
      <c r="M53" s="440">
        <v>62</v>
      </c>
      <c r="O53" s="440">
        <f t="shared" si="0"/>
        <v>0</v>
      </c>
      <c r="R53" s="440">
        <v>1</v>
      </c>
      <c r="S53" s="440">
        <f t="shared" si="1"/>
        <v>-1</v>
      </c>
      <c r="W53" s="440">
        <f t="shared" si="2"/>
        <v>0</v>
      </c>
      <c r="Y53" s="535"/>
      <c r="Z53" s="535"/>
      <c r="AD53" s="349"/>
      <c r="AE53" s="349"/>
      <c r="AF53" s="349"/>
    </row>
    <row r="54" spans="1:32" x14ac:dyDescent="0.2">
      <c r="A54" s="172" t="s">
        <v>261</v>
      </c>
      <c r="B54" s="18"/>
      <c r="C54" s="18"/>
      <c r="D54" s="174"/>
      <c r="Y54" s="535"/>
      <c r="Z54" s="535"/>
      <c r="AD54" s="349"/>
      <c r="AE54" s="349"/>
      <c r="AF54" s="349"/>
    </row>
    <row r="55" spans="1:32" x14ac:dyDescent="0.2">
      <c r="A55" s="172" t="s">
        <v>262</v>
      </c>
      <c r="B55" s="18">
        <v>1</v>
      </c>
      <c r="C55" s="18"/>
      <c r="D55" s="174">
        <v>1</v>
      </c>
      <c r="Y55" s="535"/>
      <c r="Z55" s="535"/>
      <c r="AD55" s="349"/>
      <c r="AE55" s="349"/>
      <c r="AF55" s="349"/>
    </row>
    <row r="56" spans="1:32" x14ac:dyDescent="0.2">
      <c r="A56" s="201" t="s">
        <v>263</v>
      </c>
      <c r="B56" s="200"/>
      <c r="C56" s="200">
        <v>1</v>
      </c>
      <c r="D56" s="201">
        <v>1</v>
      </c>
      <c r="Y56" s="535"/>
      <c r="Z56" s="535"/>
      <c r="AD56" s="349"/>
      <c r="AE56" s="349"/>
      <c r="AF56" s="349"/>
    </row>
    <row r="57" spans="1:32" x14ac:dyDescent="0.2">
      <c r="A57" s="628" t="s">
        <v>447</v>
      </c>
      <c r="B57">
        <v>1</v>
      </c>
      <c r="C57">
        <v>1</v>
      </c>
      <c r="D57">
        <v>2</v>
      </c>
      <c r="Y57" s="535"/>
      <c r="Z57" s="535"/>
      <c r="AD57" s="349"/>
      <c r="AE57" s="349"/>
      <c r="AF57" s="349"/>
    </row>
    <row r="58" spans="1:32" x14ac:dyDescent="0.2">
      <c r="A58" s="225" t="s">
        <v>70</v>
      </c>
      <c r="B58" s="226">
        <f>SUM(B48:B57)</f>
        <v>512</v>
      </c>
      <c r="C58" s="226">
        <f t="shared" ref="C58:D58" si="6">SUM(C48:C57)</f>
        <v>858</v>
      </c>
      <c r="D58" s="227">
        <f t="shared" si="6"/>
        <v>1370</v>
      </c>
      <c r="Y58" s="535"/>
      <c r="Z58" s="535"/>
      <c r="AD58" s="349"/>
      <c r="AE58" s="349"/>
      <c r="AF58" s="349"/>
    </row>
    <row r="59" spans="1:32" ht="13.5" x14ac:dyDescent="0.25">
      <c r="A59" s="202" t="s">
        <v>264</v>
      </c>
      <c r="B59" s="224">
        <f>B58/$D$58</f>
        <v>0.37372262773722625</v>
      </c>
      <c r="C59" s="224">
        <f t="shared" ref="C59:D59" si="7">C58/$D$58</f>
        <v>0.62627737226277369</v>
      </c>
      <c r="D59" s="224">
        <f t="shared" si="7"/>
        <v>1</v>
      </c>
      <c r="Y59" s="535"/>
      <c r="Z59" s="535"/>
      <c r="AD59" s="349"/>
      <c r="AE59" s="349"/>
      <c r="AF59" s="349"/>
    </row>
    <row r="60" spans="1:32" ht="13.5" x14ac:dyDescent="0.25">
      <c r="A60" s="203" t="s">
        <v>230</v>
      </c>
      <c r="B60" s="670" t="s">
        <v>352</v>
      </c>
      <c r="C60" s="670" t="s">
        <v>352</v>
      </c>
      <c r="D60" s="670" t="s">
        <v>352</v>
      </c>
      <c r="Y60" s="535"/>
      <c r="Z60" s="535"/>
      <c r="AD60" s="349"/>
      <c r="AE60" s="349"/>
      <c r="AF60" s="349"/>
    </row>
    <row r="61" spans="1:32" s="568" customFormat="1" ht="17.25" customHeight="1" x14ac:dyDescent="0.25">
      <c r="A61" s="572"/>
      <c r="J61" s="580"/>
      <c r="K61" s="580"/>
      <c r="L61" s="580"/>
      <c r="M61" s="440"/>
      <c r="N61" s="659"/>
      <c r="O61" s="440"/>
      <c r="P61" s="660"/>
      <c r="Q61" s="660"/>
      <c r="R61" s="660"/>
      <c r="S61" s="440"/>
      <c r="T61" s="440"/>
      <c r="U61" s="440"/>
      <c r="V61" s="440"/>
      <c r="W61" s="440"/>
      <c r="X61" s="440"/>
      <c r="Y61" s="535"/>
      <c r="Z61" s="581"/>
      <c r="AA61" s="580"/>
      <c r="AB61" s="580"/>
      <c r="AC61" s="580"/>
      <c r="AD61" s="580"/>
      <c r="AE61" s="580"/>
      <c r="AF61" s="580"/>
    </row>
    <row r="62" spans="1:32" x14ac:dyDescent="0.2">
      <c r="N62" s="659"/>
      <c r="P62" s="660"/>
      <c r="Q62" s="660"/>
      <c r="R62" s="660"/>
      <c r="Y62" s="535"/>
      <c r="Z62" s="535"/>
      <c r="AD62" s="349"/>
      <c r="AE62" s="349"/>
      <c r="AF62" s="349"/>
    </row>
    <row r="63" spans="1:32" x14ac:dyDescent="0.2">
      <c r="N63" s="659"/>
      <c r="O63" s="659"/>
      <c r="P63" s="660"/>
      <c r="Q63" s="660"/>
      <c r="R63" s="660"/>
      <c r="S63" s="660"/>
      <c r="Y63" s="535"/>
      <c r="Z63" s="535"/>
      <c r="AD63" s="349"/>
      <c r="AE63" s="349"/>
      <c r="AF63" s="349"/>
    </row>
    <row r="64" spans="1:32" ht="15.75" x14ac:dyDescent="0.25">
      <c r="N64" s="659"/>
      <c r="O64" s="659"/>
      <c r="P64" s="660"/>
      <c r="Q64" s="660"/>
      <c r="R64" s="660"/>
      <c r="S64" s="660"/>
      <c r="Y64" s="581"/>
      <c r="Z64" s="535"/>
      <c r="AD64" s="349"/>
      <c r="AE64" s="349"/>
      <c r="AF64" s="349"/>
    </row>
    <row r="65" spans="13:32" x14ac:dyDescent="0.2">
      <c r="N65" s="659"/>
      <c r="O65" s="659"/>
      <c r="P65" s="660"/>
      <c r="Q65" s="660"/>
      <c r="R65" s="660"/>
      <c r="S65" s="660"/>
      <c r="Y65" s="535"/>
      <c r="Z65" s="535"/>
      <c r="AD65" s="349"/>
      <c r="AE65" s="349"/>
      <c r="AF65" s="349"/>
    </row>
    <row r="66" spans="13:32" x14ac:dyDescent="0.2">
      <c r="N66" s="659"/>
      <c r="O66" s="659"/>
      <c r="P66" s="660"/>
      <c r="Q66" s="660"/>
      <c r="R66" s="660"/>
      <c r="S66" s="660"/>
      <c r="Y66" s="535"/>
      <c r="Z66" s="535"/>
      <c r="AD66" s="349"/>
      <c r="AE66" s="349"/>
      <c r="AF66" s="349"/>
    </row>
    <row r="67" spans="13:32" ht="15.75" x14ac:dyDescent="0.25">
      <c r="M67" s="661"/>
      <c r="N67" s="662"/>
      <c r="O67" s="662"/>
      <c r="P67" s="663"/>
      <c r="Q67" s="663"/>
      <c r="R67" s="663"/>
      <c r="S67" s="663"/>
      <c r="T67" s="661"/>
      <c r="U67" s="661"/>
      <c r="V67" s="661"/>
      <c r="W67" s="661"/>
      <c r="X67" s="661"/>
      <c r="Y67" s="535"/>
      <c r="Z67" s="535"/>
      <c r="AD67" s="349"/>
      <c r="AE67" s="349"/>
      <c r="AF67" s="349"/>
    </row>
    <row r="68" spans="13:32" x14ac:dyDescent="0.2">
      <c r="N68" s="659"/>
      <c r="O68" s="659"/>
      <c r="P68" s="660"/>
      <c r="Q68" s="660"/>
      <c r="R68" s="660"/>
      <c r="S68" s="660"/>
      <c r="Y68" s="535"/>
      <c r="Z68" s="535"/>
      <c r="AD68" s="349"/>
      <c r="AE68" s="349"/>
      <c r="AF68" s="349"/>
    </row>
    <row r="69" spans="13:32" x14ac:dyDescent="0.2">
      <c r="N69" s="659"/>
      <c r="O69" s="659"/>
      <c r="P69" s="660"/>
      <c r="Q69" s="660"/>
      <c r="R69" s="660"/>
      <c r="S69" s="660"/>
      <c r="Y69" s="535"/>
      <c r="Z69" s="535"/>
      <c r="AD69" s="349"/>
      <c r="AE69" s="349"/>
      <c r="AF69" s="349"/>
    </row>
    <row r="70" spans="13:32" x14ac:dyDescent="0.2">
      <c r="N70" s="659"/>
      <c r="O70" s="659"/>
      <c r="P70" s="660"/>
      <c r="Q70" s="660"/>
      <c r="R70" s="660"/>
      <c r="S70" s="660"/>
      <c r="Y70" s="535"/>
      <c r="Z70" s="535"/>
      <c r="AD70" s="349"/>
      <c r="AE70" s="349"/>
      <c r="AF70" s="349"/>
    </row>
    <row r="71" spans="13:32" x14ac:dyDescent="0.2">
      <c r="N71" s="659"/>
      <c r="O71" s="659"/>
      <c r="P71" s="660"/>
      <c r="Q71" s="660"/>
      <c r="R71" s="660"/>
      <c r="S71" s="660"/>
      <c r="Y71" s="535"/>
      <c r="Z71" s="535"/>
      <c r="AD71" s="349"/>
      <c r="AE71" s="349"/>
      <c r="AF71" s="349"/>
    </row>
    <row r="72" spans="13:32" x14ac:dyDescent="0.2">
      <c r="N72" s="659"/>
      <c r="O72" s="659"/>
      <c r="P72" s="660"/>
      <c r="Q72" s="660"/>
      <c r="R72" s="660"/>
      <c r="S72" s="660"/>
      <c r="Y72" s="535"/>
      <c r="Z72" s="535"/>
      <c r="AD72" s="349"/>
      <c r="AE72" s="349"/>
      <c r="AF72" s="349"/>
    </row>
    <row r="73" spans="13:32" x14ac:dyDescent="0.2">
      <c r="N73" s="659"/>
      <c r="O73" s="659"/>
      <c r="P73" s="660"/>
      <c r="Q73" s="660"/>
      <c r="R73" s="660"/>
      <c r="S73" s="660"/>
      <c r="Y73" s="535"/>
      <c r="Z73" s="535"/>
      <c r="AD73" s="349"/>
      <c r="AE73" s="349"/>
      <c r="AF73" s="349"/>
    </row>
    <row r="74" spans="13:32" x14ac:dyDescent="0.2">
      <c r="N74" s="659"/>
      <c r="O74" s="659"/>
      <c r="P74" s="660"/>
      <c r="Q74" s="660"/>
      <c r="R74" s="660"/>
      <c r="S74" s="660"/>
      <c r="Y74" s="535"/>
    </row>
    <row r="75" spans="13:32" x14ac:dyDescent="0.2">
      <c r="N75" s="659"/>
      <c r="O75" s="659"/>
      <c r="P75" s="660"/>
      <c r="Q75" s="660"/>
      <c r="R75" s="660"/>
      <c r="S75" s="660"/>
      <c r="Y75" s="535"/>
    </row>
    <row r="76" spans="13:32" x14ac:dyDescent="0.2">
      <c r="N76" s="659"/>
      <c r="O76" s="659"/>
      <c r="P76" s="660"/>
      <c r="Q76" s="660"/>
      <c r="R76" s="660"/>
      <c r="S76" s="660"/>
      <c r="Y76" s="535"/>
    </row>
    <row r="77" spans="13:32" x14ac:dyDescent="0.2">
      <c r="N77" s="659"/>
      <c r="O77" s="659"/>
      <c r="P77" s="660"/>
      <c r="Q77" s="660"/>
      <c r="R77" s="660"/>
      <c r="S77" s="660"/>
    </row>
    <row r="78" spans="13:32" x14ac:dyDescent="0.2">
      <c r="N78" s="659"/>
      <c r="O78" s="659"/>
      <c r="P78" s="660"/>
      <c r="Q78" s="660"/>
      <c r="R78" s="660"/>
      <c r="S78" s="660"/>
    </row>
    <row r="79" spans="13:32" x14ac:dyDescent="0.2">
      <c r="N79" s="659"/>
      <c r="O79" s="659"/>
      <c r="P79" s="660"/>
      <c r="Q79" s="660"/>
      <c r="R79" s="660"/>
      <c r="S79" s="660"/>
    </row>
  </sheetData>
  <mergeCells count="4">
    <mergeCell ref="A3:I3"/>
    <mergeCell ref="B6:I6"/>
    <mergeCell ref="B25:I25"/>
    <mergeCell ref="B44:I44"/>
  </mergeCells>
  <printOptions horizontalCentered="1"/>
  <pageMargins left="0.70866141732283472" right="0.70866141732283472" top="0.74803149606299213" bottom="0.74803149606299213" header="0.31496062992125984" footer="0.31496062992125984"/>
  <pageSetup paperSize="9" scale="70" firstPageNumber="34" fitToHeight="0" orientation="portrait" r:id="rId1"/>
  <headerFooter>
    <oddFooter>&amp;CPage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tabColor theme="7"/>
    <pageSetUpPr fitToPage="1"/>
  </sheetPr>
  <dimension ref="A1:AB51"/>
  <sheetViews>
    <sheetView showGridLines="0" zoomScale="85" zoomScaleNormal="85" workbookViewId="0">
      <selection activeCell="N25" sqref="N25"/>
    </sheetView>
  </sheetViews>
  <sheetFormatPr baseColWidth="10" defaultRowHeight="12.75" x14ac:dyDescent="0.2"/>
  <cols>
    <col min="1" max="1" width="19" bestFit="1" customWidth="1"/>
    <col min="2" max="4" width="16" bestFit="1" customWidth="1"/>
    <col min="5" max="5" width="7.6640625" bestFit="1" customWidth="1"/>
    <col min="6" max="6" width="19" bestFit="1" customWidth="1"/>
    <col min="7" max="7" width="14.83203125" bestFit="1" customWidth="1"/>
    <col min="8" max="9" width="16" bestFit="1" customWidth="1"/>
    <col min="10" max="10" width="14.5" style="349" bestFit="1" customWidth="1"/>
    <col min="11" max="11" width="18.33203125" style="349" customWidth="1"/>
    <col min="12" max="22" width="21.1640625" style="220" customWidth="1"/>
    <col min="23" max="26" width="12" style="349"/>
  </cols>
  <sheetData>
    <row r="1" spans="1:28" ht="9" customHeight="1" x14ac:dyDescent="0.2">
      <c r="AA1" s="349"/>
      <c r="AB1" s="349"/>
    </row>
    <row r="2" spans="1:28" ht="6.75" customHeight="1" x14ac:dyDescent="0.2">
      <c r="AA2" s="349"/>
      <c r="AB2" s="349"/>
    </row>
    <row r="3" spans="1:28" ht="29.25" customHeight="1" x14ac:dyDescent="0.2">
      <c r="A3" s="754" t="s">
        <v>551</v>
      </c>
      <c r="B3" s="754"/>
      <c r="C3" s="754"/>
      <c r="D3" s="754"/>
      <c r="E3" s="754"/>
      <c r="F3" s="754"/>
      <c r="G3" s="754"/>
      <c r="H3" s="754"/>
      <c r="I3" s="754"/>
      <c r="J3" s="350"/>
      <c r="K3" s="350"/>
      <c r="L3" s="649" t="s">
        <v>110</v>
      </c>
      <c r="M3" s="649" t="s">
        <v>458</v>
      </c>
      <c r="N3" s="649" t="s">
        <v>459</v>
      </c>
      <c r="O3" s="649" t="e">
        <f>-M3</f>
        <v>#VALUE!</v>
      </c>
      <c r="P3" s="649"/>
      <c r="S3" s="220" t="s">
        <v>110</v>
      </c>
      <c r="T3" s="220" t="s">
        <v>458</v>
      </c>
      <c r="U3" s="220" t="s">
        <v>459</v>
      </c>
      <c r="AA3" s="349"/>
      <c r="AB3" s="349"/>
    </row>
    <row r="4" spans="1:28" ht="9.75" customHeight="1" x14ac:dyDescent="0.2">
      <c r="L4" s="220">
        <v>26</v>
      </c>
      <c r="M4" s="220">
        <v>3</v>
      </c>
      <c r="O4" s="649">
        <f t="shared" ref="O4:O25" si="0">-M4</f>
        <v>-3</v>
      </c>
      <c r="S4" s="220">
        <v>23</v>
      </c>
      <c r="T4" s="220">
        <v>1</v>
      </c>
      <c r="V4" s="220">
        <f>-T4</f>
        <v>-1</v>
      </c>
      <c r="AA4" s="349"/>
      <c r="AB4" s="349"/>
    </row>
    <row r="5" spans="1:28" ht="6" customHeight="1" x14ac:dyDescent="0.2">
      <c r="L5" s="220">
        <v>27</v>
      </c>
      <c r="M5" s="220">
        <v>3</v>
      </c>
      <c r="N5" s="220">
        <v>4</v>
      </c>
      <c r="O5" s="649">
        <f t="shared" si="0"/>
        <v>-3</v>
      </c>
      <c r="S5" s="220">
        <v>24</v>
      </c>
      <c r="T5" s="220">
        <v>2</v>
      </c>
      <c r="U5" s="220">
        <v>4</v>
      </c>
      <c r="V5" s="220">
        <f t="shared" ref="V5:V43" si="1">-T5</f>
        <v>-2</v>
      </c>
      <c r="AA5" s="349"/>
      <c r="AB5" s="349"/>
    </row>
    <row r="6" spans="1:28" s="566" customFormat="1" ht="15.75" x14ac:dyDescent="0.25">
      <c r="B6" s="780" t="s">
        <v>654</v>
      </c>
      <c r="C6" s="780"/>
      <c r="D6" s="780"/>
      <c r="E6" s="780"/>
      <c r="F6" s="780"/>
      <c r="G6" s="780"/>
      <c r="H6" s="780"/>
      <c r="I6" s="780"/>
      <c r="J6" s="579"/>
      <c r="K6" s="579"/>
      <c r="L6" s="220">
        <v>28</v>
      </c>
      <c r="M6" s="220">
        <v>7</v>
      </c>
      <c r="N6" s="220">
        <v>2</v>
      </c>
      <c r="O6" s="649">
        <f t="shared" si="0"/>
        <v>-7</v>
      </c>
      <c r="P6" s="220"/>
      <c r="Q6" s="650"/>
      <c r="R6" s="650"/>
      <c r="S6" s="650">
        <v>25</v>
      </c>
      <c r="T6" s="650">
        <v>23</v>
      </c>
      <c r="U6" s="650">
        <v>21</v>
      </c>
      <c r="V6" s="650">
        <f t="shared" si="1"/>
        <v>-23</v>
      </c>
      <c r="W6" s="579"/>
      <c r="X6" s="579"/>
      <c r="Y6" s="579"/>
      <c r="Z6" s="579"/>
      <c r="AA6" s="579"/>
      <c r="AB6" s="579"/>
    </row>
    <row r="7" spans="1:28" s="32" customFormat="1" x14ac:dyDescent="0.2">
      <c r="B7" s="72"/>
      <c r="C7" s="72"/>
      <c r="D7" s="72"/>
      <c r="J7" s="359"/>
      <c r="K7" s="359"/>
      <c r="L7" s="220">
        <v>29</v>
      </c>
      <c r="M7" s="220">
        <v>5</v>
      </c>
      <c r="N7" s="220">
        <v>3</v>
      </c>
      <c r="O7" s="649">
        <f t="shared" si="0"/>
        <v>-5</v>
      </c>
      <c r="P7" s="220"/>
      <c r="Q7" s="371"/>
      <c r="R7" s="371"/>
      <c r="S7" s="371">
        <v>26</v>
      </c>
      <c r="T7" s="371">
        <v>185</v>
      </c>
      <c r="U7" s="371">
        <v>203</v>
      </c>
      <c r="V7" s="220">
        <f t="shared" si="1"/>
        <v>-185</v>
      </c>
      <c r="W7" s="359"/>
      <c r="X7" s="359"/>
      <c r="Y7" s="359"/>
      <c r="Z7" s="359"/>
      <c r="AA7" s="359"/>
      <c r="AB7" s="359"/>
    </row>
    <row r="8" spans="1:28" x14ac:dyDescent="0.2">
      <c r="A8" s="218" t="s">
        <v>254</v>
      </c>
      <c r="B8" s="218" t="s">
        <v>249</v>
      </c>
      <c r="C8" s="218" t="s">
        <v>250</v>
      </c>
      <c r="D8" s="217" t="s">
        <v>253</v>
      </c>
      <c r="L8" s="220">
        <v>30</v>
      </c>
      <c r="M8" s="220">
        <v>3</v>
      </c>
      <c r="N8" s="220">
        <v>1</v>
      </c>
      <c r="O8" s="649">
        <f t="shared" si="0"/>
        <v>-3</v>
      </c>
      <c r="S8" s="220">
        <v>27</v>
      </c>
      <c r="T8" s="220">
        <v>272</v>
      </c>
      <c r="U8" s="220">
        <v>318</v>
      </c>
      <c r="V8" s="220">
        <f t="shared" si="1"/>
        <v>-272</v>
      </c>
      <c r="AA8" s="349"/>
      <c r="AB8" s="349"/>
    </row>
    <row r="9" spans="1:28" x14ac:dyDescent="0.2">
      <c r="A9" s="218"/>
      <c r="B9" s="218"/>
      <c r="C9" s="218"/>
      <c r="D9" s="218"/>
      <c r="F9" s="221"/>
      <c r="G9" s="221"/>
      <c r="H9" s="221"/>
      <c r="I9" s="221"/>
      <c r="L9" s="220">
        <v>31</v>
      </c>
      <c r="M9" s="220">
        <v>5</v>
      </c>
      <c r="N9" s="220">
        <v>2</v>
      </c>
      <c r="O9" s="649">
        <f t="shared" si="0"/>
        <v>-5</v>
      </c>
      <c r="S9" s="220">
        <v>28</v>
      </c>
      <c r="T9" s="220">
        <v>322</v>
      </c>
      <c r="U9" s="220">
        <v>334</v>
      </c>
      <c r="V9" s="220">
        <f t="shared" si="1"/>
        <v>-322</v>
      </c>
      <c r="AA9" s="349"/>
      <c r="AB9" s="349"/>
    </row>
    <row r="10" spans="1:28" x14ac:dyDescent="0.2">
      <c r="A10" s="170" t="s">
        <v>255</v>
      </c>
      <c r="B10" s="15">
        <v>12</v>
      </c>
      <c r="C10" s="15">
        <v>10</v>
      </c>
      <c r="D10" s="173">
        <v>22</v>
      </c>
      <c r="L10" s="220">
        <v>32</v>
      </c>
      <c r="M10" s="220">
        <v>4</v>
      </c>
      <c r="N10" s="220">
        <v>2</v>
      </c>
      <c r="O10" s="649">
        <f t="shared" si="0"/>
        <v>-4</v>
      </c>
      <c r="S10" s="220">
        <v>29</v>
      </c>
      <c r="T10" s="220">
        <v>294</v>
      </c>
      <c r="U10" s="220">
        <v>298</v>
      </c>
      <c r="V10" s="220">
        <f t="shared" si="1"/>
        <v>-294</v>
      </c>
      <c r="AA10" s="349"/>
      <c r="AB10" s="349"/>
    </row>
    <row r="11" spans="1:28" x14ac:dyDescent="0.2">
      <c r="A11" s="172" t="s">
        <v>256</v>
      </c>
      <c r="B11" s="18">
        <v>16</v>
      </c>
      <c r="C11" s="18">
        <v>3</v>
      </c>
      <c r="D11" s="174">
        <v>19</v>
      </c>
      <c r="L11" s="220">
        <v>33</v>
      </c>
      <c r="N11" s="220">
        <v>3</v>
      </c>
      <c r="O11" s="649">
        <f t="shared" si="0"/>
        <v>0</v>
      </c>
      <c r="S11" s="220">
        <v>30</v>
      </c>
      <c r="T11" s="220">
        <v>255</v>
      </c>
      <c r="U11" s="220">
        <v>248</v>
      </c>
      <c r="V11" s="220">
        <f t="shared" si="1"/>
        <v>-255</v>
      </c>
      <c r="AA11" s="349"/>
      <c r="AB11" s="349"/>
    </row>
    <row r="12" spans="1:28" x14ac:dyDescent="0.2">
      <c r="A12" s="172" t="s">
        <v>257</v>
      </c>
      <c r="B12" s="18">
        <v>3</v>
      </c>
      <c r="C12" s="18">
        <v>3</v>
      </c>
      <c r="D12" s="174">
        <v>6</v>
      </c>
      <c r="L12" s="220">
        <v>34</v>
      </c>
      <c r="N12" s="220">
        <v>2</v>
      </c>
      <c r="O12" s="649">
        <f t="shared" si="0"/>
        <v>0</v>
      </c>
      <c r="S12" s="220">
        <v>31</v>
      </c>
      <c r="T12" s="220">
        <v>214</v>
      </c>
      <c r="U12" s="220">
        <v>213</v>
      </c>
      <c r="V12" s="220">
        <f t="shared" si="1"/>
        <v>-214</v>
      </c>
      <c r="AA12" s="349"/>
      <c r="AB12" s="349"/>
    </row>
    <row r="13" spans="1:28" x14ac:dyDescent="0.2">
      <c r="A13" s="172" t="s">
        <v>258</v>
      </c>
      <c r="B13" s="18">
        <v>3</v>
      </c>
      <c r="C13" s="18">
        <v>2</v>
      </c>
      <c r="D13" s="174">
        <v>5</v>
      </c>
      <c r="L13" s="220">
        <v>35</v>
      </c>
      <c r="N13" s="220">
        <v>2</v>
      </c>
      <c r="O13" s="649">
        <f t="shared" si="0"/>
        <v>0</v>
      </c>
      <c r="S13" s="220">
        <v>32</v>
      </c>
      <c r="T13" s="220">
        <v>148</v>
      </c>
      <c r="U13" s="220">
        <v>139</v>
      </c>
      <c r="V13" s="220">
        <f t="shared" si="1"/>
        <v>-148</v>
      </c>
      <c r="AA13" s="349"/>
      <c r="AB13" s="349"/>
    </row>
    <row r="14" spans="1:28" x14ac:dyDescent="0.2">
      <c r="A14" s="172" t="s">
        <v>259</v>
      </c>
      <c r="B14" s="18"/>
      <c r="C14" s="18"/>
      <c r="D14" s="174"/>
      <c r="L14" s="220">
        <v>36</v>
      </c>
      <c r="M14" s="220">
        <v>1</v>
      </c>
      <c r="N14" s="220">
        <v>1</v>
      </c>
      <c r="O14" s="649">
        <f t="shared" si="0"/>
        <v>-1</v>
      </c>
      <c r="S14" s="220">
        <v>33</v>
      </c>
      <c r="T14" s="220">
        <v>113</v>
      </c>
      <c r="U14" s="220">
        <v>125</v>
      </c>
      <c r="V14" s="220">
        <f t="shared" si="1"/>
        <v>-113</v>
      </c>
      <c r="AA14" s="349"/>
      <c r="AB14" s="349"/>
    </row>
    <row r="15" spans="1:28" x14ac:dyDescent="0.2">
      <c r="A15" s="172" t="s">
        <v>260</v>
      </c>
      <c r="B15" s="18"/>
      <c r="C15" s="18"/>
      <c r="D15" s="174"/>
      <c r="L15" s="220">
        <v>37</v>
      </c>
      <c r="N15" s="220">
        <v>1</v>
      </c>
      <c r="O15" s="649">
        <f t="shared" si="0"/>
        <v>0</v>
      </c>
      <c r="S15" s="220">
        <v>34</v>
      </c>
      <c r="T15" s="220">
        <v>82</v>
      </c>
      <c r="U15" s="220">
        <v>97</v>
      </c>
      <c r="V15" s="220">
        <f t="shared" si="1"/>
        <v>-82</v>
      </c>
      <c r="AA15" s="349"/>
      <c r="AB15" s="349"/>
    </row>
    <row r="16" spans="1:28" x14ac:dyDescent="0.2">
      <c r="A16" s="172" t="s">
        <v>261</v>
      </c>
      <c r="B16" s="18"/>
      <c r="C16" s="18"/>
      <c r="D16" s="174"/>
      <c r="L16" s="220">
        <v>38</v>
      </c>
      <c r="N16" s="220">
        <v>1</v>
      </c>
      <c r="O16" s="649">
        <f t="shared" si="0"/>
        <v>0</v>
      </c>
      <c r="S16" s="220">
        <v>35</v>
      </c>
      <c r="T16" s="220">
        <v>72</v>
      </c>
      <c r="U16" s="220">
        <v>68</v>
      </c>
      <c r="V16" s="220">
        <f t="shared" si="1"/>
        <v>-72</v>
      </c>
      <c r="AA16" s="349"/>
      <c r="AB16" s="349"/>
    </row>
    <row r="17" spans="1:28" x14ac:dyDescent="0.2">
      <c r="A17" s="172" t="s">
        <v>262</v>
      </c>
      <c r="B17" s="18"/>
      <c r="C17" s="18"/>
      <c r="D17" s="174"/>
      <c r="L17" s="220">
        <v>39</v>
      </c>
      <c r="M17" s="220">
        <v>1</v>
      </c>
      <c r="N17" s="220">
        <v>1</v>
      </c>
      <c r="O17" s="649">
        <f t="shared" si="0"/>
        <v>-1</v>
      </c>
      <c r="S17" s="220">
        <v>36</v>
      </c>
      <c r="T17" s="220">
        <v>69</v>
      </c>
      <c r="U17" s="220">
        <v>55</v>
      </c>
      <c r="V17" s="220">
        <f t="shared" si="1"/>
        <v>-69</v>
      </c>
      <c r="AA17" s="349"/>
      <c r="AB17" s="349"/>
    </row>
    <row r="18" spans="1:28" x14ac:dyDescent="0.2">
      <c r="A18" s="201" t="s">
        <v>263</v>
      </c>
      <c r="B18" s="175"/>
      <c r="C18" s="175"/>
      <c r="D18" s="176"/>
      <c r="L18" s="220">
        <v>40</v>
      </c>
      <c r="O18" s="649"/>
      <c r="S18" s="220">
        <v>37</v>
      </c>
      <c r="T18" s="220">
        <v>43</v>
      </c>
      <c r="U18" s="220">
        <v>48</v>
      </c>
      <c r="V18" s="220">
        <f t="shared" si="1"/>
        <v>-43</v>
      </c>
      <c r="AA18" s="349"/>
      <c r="AB18" s="349"/>
    </row>
    <row r="19" spans="1:28" x14ac:dyDescent="0.2">
      <c r="A19" s="628" t="s">
        <v>447</v>
      </c>
      <c r="C19">
        <v>1</v>
      </c>
      <c r="D19">
        <v>1</v>
      </c>
      <c r="L19" s="220">
        <v>41</v>
      </c>
      <c r="O19" s="649"/>
      <c r="S19" s="220">
        <v>38</v>
      </c>
      <c r="T19" s="220">
        <v>41</v>
      </c>
      <c r="U19" s="220">
        <v>40</v>
      </c>
      <c r="V19" s="220">
        <f t="shared" si="1"/>
        <v>-41</v>
      </c>
      <c r="AA19" s="349"/>
      <c r="AB19" s="349"/>
    </row>
    <row r="20" spans="1:28" x14ac:dyDescent="0.2">
      <c r="A20" s="95" t="s">
        <v>76</v>
      </c>
      <c r="B20" s="25">
        <f>SUM(B10:B19)</f>
        <v>34</v>
      </c>
      <c r="C20" s="25">
        <f>SUM(C10:C19)</f>
        <v>19</v>
      </c>
      <c r="D20" s="26">
        <f>SUM(D10:D19)</f>
        <v>53</v>
      </c>
      <c r="L20" s="220">
        <v>42</v>
      </c>
      <c r="O20" s="649"/>
      <c r="S20" s="220">
        <v>39</v>
      </c>
      <c r="T20" s="220">
        <v>32</v>
      </c>
      <c r="U20" s="220">
        <v>29</v>
      </c>
      <c r="V20" s="220">
        <f t="shared" si="1"/>
        <v>-32</v>
      </c>
      <c r="AA20" s="349"/>
      <c r="AB20" s="349"/>
    </row>
    <row r="21" spans="1:28" ht="13.5" x14ac:dyDescent="0.25">
      <c r="A21" s="202" t="s">
        <v>264</v>
      </c>
      <c r="B21" s="224">
        <f>B20/$D$20</f>
        <v>0.64150943396226412</v>
      </c>
      <c r="C21" s="224">
        <f t="shared" ref="C21:D21" si="2">C20/$D$20</f>
        <v>0.35849056603773582</v>
      </c>
      <c r="D21" s="224">
        <f t="shared" si="2"/>
        <v>1</v>
      </c>
      <c r="L21" s="220">
        <v>43</v>
      </c>
      <c r="M21" s="220">
        <v>1</v>
      </c>
      <c r="O21" s="649">
        <f t="shared" si="0"/>
        <v>-1</v>
      </c>
      <c r="P21" s="371"/>
      <c r="S21" s="220">
        <v>40</v>
      </c>
      <c r="T21" s="220">
        <v>35</v>
      </c>
      <c r="U21" s="220">
        <v>30</v>
      </c>
      <c r="V21" s="220">
        <f t="shared" si="1"/>
        <v>-35</v>
      </c>
      <c r="AA21" s="349"/>
      <c r="AB21" s="349"/>
    </row>
    <row r="22" spans="1:28" ht="13.5" x14ac:dyDescent="0.25">
      <c r="A22" s="203" t="s">
        <v>230</v>
      </c>
      <c r="B22" s="203" t="s">
        <v>407</v>
      </c>
      <c r="C22" s="203" t="s">
        <v>407</v>
      </c>
      <c r="D22" s="203" t="s">
        <v>407</v>
      </c>
      <c r="L22" s="220">
        <v>44</v>
      </c>
      <c r="O22" s="649"/>
      <c r="S22" s="220">
        <v>41</v>
      </c>
      <c r="T22" s="220">
        <v>24</v>
      </c>
      <c r="U22" s="220">
        <v>21</v>
      </c>
      <c r="V22" s="220">
        <f t="shared" si="1"/>
        <v>-24</v>
      </c>
      <c r="AA22" s="349"/>
      <c r="AB22" s="349"/>
    </row>
    <row r="23" spans="1:28" ht="19.5" customHeight="1" x14ac:dyDescent="0.2">
      <c r="A23" s="781"/>
      <c r="B23" s="781"/>
      <c r="C23" s="781"/>
      <c r="D23" s="781"/>
      <c r="L23" s="220">
        <v>45</v>
      </c>
      <c r="M23" s="220">
        <v>1</v>
      </c>
      <c r="N23" s="220">
        <v>1</v>
      </c>
      <c r="O23" s="649">
        <f t="shared" si="0"/>
        <v>-1</v>
      </c>
      <c r="S23" s="220">
        <v>42</v>
      </c>
      <c r="T23" s="220">
        <v>20</v>
      </c>
      <c r="U23" s="220">
        <v>19</v>
      </c>
      <c r="V23" s="220">
        <f t="shared" si="1"/>
        <v>-20</v>
      </c>
      <c r="AA23" s="349"/>
      <c r="AB23" s="349"/>
    </row>
    <row r="24" spans="1:28" x14ac:dyDescent="0.2">
      <c r="A24" s="782"/>
      <c r="B24" s="782"/>
      <c r="C24" s="782"/>
      <c r="D24" s="782"/>
      <c r="L24" s="220">
        <v>46</v>
      </c>
      <c r="O24" s="649"/>
      <c r="S24" s="220">
        <v>43</v>
      </c>
      <c r="T24" s="220">
        <v>26</v>
      </c>
      <c r="U24" s="220">
        <v>14</v>
      </c>
      <c r="V24" s="220">
        <f t="shared" si="1"/>
        <v>-26</v>
      </c>
      <c r="AA24" s="349"/>
      <c r="AB24" s="349"/>
    </row>
    <row r="25" spans="1:28" ht="15.75" x14ac:dyDescent="0.25">
      <c r="B25" s="779" t="s">
        <v>552</v>
      </c>
      <c r="C25" s="779"/>
      <c r="D25" s="779"/>
      <c r="E25" s="779"/>
      <c r="F25" s="779"/>
      <c r="G25" s="779"/>
      <c r="H25" s="779"/>
      <c r="I25" s="779"/>
      <c r="L25" s="220">
        <v>47</v>
      </c>
      <c r="M25" s="220">
        <v>1</v>
      </c>
      <c r="O25" s="649">
        <f t="shared" si="0"/>
        <v>-1</v>
      </c>
      <c r="S25" s="220">
        <v>44</v>
      </c>
      <c r="T25" s="220">
        <v>15</v>
      </c>
      <c r="U25" s="220">
        <v>12</v>
      </c>
      <c r="V25" s="220">
        <f t="shared" si="1"/>
        <v>-15</v>
      </c>
      <c r="AA25" s="349"/>
      <c r="AB25" s="349"/>
    </row>
    <row r="26" spans="1:28" s="32" customFormat="1" x14ac:dyDescent="0.2">
      <c r="B26" s="72"/>
      <c r="C26" s="72"/>
      <c r="D26" s="72"/>
      <c r="J26" s="359"/>
      <c r="K26" s="359"/>
      <c r="L26" s="220"/>
      <c r="M26" s="371"/>
      <c r="N26" s="371"/>
      <c r="O26" s="649"/>
      <c r="P26" s="220"/>
      <c r="Q26" s="371"/>
      <c r="R26" s="371"/>
      <c r="S26" s="371">
        <v>45</v>
      </c>
      <c r="T26" s="371">
        <v>10</v>
      </c>
      <c r="U26" s="371">
        <v>11</v>
      </c>
      <c r="V26" s="220">
        <f t="shared" si="1"/>
        <v>-10</v>
      </c>
      <c r="W26" s="359"/>
      <c r="X26" s="359"/>
      <c r="Y26" s="359"/>
      <c r="Z26" s="359"/>
      <c r="AA26" s="359"/>
      <c r="AB26" s="359"/>
    </row>
    <row r="27" spans="1:28" x14ac:dyDescent="0.2">
      <c r="A27" s="218" t="s">
        <v>254</v>
      </c>
      <c r="B27" s="218" t="s">
        <v>249</v>
      </c>
      <c r="C27" s="218" t="s">
        <v>250</v>
      </c>
      <c r="D27" s="217" t="s">
        <v>253</v>
      </c>
      <c r="O27" s="649"/>
      <c r="S27" s="220">
        <v>46</v>
      </c>
      <c r="T27" s="220">
        <v>8</v>
      </c>
      <c r="U27" s="220">
        <v>8</v>
      </c>
      <c r="V27" s="220">
        <f t="shared" si="1"/>
        <v>-8</v>
      </c>
      <c r="AA27" s="349"/>
      <c r="AB27" s="349"/>
    </row>
    <row r="28" spans="1:28" x14ac:dyDescent="0.2">
      <c r="A28" s="218"/>
      <c r="B28" s="218"/>
      <c r="C28" s="218"/>
      <c r="D28" s="218"/>
      <c r="O28" s="649"/>
      <c r="S28" s="220">
        <v>47</v>
      </c>
      <c r="T28" s="220">
        <v>7</v>
      </c>
      <c r="U28" s="220">
        <v>5</v>
      </c>
      <c r="V28" s="220">
        <f t="shared" si="1"/>
        <v>-7</v>
      </c>
      <c r="AA28" s="349"/>
      <c r="AB28" s="349"/>
    </row>
    <row r="29" spans="1:28" x14ac:dyDescent="0.2">
      <c r="A29" s="170" t="s">
        <v>255</v>
      </c>
      <c r="B29" s="15">
        <v>1028</v>
      </c>
      <c r="C29" s="15">
        <v>1131</v>
      </c>
      <c r="D29" s="173">
        <v>2159</v>
      </c>
      <c r="O29" s="649"/>
      <c r="S29" s="220">
        <v>48</v>
      </c>
      <c r="T29" s="220">
        <v>7</v>
      </c>
      <c r="U29" s="220">
        <v>9</v>
      </c>
      <c r="V29" s="220">
        <f t="shared" si="1"/>
        <v>-7</v>
      </c>
      <c r="AA29" s="349"/>
      <c r="AB29" s="349"/>
    </row>
    <row r="30" spans="1:28" x14ac:dyDescent="0.2">
      <c r="A30" s="172" t="s">
        <v>256</v>
      </c>
      <c r="B30" s="18">
        <v>845</v>
      </c>
      <c r="C30" s="18">
        <v>892</v>
      </c>
      <c r="D30" s="174">
        <v>1737</v>
      </c>
      <c r="O30" s="649"/>
      <c r="S30" s="220">
        <v>49</v>
      </c>
      <c r="T30" s="220">
        <v>6</v>
      </c>
      <c r="U30" s="220">
        <v>2</v>
      </c>
      <c r="V30" s="220">
        <f t="shared" si="1"/>
        <v>-6</v>
      </c>
      <c r="AA30" s="349"/>
      <c r="AB30" s="349"/>
    </row>
    <row r="31" spans="1:28" x14ac:dyDescent="0.2">
      <c r="A31" s="172" t="s">
        <v>257</v>
      </c>
      <c r="B31" s="18">
        <v>301</v>
      </c>
      <c r="C31" s="18">
        <v>254</v>
      </c>
      <c r="D31" s="174">
        <v>555</v>
      </c>
      <c r="O31" s="649"/>
      <c r="S31" s="220">
        <v>50</v>
      </c>
      <c r="T31" s="220">
        <v>7</v>
      </c>
      <c r="U31" s="220">
        <v>4</v>
      </c>
      <c r="V31" s="220">
        <f t="shared" si="1"/>
        <v>-7</v>
      </c>
      <c r="AA31" s="349"/>
      <c r="AB31" s="349"/>
    </row>
    <row r="32" spans="1:28" x14ac:dyDescent="0.2">
      <c r="A32" s="172" t="s">
        <v>258</v>
      </c>
      <c r="B32" s="18">
        <v>118</v>
      </c>
      <c r="C32" s="18">
        <v>92</v>
      </c>
      <c r="D32" s="174">
        <v>210</v>
      </c>
      <c r="O32" s="649"/>
      <c r="S32" s="220">
        <v>51</v>
      </c>
      <c r="T32" s="220">
        <v>4</v>
      </c>
      <c r="U32" s="220">
        <v>3</v>
      </c>
      <c r="V32" s="220">
        <f t="shared" si="1"/>
        <v>-4</v>
      </c>
      <c r="AA32" s="349"/>
      <c r="AB32" s="349"/>
    </row>
    <row r="33" spans="1:28" x14ac:dyDescent="0.2">
      <c r="A33" s="172" t="s">
        <v>259</v>
      </c>
      <c r="B33" s="18">
        <v>36</v>
      </c>
      <c r="C33" s="18">
        <v>38</v>
      </c>
      <c r="D33" s="174">
        <v>74</v>
      </c>
      <c r="O33" s="649"/>
      <c r="S33" s="220">
        <v>52</v>
      </c>
      <c r="U33" s="220">
        <v>2</v>
      </c>
      <c r="V33" s="220">
        <f t="shared" si="1"/>
        <v>0</v>
      </c>
      <c r="AA33" s="349"/>
      <c r="AB33" s="349"/>
    </row>
    <row r="34" spans="1:28" x14ac:dyDescent="0.2">
      <c r="A34" s="172" t="s">
        <v>260</v>
      </c>
      <c r="B34" s="18">
        <v>15</v>
      </c>
      <c r="C34" s="18">
        <v>21</v>
      </c>
      <c r="D34" s="174">
        <v>36</v>
      </c>
      <c r="O34" s="649"/>
      <c r="S34" s="220">
        <v>53</v>
      </c>
      <c r="T34" s="220">
        <v>2</v>
      </c>
      <c r="U34" s="220">
        <v>3</v>
      </c>
      <c r="V34" s="220">
        <f t="shared" si="1"/>
        <v>-2</v>
      </c>
      <c r="AA34" s="349"/>
      <c r="AB34" s="349"/>
    </row>
    <row r="35" spans="1:28" x14ac:dyDescent="0.2">
      <c r="A35" s="172" t="s">
        <v>261</v>
      </c>
      <c r="B35" s="18">
        <v>9</v>
      </c>
      <c r="C35" s="18">
        <v>5</v>
      </c>
      <c r="D35" s="174">
        <v>14</v>
      </c>
      <c r="O35" s="649"/>
      <c r="S35" s="220">
        <v>54</v>
      </c>
      <c r="T35" s="220">
        <v>3</v>
      </c>
      <c r="U35" s="220">
        <v>1</v>
      </c>
      <c r="V35" s="220">
        <f t="shared" si="1"/>
        <v>-3</v>
      </c>
      <c r="AA35" s="349"/>
      <c r="AB35" s="349"/>
    </row>
    <row r="36" spans="1:28" x14ac:dyDescent="0.2">
      <c r="A36" s="172" t="s">
        <v>262</v>
      </c>
      <c r="B36" s="18">
        <v>4</v>
      </c>
      <c r="C36" s="18">
        <v>6</v>
      </c>
      <c r="D36" s="174">
        <v>10</v>
      </c>
      <c r="O36" s="649"/>
      <c r="S36" s="220">
        <v>55</v>
      </c>
      <c r="T36" s="220">
        <v>3</v>
      </c>
      <c r="U36" s="220">
        <v>4</v>
      </c>
      <c r="V36" s="220">
        <f t="shared" si="1"/>
        <v>-3</v>
      </c>
      <c r="AA36" s="349"/>
      <c r="AB36" s="349"/>
    </row>
    <row r="37" spans="1:28" ht="15.75" x14ac:dyDescent="0.25">
      <c r="A37" s="201" t="s">
        <v>263</v>
      </c>
      <c r="B37" s="200"/>
      <c r="C37" s="200">
        <v>1</v>
      </c>
      <c r="D37" s="201">
        <v>1</v>
      </c>
      <c r="O37" s="649"/>
      <c r="P37" s="650"/>
      <c r="S37" s="220">
        <v>56</v>
      </c>
      <c r="T37" s="220">
        <v>3</v>
      </c>
      <c r="U37" s="220">
        <v>3</v>
      </c>
      <c r="V37" s="220">
        <f t="shared" si="1"/>
        <v>-3</v>
      </c>
      <c r="AA37" s="349"/>
      <c r="AB37" s="349"/>
    </row>
    <row r="38" spans="1:28" x14ac:dyDescent="0.2">
      <c r="A38" s="628" t="s">
        <v>447</v>
      </c>
      <c r="B38">
        <v>16</v>
      </c>
      <c r="C38">
        <v>12</v>
      </c>
      <c r="D38">
        <v>28</v>
      </c>
      <c r="O38" s="649"/>
      <c r="S38" s="220">
        <v>57</v>
      </c>
      <c r="U38" s="220">
        <v>1</v>
      </c>
      <c r="V38" s="220">
        <f t="shared" si="1"/>
        <v>0</v>
      </c>
      <c r="AA38" s="349"/>
      <c r="AB38" s="349"/>
    </row>
    <row r="39" spans="1:28" ht="25.5" x14ac:dyDescent="0.2">
      <c r="A39" s="225" t="s">
        <v>351</v>
      </c>
      <c r="B39" s="226">
        <f>SUM(B29:B38)</f>
        <v>2372</v>
      </c>
      <c r="C39" s="226">
        <f t="shared" ref="C39:D39" si="3">SUM(C29:C38)</f>
        <v>2452</v>
      </c>
      <c r="D39" s="227">
        <f t="shared" si="3"/>
        <v>4824</v>
      </c>
      <c r="O39" s="649"/>
      <c r="S39" s="220">
        <v>58</v>
      </c>
      <c r="AA39" s="349"/>
      <c r="AB39" s="349"/>
    </row>
    <row r="40" spans="1:28" ht="13.5" x14ac:dyDescent="0.25">
      <c r="A40" s="202" t="s">
        <v>264</v>
      </c>
      <c r="B40" s="224">
        <f>B39/$D$39</f>
        <v>0.49170812603648423</v>
      </c>
      <c r="C40" s="224">
        <f t="shared" ref="C40:D40" si="4">C39/$D$39</f>
        <v>0.50829187396351572</v>
      </c>
      <c r="D40" s="224">
        <f t="shared" si="4"/>
        <v>1</v>
      </c>
      <c r="O40" s="649"/>
      <c r="S40" s="220">
        <v>59</v>
      </c>
      <c r="T40" s="220">
        <v>2</v>
      </c>
      <c r="U40" s="220">
        <v>2</v>
      </c>
      <c r="V40" s="220">
        <f t="shared" si="1"/>
        <v>-2</v>
      </c>
      <c r="AA40" s="349"/>
      <c r="AB40" s="349"/>
    </row>
    <row r="41" spans="1:28" ht="13.5" x14ac:dyDescent="0.25">
      <c r="A41" s="203" t="s">
        <v>230</v>
      </c>
      <c r="B41" s="203" t="s">
        <v>408</v>
      </c>
      <c r="C41" s="203" t="s">
        <v>408</v>
      </c>
      <c r="D41" s="203" t="s">
        <v>408</v>
      </c>
      <c r="O41" s="649"/>
      <c r="S41" s="220">
        <v>60</v>
      </c>
      <c r="AA41" s="349"/>
      <c r="AB41" s="349"/>
    </row>
    <row r="42" spans="1:28" s="568" customFormat="1" ht="18.75" customHeight="1" x14ac:dyDescent="0.25">
      <c r="A42" s="572"/>
      <c r="J42" s="579"/>
      <c r="K42" s="579"/>
      <c r="L42" s="650"/>
      <c r="M42" s="650"/>
      <c r="N42" s="650"/>
      <c r="O42" s="649"/>
      <c r="P42" s="220"/>
      <c r="Q42" s="650"/>
      <c r="R42" s="650"/>
      <c r="S42" s="220">
        <v>61</v>
      </c>
      <c r="T42" s="220">
        <v>2</v>
      </c>
      <c r="U42" s="220"/>
      <c r="V42" s="220">
        <f t="shared" si="1"/>
        <v>-2</v>
      </c>
      <c r="W42" s="579"/>
      <c r="X42" s="579"/>
      <c r="Y42" s="579"/>
      <c r="Z42" s="580"/>
      <c r="AA42" s="580"/>
      <c r="AB42" s="580"/>
    </row>
    <row r="43" spans="1:28" x14ac:dyDescent="0.2">
      <c r="S43" s="220">
        <v>62</v>
      </c>
      <c r="T43" s="220">
        <v>1</v>
      </c>
      <c r="V43" s="220">
        <f t="shared" si="1"/>
        <v>-1</v>
      </c>
      <c r="AA43" s="349"/>
      <c r="AB43" s="349"/>
    </row>
    <row r="44" spans="1:28" ht="15.75" x14ac:dyDescent="0.25">
      <c r="S44" s="650"/>
      <c r="T44" s="650"/>
      <c r="U44" s="650"/>
      <c r="V44" s="650"/>
      <c r="AA44" s="349"/>
      <c r="AB44" s="349"/>
    </row>
    <row r="45" spans="1:28" x14ac:dyDescent="0.2">
      <c r="AA45" s="349"/>
      <c r="AB45" s="349"/>
    </row>
    <row r="46" spans="1:28" x14ac:dyDescent="0.2">
      <c r="AA46" s="349"/>
      <c r="AB46" s="349"/>
    </row>
    <row r="47" spans="1:28" x14ac:dyDescent="0.2">
      <c r="AA47" s="349"/>
      <c r="AB47" s="349"/>
    </row>
    <row r="48" spans="1:28" x14ac:dyDescent="0.2">
      <c r="AA48" s="349"/>
      <c r="AB48" s="349"/>
    </row>
    <row r="49" spans="27:27" x14ac:dyDescent="0.2">
      <c r="AA49" s="349"/>
    </row>
    <row r="50" spans="27:27" x14ac:dyDescent="0.2">
      <c r="AA50" s="349"/>
    </row>
    <row r="51" spans="27:27" x14ac:dyDescent="0.2">
      <c r="AA51" s="349"/>
    </row>
  </sheetData>
  <mergeCells count="4">
    <mergeCell ref="A3:I3"/>
    <mergeCell ref="B6:I6"/>
    <mergeCell ref="B25:I25"/>
    <mergeCell ref="A23:D24"/>
  </mergeCells>
  <printOptions horizontalCentered="1"/>
  <pageMargins left="0.70866141732283472" right="0.70866141732283472" top="0.74803149606299213" bottom="0.74803149606299213" header="0.31496062992125984" footer="0.31496062992125984"/>
  <pageSetup paperSize="9" scale="69" firstPageNumber="35" fitToHeight="0" orientation="portrait" r:id="rId1"/>
  <headerFooter>
    <oddFooter>&amp;CPage &amp;P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tabColor rgb="FF0070C0"/>
    <pageSetUpPr fitToPage="1"/>
  </sheetPr>
  <dimension ref="B1:J802"/>
  <sheetViews>
    <sheetView showGridLines="0" showZeros="0" showWhiteSpace="0" zoomScaleNormal="100" workbookViewId="0">
      <selection activeCell="N25" sqref="N25"/>
    </sheetView>
  </sheetViews>
  <sheetFormatPr baseColWidth="10" defaultColWidth="12" defaultRowHeight="12.75" x14ac:dyDescent="0.2"/>
  <cols>
    <col min="1" max="16384" width="12" style="2"/>
  </cols>
  <sheetData>
    <row r="1" spans="2:8" ht="18" customHeight="1" x14ac:dyDescent="0.2">
      <c r="B1" s="1"/>
      <c r="C1" s="1"/>
      <c r="D1" s="1"/>
    </row>
    <row r="2" spans="2:8" x14ac:dyDescent="0.2">
      <c r="B2" s="3"/>
      <c r="C2" s="3"/>
      <c r="D2" s="3"/>
    </row>
    <row r="3" spans="2:8" x14ac:dyDescent="0.2">
      <c r="B3" s="3"/>
      <c r="C3" s="3"/>
      <c r="D3" s="3"/>
    </row>
    <row r="4" spans="2:8" x14ac:dyDescent="0.2">
      <c r="B4" s="3"/>
      <c r="C4" s="3"/>
      <c r="D4" s="3"/>
    </row>
    <row r="5" spans="2:8" x14ac:dyDescent="0.2">
      <c r="B5" s="3"/>
      <c r="C5" s="3"/>
      <c r="D5" s="3"/>
      <c r="G5" s="3"/>
      <c r="H5" s="3"/>
    </row>
    <row r="6" spans="2:8" x14ac:dyDescent="0.2">
      <c r="B6" s="3"/>
      <c r="C6" s="3"/>
      <c r="D6" s="3"/>
    </row>
    <row r="7" spans="2:8" x14ac:dyDescent="0.2">
      <c r="B7" s="3"/>
      <c r="C7" s="3"/>
      <c r="D7" s="3"/>
    </row>
    <row r="8" spans="2:8" x14ac:dyDescent="0.2">
      <c r="B8" s="3"/>
      <c r="C8" s="3"/>
      <c r="D8" s="3"/>
    </row>
    <row r="9" spans="2:8" x14ac:dyDescent="0.2">
      <c r="B9" s="3"/>
      <c r="C9" s="3"/>
      <c r="D9" s="3"/>
    </row>
    <row r="10" spans="2:8" x14ac:dyDescent="0.2">
      <c r="B10" s="3"/>
      <c r="C10" s="3"/>
      <c r="D10" s="3"/>
    </row>
    <row r="11" spans="2:8" x14ac:dyDescent="0.2">
      <c r="B11" s="3"/>
      <c r="C11" s="3"/>
      <c r="D11" s="3"/>
    </row>
    <row r="12" spans="2:8" x14ac:dyDescent="0.2">
      <c r="B12" s="3"/>
      <c r="C12" s="3"/>
      <c r="D12" s="3"/>
    </row>
    <row r="13" spans="2:8" x14ac:dyDescent="0.2">
      <c r="B13" s="3"/>
      <c r="C13" s="3"/>
      <c r="D13" s="3"/>
    </row>
    <row r="14" spans="2:8" x14ac:dyDescent="0.2">
      <c r="B14" s="3"/>
      <c r="C14" s="3"/>
      <c r="D14" s="3"/>
    </row>
    <row r="15" spans="2:8" x14ac:dyDescent="0.2">
      <c r="B15" s="3"/>
      <c r="C15" s="3"/>
      <c r="D15" s="3"/>
    </row>
    <row r="16" spans="2:8" x14ac:dyDescent="0.2">
      <c r="B16" s="3"/>
      <c r="C16" s="3"/>
      <c r="D16" s="3"/>
    </row>
    <row r="17" spans="2:9" x14ac:dyDescent="0.2">
      <c r="B17" s="3"/>
      <c r="C17" s="3"/>
      <c r="D17" s="3"/>
    </row>
    <row r="18" spans="2:9" x14ac:dyDescent="0.2">
      <c r="B18" s="3"/>
      <c r="C18" s="3"/>
      <c r="D18" s="3"/>
    </row>
    <row r="19" spans="2:9" x14ac:dyDescent="0.2">
      <c r="B19" s="3"/>
      <c r="C19" s="3"/>
      <c r="D19" s="3"/>
    </row>
    <row r="20" spans="2:9" x14ac:dyDescent="0.2">
      <c r="B20" s="3"/>
      <c r="C20" s="3"/>
      <c r="D20" s="3"/>
    </row>
    <row r="21" spans="2:9" x14ac:dyDescent="0.2">
      <c r="B21" s="3"/>
      <c r="C21" s="3"/>
      <c r="D21" s="3"/>
    </row>
    <row r="22" spans="2:9" x14ac:dyDescent="0.2">
      <c r="B22" s="3"/>
      <c r="C22" s="3"/>
      <c r="D22" s="3"/>
    </row>
    <row r="23" spans="2:9" x14ac:dyDescent="0.2">
      <c r="B23" s="3"/>
      <c r="C23" s="3"/>
      <c r="D23" s="3"/>
    </row>
    <row r="24" spans="2:9" x14ac:dyDescent="0.2">
      <c r="B24" s="3"/>
      <c r="C24" s="3"/>
      <c r="D24" s="3"/>
    </row>
    <row r="25" spans="2:9" x14ac:dyDescent="0.2">
      <c r="B25" s="3"/>
      <c r="C25" s="3"/>
      <c r="D25" s="3"/>
    </row>
    <row r="26" spans="2:9" ht="13.5" thickBot="1" x14ac:dyDescent="0.25">
      <c r="B26" s="3"/>
      <c r="C26" s="3"/>
      <c r="D26" s="3"/>
    </row>
    <row r="27" spans="2:9" ht="21.75" customHeight="1" thickTop="1" x14ac:dyDescent="0.2">
      <c r="B27" s="690" t="s">
        <v>238</v>
      </c>
      <c r="C27" s="691"/>
      <c r="D27" s="691"/>
      <c r="E27" s="691"/>
      <c r="F27" s="691"/>
      <c r="G27" s="691"/>
      <c r="H27" s="691"/>
      <c r="I27" s="692"/>
    </row>
    <row r="28" spans="2:9" ht="19.5" customHeight="1" x14ac:dyDescent="0.2">
      <c r="B28" s="693"/>
      <c r="C28" s="694"/>
      <c r="D28" s="694"/>
      <c r="E28" s="694"/>
      <c r="F28" s="694"/>
      <c r="G28" s="694"/>
      <c r="H28" s="694"/>
      <c r="I28" s="695"/>
    </row>
    <row r="29" spans="2:9" ht="30" customHeight="1" thickBot="1" x14ac:dyDescent="0.25">
      <c r="B29" s="696"/>
      <c r="C29" s="697"/>
      <c r="D29" s="697"/>
      <c r="E29" s="697"/>
      <c r="F29" s="697"/>
      <c r="G29" s="697"/>
      <c r="H29" s="697"/>
      <c r="I29" s="698"/>
    </row>
    <row r="30" spans="2:9" ht="13.5" thickTop="1" x14ac:dyDescent="0.2">
      <c r="B30" s="3"/>
      <c r="C30" s="3"/>
      <c r="D30" s="3"/>
    </row>
    <row r="31" spans="2:9" x14ac:dyDescent="0.2">
      <c r="B31" s="3"/>
      <c r="C31" s="3"/>
      <c r="D31" s="3"/>
    </row>
    <row r="32" spans="2:9" x14ac:dyDescent="0.2">
      <c r="B32" s="3"/>
      <c r="C32" s="3"/>
      <c r="D32" s="3"/>
    </row>
    <row r="33" spans="2:9" ht="15.75" x14ac:dyDescent="0.2">
      <c r="B33" s="699" t="s">
        <v>645</v>
      </c>
      <c r="C33" s="699"/>
      <c r="D33" s="699"/>
      <c r="E33" s="699"/>
      <c r="F33" s="699"/>
      <c r="G33" s="699"/>
      <c r="H33" s="699"/>
      <c r="I33" s="699"/>
    </row>
    <row r="34" spans="2:9" x14ac:dyDescent="0.2">
      <c r="B34" s="3"/>
      <c r="C34" s="3"/>
      <c r="D34" s="3"/>
    </row>
    <row r="35" spans="2:9" x14ac:dyDescent="0.2">
      <c r="B35" s="3"/>
      <c r="C35" s="3"/>
      <c r="D35" s="3"/>
    </row>
    <row r="36" spans="2:9" ht="15.75" x14ac:dyDescent="0.25">
      <c r="B36" s="3"/>
      <c r="C36" s="3"/>
      <c r="D36" s="3"/>
      <c r="E36" s="4"/>
    </row>
    <row r="37" spans="2:9" x14ac:dyDescent="0.2">
      <c r="B37" s="3"/>
      <c r="C37" s="5"/>
      <c r="D37" s="3"/>
    </row>
    <row r="38" spans="2:9" x14ac:dyDescent="0.2">
      <c r="B38" s="3"/>
      <c r="C38" s="5"/>
      <c r="D38" s="3"/>
    </row>
    <row r="39" spans="2:9" x14ac:dyDescent="0.2">
      <c r="B39" s="3"/>
      <c r="C39" s="5"/>
      <c r="D39" s="3"/>
    </row>
    <row r="40" spans="2:9" ht="12.75" customHeight="1" x14ac:dyDescent="0.2"/>
    <row r="45" spans="2:9" x14ac:dyDescent="0.2">
      <c r="B45" s="3"/>
      <c r="C45" s="3"/>
      <c r="D45" s="3"/>
    </row>
    <row r="46" spans="2:9" x14ac:dyDescent="0.2">
      <c r="B46" s="10"/>
      <c r="C46" s="9"/>
      <c r="D46" s="9"/>
      <c r="E46" s="9"/>
      <c r="F46" s="9"/>
      <c r="G46" s="9"/>
      <c r="H46" s="9"/>
      <c r="I46" s="9"/>
    </row>
    <row r="47" spans="2:9" x14ac:dyDescent="0.2">
      <c r="B47" s="9"/>
      <c r="C47" s="9"/>
      <c r="D47" s="9"/>
      <c r="E47" s="9"/>
      <c r="F47" s="9"/>
      <c r="G47" s="9"/>
      <c r="H47" s="9"/>
      <c r="I47" s="9"/>
    </row>
    <row r="48" spans="2:9" x14ac:dyDescent="0.2">
      <c r="B48" s="9"/>
      <c r="C48" s="9"/>
      <c r="D48" s="9"/>
      <c r="E48" s="9"/>
      <c r="F48" s="9"/>
      <c r="G48" s="9"/>
      <c r="H48" s="9"/>
      <c r="I48" s="9"/>
    </row>
    <row r="49" spans="2:10" x14ac:dyDescent="0.2">
      <c r="B49" s="9"/>
      <c r="C49" s="9"/>
      <c r="D49" s="9"/>
      <c r="E49" s="9"/>
      <c r="F49" s="9"/>
      <c r="G49" s="9"/>
      <c r="H49" s="9"/>
      <c r="I49" s="9"/>
    </row>
    <row r="50" spans="2:10" x14ac:dyDescent="0.2">
      <c r="B50" s="9"/>
      <c r="C50" s="9"/>
      <c r="D50" s="9"/>
      <c r="E50" s="9"/>
      <c r="F50" s="9"/>
      <c r="G50" s="9"/>
      <c r="H50" s="9"/>
      <c r="I50" s="9"/>
    </row>
    <row r="51" spans="2:10" x14ac:dyDescent="0.2">
      <c r="B51" s="10"/>
      <c r="C51" s="9"/>
      <c r="D51" s="9"/>
      <c r="E51" s="9"/>
      <c r="F51" s="9"/>
      <c r="G51" s="9"/>
      <c r="H51" s="9"/>
      <c r="I51" s="9"/>
    </row>
    <row r="52" spans="2:10" ht="12.75" customHeight="1" x14ac:dyDescent="0.2">
      <c r="B52" s="700" t="s">
        <v>514</v>
      </c>
      <c r="C52" s="701"/>
      <c r="D52" s="701"/>
      <c r="E52" s="701"/>
      <c r="F52" s="701"/>
      <c r="G52" s="701"/>
      <c r="H52" s="701"/>
      <c r="I52" s="701"/>
    </row>
    <row r="53" spans="2:10" ht="16.5" customHeight="1" x14ac:dyDescent="0.2">
      <c r="B53" s="701"/>
      <c r="C53" s="701"/>
      <c r="D53" s="701"/>
      <c r="E53" s="701"/>
      <c r="F53" s="701"/>
      <c r="G53" s="701"/>
      <c r="H53" s="701"/>
      <c r="I53" s="701"/>
    </row>
    <row r="54" spans="2:10" ht="16.5" customHeight="1" x14ac:dyDescent="0.2">
      <c r="B54" s="701"/>
      <c r="C54" s="701"/>
      <c r="D54" s="701"/>
      <c r="E54" s="701"/>
      <c r="F54" s="701"/>
      <c r="G54" s="701"/>
      <c r="H54" s="701"/>
      <c r="I54" s="701"/>
    </row>
    <row r="55" spans="2:10" ht="16.5" customHeight="1" x14ac:dyDescent="0.2">
      <c r="B55" s="701"/>
      <c r="C55" s="701"/>
      <c r="D55" s="701"/>
      <c r="E55" s="701"/>
      <c r="F55" s="701"/>
      <c r="G55" s="701"/>
      <c r="H55" s="701"/>
      <c r="I55" s="701"/>
    </row>
    <row r="56" spans="2:10" x14ac:dyDescent="0.2">
      <c r="B56" s="701"/>
      <c r="C56" s="701"/>
      <c r="D56" s="701"/>
      <c r="E56" s="701"/>
      <c r="F56" s="701"/>
      <c r="G56" s="701"/>
      <c r="H56" s="701"/>
      <c r="I56" s="701"/>
      <c r="J56" s="6"/>
    </row>
    <row r="57" spans="2:10" x14ac:dyDescent="0.2">
      <c r="B57" s="9"/>
      <c r="C57" s="9"/>
      <c r="D57" s="9"/>
      <c r="E57" s="9"/>
      <c r="F57" s="9"/>
      <c r="G57" s="9"/>
      <c r="H57" s="9"/>
      <c r="I57" s="9"/>
    </row>
    <row r="58" spans="2:10" x14ac:dyDescent="0.2">
      <c r="B58" s="3"/>
      <c r="C58" s="7"/>
      <c r="D58" s="7"/>
    </row>
    <row r="59" spans="2:10" x14ac:dyDescent="0.2">
      <c r="B59" s="8" t="s">
        <v>0</v>
      </c>
      <c r="C59" s="7"/>
      <c r="D59" s="7"/>
      <c r="I59" s="493">
        <v>45047</v>
      </c>
    </row>
    <row r="60" spans="2:10" x14ac:dyDescent="0.2">
      <c r="B60" s="7"/>
      <c r="C60" s="7"/>
      <c r="D60" s="7"/>
    </row>
    <row r="61" spans="2:10" x14ac:dyDescent="0.2">
      <c r="B61" s="3"/>
      <c r="C61" s="7"/>
      <c r="D61" s="7"/>
    </row>
    <row r="62" spans="2:10" x14ac:dyDescent="0.2">
      <c r="B62" s="7"/>
      <c r="C62" s="7"/>
      <c r="D62" s="7"/>
    </row>
    <row r="63" spans="2:10" x14ac:dyDescent="0.2">
      <c r="B63" s="7"/>
      <c r="C63" s="7"/>
      <c r="D63" s="7"/>
    </row>
    <row r="64" spans="2:10" x14ac:dyDescent="0.2">
      <c r="B64" s="7"/>
      <c r="C64" s="7"/>
      <c r="D64" s="7"/>
    </row>
    <row r="65" spans="2:4" x14ac:dyDescent="0.2">
      <c r="B65" s="7"/>
      <c r="C65" s="7"/>
      <c r="D65" s="7"/>
    </row>
    <row r="66" spans="2:4" x14ac:dyDescent="0.2">
      <c r="B66" s="7"/>
      <c r="C66" s="7"/>
      <c r="D66" s="7"/>
    </row>
    <row r="67" spans="2:4" x14ac:dyDescent="0.2">
      <c r="B67" s="7"/>
      <c r="C67" s="7"/>
      <c r="D67" s="7"/>
    </row>
    <row r="68" spans="2:4" x14ac:dyDescent="0.2">
      <c r="B68" s="7"/>
      <c r="C68" s="7"/>
      <c r="D68" s="7"/>
    </row>
    <row r="69" spans="2:4" x14ac:dyDescent="0.2">
      <c r="B69" s="7"/>
      <c r="C69" s="7"/>
      <c r="D69" s="7"/>
    </row>
    <row r="70" spans="2:4" x14ac:dyDescent="0.2">
      <c r="B70" s="7"/>
      <c r="C70" s="7"/>
      <c r="D70" s="7"/>
    </row>
    <row r="71" spans="2:4" x14ac:dyDescent="0.2">
      <c r="B71" s="7"/>
      <c r="C71" s="7"/>
      <c r="D71" s="7"/>
    </row>
    <row r="72" spans="2:4" x14ac:dyDescent="0.2">
      <c r="B72" s="7"/>
      <c r="C72" s="7"/>
      <c r="D72" s="7"/>
    </row>
    <row r="73" spans="2:4" x14ac:dyDescent="0.2">
      <c r="B73" s="7"/>
      <c r="C73" s="7"/>
      <c r="D73" s="7"/>
    </row>
    <row r="74" spans="2:4" x14ac:dyDescent="0.2">
      <c r="B74" s="7"/>
      <c r="C74" s="7"/>
      <c r="D74" s="7"/>
    </row>
    <row r="75" spans="2:4" x14ac:dyDescent="0.2">
      <c r="B75" s="7"/>
      <c r="C75" s="7"/>
      <c r="D75" s="7"/>
    </row>
    <row r="76" spans="2:4" x14ac:dyDescent="0.2">
      <c r="B76" s="7"/>
      <c r="C76" s="7"/>
      <c r="D76" s="7"/>
    </row>
    <row r="77" spans="2:4" x14ac:dyDescent="0.2">
      <c r="B77" s="7"/>
      <c r="C77" s="7"/>
      <c r="D77" s="7"/>
    </row>
    <row r="78" spans="2:4" x14ac:dyDescent="0.2">
      <c r="B78" s="7"/>
      <c r="C78" s="7"/>
      <c r="D78" s="7"/>
    </row>
    <row r="79" spans="2:4" x14ac:dyDescent="0.2">
      <c r="B79" s="7"/>
      <c r="C79" s="7"/>
      <c r="D79" s="7"/>
    </row>
    <row r="80" spans="2:4" x14ac:dyDescent="0.2">
      <c r="B80" s="7"/>
      <c r="C80" s="7"/>
      <c r="D80" s="7"/>
    </row>
    <row r="81" spans="2:4" x14ac:dyDescent="0.2">
      <c r="B81" s="7"/>
      <c r="C81" s="7"/>
      <c r="D81" s="7"/>
    </row>
    <row r="82" spans="2:4" x14ac:dyDescent="0.2">
      <c r="B82" s="7"/>
      <c r="C82" s="7"/>
      <c r="D82" s="7"/>
    </row>
    <row r="83" spans="2:4" x14ac:dyDescent="0.2">
      <c r="B83" s="7"/>
      <c r="C83" s="7"/>
      <c r="D83" s="7"/>
    </row>
    <row r="84" spans="2:4" x14ac:dyDescent="0.2">
      <c r="B84" s="7"/>
      <c r="C84" s="7"/>
      <c r="D84" s="7"/>
    </row>
    <row r="85" spans="2:4" x14ac:dyDescent="0.2">
      <c r="B85" s="7"/>
      <c r="C85" s="7"/>
      <c r="D85" s="7"/>
    </row>
    <row r="86" spans="2:4" x14ac:dyDescent="0.2">
      <c r="B86" s="7"/>
      <c r="C86" s="7"/>
      <c r="D86" s="7"/>
    </row>
    <row r="87" spans="2:4" x14ac:dyDescent="0.2">
      <c r="B87" s="7"/>
      <c r="C87" s="7"/>
      <c r="D87" s="7"/>
    </row>
    <row r="88" spans="2:4" x14ac:dyDescent="0.2">
      <c r="B88" s="7"/>
      <c r="C88" s="7"/>
      <c r="D88" s="7"/>
    </row>
    <row r="89" spans="2:4" x14ac:dyDescent="0.2">
      <c r="B89" s="7"/>
      <c r="C89" s="7"/>
      <c r="D89" s="7"/>
    </row>
    <row r="90" spans="2:4" x14ac:dyDescent="0.2">
      <c r="B90" s="7"/>
      <c r="C90" s="7"/>
      <c r="D90" s="7"/>
    </row>
    <row r="91" spans="2:4" x14ac:dyDescent="0.2">
      <c r="B91" s="7"/>
      <c r="C91" s="7"/>
      <c r="D91" s="7"/>
    </row>
    <row r="92" spans="2:4" x14ac:dyDescent="0.2">
      <c r="B92" s="7"/>
      <c r="C92" s="7"/>
      <c r="D92" s="7"/>
    </row>
    <row r="93" spans="2:4" x14ac:dyDescent="0.2">
      <c r="B93" s="7"/>
      <c r="C93" s="7"/>
      <c r="D93" s="7"/>
    </row>
    <row r="94" spans="2:4" x14ac:dyDescent="0.2">
      <c r="B94" s="7"/>
      <c r="C94" s="7"/>
      <c r="D94" s="7"/>
    </row>
    <row r="95" spans="2:4" x14ac:dyDescent="0.2">
      <c r="B95" s="7"/>
      <c r="C95" s="7"/>
      <c r="D95" s="7"/>
    </row>
    <row r="96" spans="2:4" x14ac:dyDescent="0.2">
      <c r="B96" s="7"/>
      <c r="C96" s="7"/>
      <c r="D96" s="7"/>
    </row>
    <row r="97" spans="2:4" x14ac:dyDescent="0.2">
      <c r="B97" s="7"/>
      <c r="C97" s="7"/>
      <c r="D97" s="7"/>
    </row>
    <row r="98" spans="2:4" x14ac:dyDescent="0.2">
      <c r="B98" s="7"/>
      <c r="C98" s="7"/>
      <c r="D98" s="7"/>
    </row>
    <row r="99" spans="2:4" x14ac:dyDescent="0.2">
      <c r="B99" s="7"/>
      <c r="C99" s="7"/>
      <c r="D99" s="7"/>
    </row>
    <row r="100" spans="2:4" x14ac:dyDescent="0.2">
      <c r="B100" s="7"/>
      <c r="C100" s="7"/>
      <c r="D100" s="7"/>
    </row>
    <row r="101" spans="2:4" x14ac:dyDescent="0.2">
      <c r="B101" s="7"/>
      <c r="C101" s="7"/>
      <c r="D101" s="7"/>
    </row>
    <row r="102" spans="2:4" x14ac:dyDescent="0.2">
      <c r="B102" s="7"/>
      <c r="C102" s="7"/>
      <c r="D102" s="7"/>
    </row>
    <row r="103" spans="2:4" x14ac:dyDescent="0.2">
      <c r="B103" s="7"/>
      <c r="C103" s="7"/>
      <c r="D103" s="7"/>
    </row>
    <row r="104" spans="2:4" x14ac:dyDescent="0.2">
      <c r="B104" s="7"/>
      <c r="C104" s="7"/>
      <c r="D104" s="7"/>
    </row>
    <row r="105" spans="2:4" x14ac:dyDescent="0.2">
      <c r="B105" s="7"/>
      <c r="C105" s="7"/>
      <c r="D105" s="7"/>
    </row>
    <row r="106" spans="2:4" x14ac:dyDescent="0.2">
      <c r="B106" s="7"/>
      <c r="C106" s="7"/>
      <c r="D106" s="7"/>
    </row>
    <row r="107" spans="2:4" x14ac:dyDescent="0.2">
      <c r="B107" s="7"/>
      <c r="C107" s="7"/>
      <c r="D107" s="7"/>
    </row>
    <row r="108" spans="2:4" x14ac:dyDescent="0.2">
      <c r="B108" s="7"/>
      <c r="C108" s="7"/>
      <c r="D108" s="7"/>
    </row>
    <row r="109" spans="2:4" x14ac:dyDescent="0.2">
      <c r="B109" s="7"/>
      <c r="C109" s="7"/>
      <c r="D109" s="7"/>
    </row>
    <row r="110" spans="2:4" x14ac:dyDescent="0.2">
      <c r="B110" s="7"/>
      <c r="C110" s="7"/>
      <c r="D110" s="7"/>
    </row>
    <row r="111" spans="2:4" x14ac:dyDescent="0.2">
      <c r="B111" s="7"/>
      <c r="C111" s="7"/>
      <c r="D111" s="7"/>
    </row>
    <row r="112" spans="2:4" x14ac:dyDescent="0.2">
      <c r="B112" s="7"/>
      <c r="C112" s="7"/>
      <c r="D112" s="7"/>
    </row>
    <row r="113" spans="2:4" x14ac:dyDescent="0.2">
      <c r="B113" s="7"/>
      <c r="C113" s="7"/>
      <c r="D113" s="7"/>
    </row>
    <row r="114" spans="2:4" x14ac:dyDescent="0.2">
      <c r="B114" s="7"/>
      <c r="C114" s="7"/>
      <c r="D114" s="7"/>
    </row>
    <row r="115" spans="2:4" x14ac:dyDescent="0.2">
      <c r="B115" s="7"/>
      <c r="C115" s="7"/>
      <c r="D115" s="7"/>
    </row>
    <row r="116" spans="2:4" x14ac:dyDescent="0.2">
      <c r="B116" s="7"/>
      <c r="C116" s="7"/>
      <c r="D116" s="7"/>
    </row>
    <row r="117" spans="2:4" x14ac:dyDescent="0.2">
      <c r="B117" s="7"/>
      <c r="C117" s="7"/>
      <c r="D117" s="7"/>
    </row>
    <row r="118" spans="2:4" x14ac:dyDescent="0.2">
      <c r="B118" s="7"/>
      <c r="C118" s="7"/>
      <c r="D118" s="7"/>
    </row>
    <row r="119" spans="2:4" x14ac:dyDescent="0.2">
      <c r="B119" s="7"/>
      <c r="C119" s="7"/>
      <c r="D119" s="7"/>
    </row>
    <row r="120" spans="2:4" x14ac:dyDescent="0.2">
      <c r="B120" s="7"/>
      <c r="C120" s="7"/>
      <c r="D120" s="7"/>
    </row>
    <row r="121" spans="2:4" x14ac:dyDescent="0.2">
      <c r="B121" s="7"/>
      <c r="C121" s="7"/>
      <c r="D121" s="7"/>
    </row>
    <row r="122" spans="2:4" x14ac:dyDescent="0.2">
      <c r="B122" s="7"/>
      <c r="C122" s="7"/>
      <c r="D122" s="7"/>
    </row>
    <row r="123" spans="2:4" x14ac:dyDescent="0.2">
      <c r="B123" s="7"/>
      <c r="C123" s="7"/>
      <c r="D123" s="7"/>
    </row>
    <row r="124" spans="2:4" x14ac:dyDescent="0.2">
      <c r="B124" s="7"/>
      <c r="C124" s="7"/>
      <c r="D124" s="7"/>
    </row>
    <row r="125" spans="2:4" x14ac:dyDescent="0.2">
      <c r="B125" s="7"/>
      <c r="C125" s="7"/>
      <c r="D125" s="7"/>
    </row>
    <row r="126" spans="2:4" x14ac:dyDescent="0.2">
      <c r="B126" s="7"/>
      <c r="C126" s="7"/>
      <c r="D126" s="7"/>
    </row>
    <row r="127" spans="2:4" x14ac:dyDescent="0.2">
      <c r="B127" s="7"/>
      <c r="C127" s="7"/>
      <c r="D127" s="7"/>
    </row>
    <row r="128" spans="2:4" x14ac:dyDescent="0.2">
      <c r="B128" s="7"/>
      <c r="C128" s="7"/>
      <c r="D128" s="7"/>
    </row>
    <row r="129" spans="2:4" x14ac:dyDescent="0.2">
      <c r="B129" s="7"/>
      <c r="C129" s="7"/>
      <c r="D129" s="7"/>
    </row>
    <row r="130" spans="2:4" x14ac:dyDescent="0.2">
      <c r="B130" s="7"/>
      <c r="C130" s="7"/>
      <c r="D130" s="7"/>
    </row>
    <row r="131" spans="2:4" x14ac:dyDescent="0.2">
      <c r="B131" s="7"/>
      <c r="C131" s="7"/>
      <c r="D131" s="7"/>
    </row>
    <row r="132" spans="2:4" x14ac:dyDescent="0.2">
      <c r="B132" s="7"/>
      <c r="C132" s="7"/>
      <c r="D132" s="7"/>
    </row>
    <row r="133" spans="2:4" x14ac:dyDescent="0.2">
      <c r="B133" s="7"/>
      <c r="C133" s="7"/>
      <c r="D133" s="7"/>
    </row>
    <row r="134" spans="2:4" x14ac:dyDescent="0.2">
      <c r="B134" s="7"/>
      <c r="C134" s="7"/>
      <c r="D134" s="7"/>
    </row>
    <row r="135" spans="2:4" x14ac:dyDescent="0.2">
      <c r="B135" s="7"/>
      <c r="C135" s="7"/>
      <c r="D135" s="7"/>
    </row>
    <row r="136" spans="2:4" x14ac:dyDescent="0.2">
      <c r="B136" s="7"/>
      <c r="C136" s="7"/>
      <c r="D136" s="7"/>
    </row>
    <row r="137" spans="2:4" x14ac:dyDescent="0.2">
      <c r="B137" s="7"/>
      <c r="C137" s="7"/>
      <c r="D137" s="7"/>
    </row>
    <row r="138" spans="2:4" x14ac:dyDescent="0.2">
      <c r="B138" s="7"/>
      <c r="C138" s="7"/>
      <c r="D138" s="7"/>
    </row>
    <row r="139" spans="2:4" x14ac:dyDescent="0.2">
      <c r="B139" s="7"/>
      <c r="C139" s="7"/>
      <c r="D139" s="7"/>
    </row>
    <row r="140" spans="2:4" x14ac:dyDescent="0.2">
      <c r="B140" s="7"/>
      <c r="C140" s="7"/>
      <c r="D140" s="7"/>
    </row>
    <row r="141" spans="2:4" x14ac:dyDescent="0.2">
      <c r="B141" s="7"/>
      <c r="C141" s="7"/>
      <c r="D141" s="7"/>
    </row>
    <row r="142" spans="2:4" x14ac:dyDescent="0.2">
      <c r="B142" s="7"/>
      <c r="C142" s="7"/>
      <c r="D142" s="7"/>
    </row>
    <row r="143" spans="2:4" x14ac:dyDescent="0.2">
      <c r="B143" s="7"/>
      <c r="C143" s="7"/>
      <c r="D143" s="7"/>
    </row>
    <row r="144" spans="2:4" x14ac:dyDescent="0.2">
      <c r="B144" s="7"/>
      <c r="C144" s="7"/>
      <c r="D144" s="7"/>
    </row>
    <row r="145" spans="2:4" x14ac:dyDescent="0.2">
      <c r="B145" s="7"/>
      <c r="C145" s="7"/>
      <c r="D145" s="7"/>
    </row>
    <row r="146" spans="2:4" x14ac:dyDescent="0.2">
      <c r="B146" s="7"/>
      <c r="C146" s="7"/>
      <c r="D146" s="7"/>
    </row>
    <row r="147" spans="2:4" x14ac:dyDescent="0.2">
      <c r="B147" s="7"/>
      <c r="C147" s="7"/>
      <c r="D147" s="7"/>
    </row>
    <row r="148" spans="2:4" x14ac:dyDescent="0.2">
      <c r="B148" s="7"/>
      <c r="C148" s="7"/>
      <c r="D148" s="7"/>
    </row>
    <row r="149" spans="2:4" x14ac:dyDescent="0.2">
      <c r="B149" s="7"/>
      <c r="C149" s="7"/>
      <c r="D149" s="7"/>
    </row>
    <row r="150" spans="2:4" x14ac:dyDescent="0.2">
      <c r="B150" s="7"/>
      <c r="C150" s="7"/>
      <c r="D150" s="7"/>
    </row>
    <row r="151" spans="2:4" x14ac:dyDescent="0.2">
      <c r="B151" s="7"/>
      <c r="C151" s="7"/>
      <c r="D151" s="7"/>
    </row>
    <row r="152" spans="2:4" x14ac:dyDescent="0.2">
      <c r="B152" s="7"/>
      <c r="C152" s="7"/>
      <c r="D152" s="7"/>
    </row>
    <row r="153" spans="2:4" x14ac:dyDescent="0.2">
      <c r="B153" s="7"/>
      <c r="C153" s="7"/>
      <c r="D153" s="7"/>
    </row>
    <row r="154" spans="2:4" x14ac:dyDescent="0.2">
      <c r="B154" s="7"/>
      <c r="C154" s="7"/>
      <c r="D154" s="7"/>
    </row>
    <row r="155" spans="2:4" x14ac:dyDescent="0.2">
      <c r="B155" s="7"/>
      <c r="C155" s="7"/>
      <c r="D155" s="7"/>
    </row>
    <row r="156" spans="2:4" x14ac:dyDescent="0.2">
      <c r="B156" s="7"/>
      <c r="C156" s="7"/>
      <c r="D156" s="7"/>
    </row>
    <row r="157" spans="2:4" x14ac:dyDescent="0.2">
      <c r="B157" s="7"/>
      <c r="C157" s="7"/>
      <c r="D157" s="7"/>
    </row>
    <row r="158" spans="2:4" x14ac:dyDescent="0.2">
      <c r="B158" s="7"/>
      <c r="C158" s="7"/>
      <c r="D158" s="7"/>
    </row>
    <row r="159" spans="2:4" x14ac:dyDescent="0.2">
      <c r="B159" s="7"/>
      <c r="C159" s="7"/>
      <c r="D159" s="7"/>
    </row>
    <row r="160" spans="2:4" x14ac:dyDescent="0.2">
      <c r="B160" s="7"/>
      <c r="C160" s="7"/>
      <c r="D160" s="7"/>
    </row>
    <row r="161" spans="2:4" x14ac:dyDescent="0.2">
      <c r="B161" s="7"/>
      <c r="C161" s="7"/>
      <c r="D161" s="7"/>
    </row>
    <row r="162" spans="2:4" x14ac:dyDescent="0.2">
      <c r="B162" s="7"/>
      <c r="C162" s="7"/>
      <c r="D162" s="7"/>
    </row>
    <row r="163" spans="2:4" x14ac:dyDescent="0.2">
      <c r="B163" s="7"/>
      <c r="C163" s="7"/>
      <c r="D163" s="7"/>
    </row>
    <row r="164" spans="2:4" x14ac:dyDescent="0.2">
      <c r="B164" s="7"/>
      <c r="C164" s="7"/>
      <c r="D164" s="7"/>
    </row>
    <row r="165" spans="2:4" x14ac:dyDescent="0.2">
      <c r="B165" s="7"/>
      <c r="C165" s="7"/>
      <c r="D165" s="7"/>
    </row>
    <row r="166" spans="2:4" x14ac:dyDescent="0.2">
      <c r="B166" s="7"/>
      <c r="C166" s="7"/>
      <c r="D166" s="7"/>
    </row>
    <row r="167" spans="2:4" x14ac:dyDescent="0.2">
      <c r="B167" s="7"/>
      <c r="C167" s="7"/>
      <c r="D167" s="7"/>
    </row>
    <row r="168" spans="2:4" x14ac:dyDescent="0.2">
      <c r="B168" s="7"/>
      <c r="C168" s="7"/>
      <c r="D168" s="7"/>
    </row>
    <row r="169" spans="2:4" x14ac:dyDescent="0.2">
      <c r="B169" s="7"/>
      <c r="C169" s="7"/>
      <c r="D169" s="7"/>
    </row>
    <row r="170" spans="2:4" x14ac:dyDescent="0.2">
      <c r="B170" s="7"/>
      <c r="C170" s="7"/>
      <c r="D170" s="7"/>
    </row>
    <row r="171" spans="2:4" x14ac:dyDescent="0.2">
      <c r="B171" s="7"/>
      <c r="C171" s="7"/>
      <c r="D171" s="7"/>
    </row>
    <row r="172" spans="2:4" x14ac:dyDescent="0.2">
      <c r="B172" s="7"/>
      <c r="C172" s="7"/>
      <c r="D172" s="7"/>
    </row>
    <row r="173" spans="2:4" x14ac:dyDescent="0.2">
      <c r="B173" s="7"/>
      <c r="C173" s="7"/>
      <c r="D173" s="7"/>
    </row>
    <row r="174" spans="2:4" x14ac:dyDescent="0.2">
      <c r="B174" s="7"/>
      <c r="C174" s="7"/>
      <c r="D174" s="7"/>
    </row>
    <row r="175" spans="2:4" x14ac:dyDescent="0.2">
      <c r="B175" s="7"/>
      <c r="C175" s="7"/>
      <c r="D175" s="7"/>
    </row>
    <row r="176" spans="2:4" x14ac:dyDescent="0.2">
      <c r="B176" s="7"/>
      <c r="C176" s="7"/>
      <c r="D176" s="7"/>
    </row>
    <row r="177" spans="2:4" x14ac:dyDescent="0.2">
      <c r="B177" s="7"/>
      <c r="C177" s="7"/>
      <c r="D177" s="7"/>
    </row>
    <row r="178" spans="2:4" x14ac:dyDescent="0.2">
      <c r="B178" s="7"/>
      <c r="C178" s="7"/>
      <c r="D178" s="7"/>
    </row>
    <row r="179" spans="2:4" x14ac:dyDescent="0.2">
      <c r="B179" s="7"/>
      <c r="C179" s="7"/>
      <c r="D179" s="7"/>
    </row>
    <row r="180" spans="2:4" x14ac:dyDescent="0.2">
      <c r="B180" s="7"/>
      <c r="C180" s="7"/>
      <c r="D180" s="7"/>
    </row>
    <row r="181" spans="2:4" x14ac:dyDescent="0.2">
      <c r="B181" s="7"/>
      <c r="C181" s="7"/>
      <c r="D181" s="7"/>
    </row>
    <row r="182" spans="2:4" x14ac:dyDescent="0.2">
      <c r="B182" s="7"/>
      <c r="C182" s="7"/>
      <c r="D182" s="7"/>
    </row>
    <row r="183" spans="2:4" x14ac:dyDescent="0.2">
      <c r="B183" s="7"/>
      <c r="C183" s="7"/>
      <c r="D183" s="7"/>
    </row>
    <row r="184" spans="2:4" x14ac:dyDescent="0.2">
      <c r="B184" s="7"/>
      <c r="C184" s="7"/>
      <c r="D184" s="7"/>
    </row>
    <row r="185" spans="2:4" x14ac:dyDescent="0.2">
      <c r="B185" s="7"/>
      <c r="C185" s="7"/>
      <c r="D185" s="7"/>
    </row>
    <row r="186" spans="2:4" x14ac:dyDescent="0.2">
      <c r="B186" s="7"/>
      <c r="C186" s="7"/>
      <c r="D186" s="7"/>
    </row>
    <row r="187" spans="2:4" x14ac:dyDescent="0.2">
      <c r="B187" s="7"/>
      <c r="C187" s="7"/>
      <c r="D187" s="7"/>
    </row>
    <row r="188" spans="2:4" x14ac:dyDescent="0.2">
      <c r="B188" s="7"/>
      <c r="C188" s="7"/>
      <c r="D188" s="7"/>
    </row>
    <row r="189" spans="2:4" x14ac:dyDescent="0.2">
      <c r="B189" s="7"/>
      <c r="C189" s="7"/>
      <c r="D189" s="7"/>
    </row>
    <row r="190" spans="2:4" x14ac:dyDescent="0.2">
      <c r="B190" s="7"/>
      <c r="C190" s="7"/>
      <c r="D190" s="7"/>
    </row>
    <row r="191" spans="2:4" x14ac:dyDescent="0.2">
      <c r="B191" s="7"/>
      <c r="C191" s="7"/>
      <c r="D191" s="7"/>
    </row>
    <row r="192" spans="2:4" x14ac:dyDescent="0.2">
      <c r="B192" s="7"/>
      <c r="C192" s="7"/>
      <c r="D192" s="7"/>
    </row>
    <row r="193" spans="2:4" x14ac:dyDescent="0.2">
      <c r="B193" s="7"/>
      <c r="C193" s="7"/>
      <c r="D193" s="7"/>
    </row>
    <row r="194" spans="2:4" x14ac:dyDescent="0.2">
      <c r="B194" s="7"/>
      <c r="C194" s="7"/>
      <c r="D194" s="7"/>
    </row>
    <row r="195" spans="2:4" x14ac:dyDescent="0.2">
      <c r="B195" s="7"/>
      <c r="C195" s="7"/>
      <c r="D195" s="7"/>
    </row>
    <row r="196" spans="2:4" x14ac:dyDescent="0.2">
      <c r="B196" s="7"/>
      <c r="C196" s="7"/>
      <c r="D196" s="7"/>
    </row>
    <row r="197" spans="2:4" x14ac:dyDescent="0.2">
      <c r="B197" s="7"/>
      <c r="C197" s="7"/>
      <c r="D197" s="7"/>
    </row>
    <row r="198" spans="2:4" x14ac:dyDescent="0.2">
      <c r="B198" s="7"/>
      <c r="C198" s="7"/>
      <c r="D198" s="7"/>
    </row>
    <row r="199" spans="2:4" x14ac:dyDescent="0.2">
      <c r="B199" s="7"/>
      <c r="C199" s="7"/>
      <c r="D199" s="7"/>
    </row>
    <row r="200" spans="2:4" x14ac:dyDescent="0.2">
      <c r="B200" s="7"/>
      <c r="C200" s="7"/>
      <c r="D200" s="7"/>
    </row>
    <row r="201" spans="2:4" x14ac:dyDescent="0.2">
      <c r="B201" s="7"/>
      <c r="C201" s="7"/>
      <c r="D201" s="7"/>
    </row>
    <row r="202" spans="2:4" x14ac:dyDescent="0.2">
      <c r="B202" s="7"/>
      <c r="C202" s="7"/>
      <c r="D202" s="7"/>
    </row>
    <row r="203" spans="2:4" x14ac:dyDescent="0.2">
      <c r="B203" s="7"/>
      <c r="C203" s="7"/>
      <c r="D203" s="7"/>
    </row>
    <row r="204" spans="2:4" x14ac:dyDescent="0.2">
      <c r="B204" s="7"/>
      <c r="C204" s="7"/>
      <c r="D204" s="7"/>
    </row>
    <row r="205" spans="2:4" x14ac:dyDescent="0.2">
      <c r="B205" s="7"/>
      <c r="C205" s="7"/>
      <c r="D205" s="7"/>
    </row>
    <row r="206" spans="2:4" x14ac:dyDescent="0.2">
      <c r="B206" s="7"/>
      <c r="C206" s="7"/>
      <c r="D206" s="7"/>
    </row>
    <row r="207" spans="2:4" x14ac:dyDescent="0.2">
      <c r="B207" s="7"/>
      <c r="C207" s="7"/>
      <c r="D207" s="7"/>
    </row>
    <row r="208" spans="2:4" x14ac:dyDescent="0.2">
      <c r="B208" s="7"/>
      <c r="C208" s="7"/>
      <c r="D208" s="7"/>
    </row>
    <row r="209" spans="2:4" x14ac:dyDescent="0.2">
      <c r="B209" s="7"/>
      <c r="C209" s="7"/>
      <c r="D209" s="7"/>
    </row>
    <row r="210" spans="2:4" x14ac:dyDescent="0.2">
      <c r="B210" s="7"/>
      <c r="C210" s="7"/>
      <c r="D210" s="7"/>
    </row>
    <row r="211" spans="2:4" x14ac:dyDescent="0.2">
      <c r="B211" s="7"/>
      <c r="C211" s="7"/>
      <c r="D211" s="7"/>
    </row>
    <row r="212" spans="2:4" x14ac:dyDescent="0.2">
      <c r="B212" s="7"/>
      <c r="C212" s="7"/>
      <c r="D212" s="7"/>
    </row>
    <row r="213" spans="2:4" x14ac:dyDescent="0.2">
      <c r="B213" s="7"/>
      <c r="C213" s="7"/>
      <c r="D213" s="7"/>
    </row>
    <row r="214" spans="2:4" x14ac:dyDescent="0.2">
      <c r="B214" s="7"/>
      <c r="C214" s="7"/>
      <c r="D214" s="7"/>
    </row>
    <row r="215" spans="2:4" x14ac:dyDescent="0.2">
      <c r="B215" s="7"/>
      <c r="C215" s="7"/>
      <c r="D215" s="7"/>
    </row>
    <row r="216" spans="2:4" x14ac:dyDescent="0.2">
      <c r="B216" s="7"/>
      <c r="C216" s="7"/>
      <c r="D216" s="7"/>
    </row>
    <row r="217" spans="2:4" x14ac:dyDescent="0.2">
      <c r="B217" s="7"/>
      <c r="C217" s="7"/>
      <c r="D217" s="7"/>
    </row>
    <row r="218" spans="2:4" x14ac:dyDescent="0.2">
      <c r="B218" s="7"/>
      <c r="C218" s="7"/>
      <c r="D218" s="7"/>
    </row>
    <row r="219" spans="2:4" x14ac:dyDescent="0.2">
      <c r="B219" s="7"/>
      <c r="C219" s="7"/>
      <c r="D219" s="7"/>
    </row>
    <row r="220" spans="2:4" x14ac:dyDescent="0.2">
      <c r="B220" s="7"/>
      <c r="C220" s="7"/>
      <c r="D220" s="7"/>
    </row>
    <row r="221" spans="2:4" x14ac:dyDescent="0.2">
      <c r="B221" s="7"/>
      <c r="C221" s="7"/>
      <c r="D221" s="7"/>
    </row>
    <row r="222" spans="2:4" x14ac:dyDescent="0.2">
      <c r="B222" s="7"/>
      <c r="C222" s="7"/>
      <c r="D222" s="7"/>
    </row>
    <row r="223" spans="2:4" x14ac:dyDescent="0.2">
      <c r="B223" s="7"/>
      <c r="C223" s="7"/>
      <c r="D223" s="7"/>
    </row>
    <row r="224" spans="2:4" x14ac:dyDescent="0.2">
      <c r="B224" s="7"/>
      <c r="C224" s="7"/>
      <c r="D224" s="7"/>
    </row>
    <row r="225" spans="2:4" x14ac:dyDescent="0.2">
      <c r="B225" s="7"/>
      <c r="C225" s="7"/>
      <c r="D225" s="7"/>
    </row>
    <row r="226" spans="2:4" x14ac:dyDescent="0.2">
      <c r="B226" s="7"/>
      <c r="C226" s="7"/>
      <c r="D226" s="7"/>
    </row>
    <row r="227" spans="2:4" x14ac:dyDescent="0.2">
      <c r="B227" s="7"/>
      <c r="C227" s="7"/>
      <c r="D227" s="7"/>
    </row>
    <row r="228" spans="2:4" x14ac:dyDescent="0.2">
      <c r="B228" s="7"/>
      <c r="C228" s="7"/>
      <c r="D228" s="7"/>
    </row>
    <row r="229" spans="2:4" x14ac:dyDescent="0.2">
      <c r="B229" s="7"/>
      <c r="C229" s="7"/>
      <c r="D229" s="7"/>
    </row>
    <row r="230" spans="2:4" x14ac:dyDescent="0.2">
      <c r="B230" s="7"/>
      <c r="C230" s="7"/>
      <c r="D230" s="7"/>
    </row>
    <row r="231" spans="2:4" x14ac:dyDescent="0.2">
      <c r="B231" s="7"/>
      <c r="C231" s="7"/>
      <c r="D231" s="7"/>
    </row>
    <row r="232" spans="2:4" x14ac:dyDescent="0.2">
      <c r="B232" s="7"/>
      <c r="C232" s="7"/>
      <c r="D232" s="7"/>
    </row>
    <row r="233" spans="2:4" x14ac:dyDescent="0.2">
      <c r="B233" s="7"/>
      <c r="C233" s="7"/>
      <c r="D233" s="7"/>
    </row>
    <row r="234" spans="2:4" x14ac:dyDescent="0.2">
      <c r="B234" s="7"/>
      <c r="C234" s="7"/>
      <c r="D234" s="7"/>
    </row>
    <row r="235" spans="2:4" x14ac:dyDescent="0.2">
      <c r="B235" s="7"/>
      <c r="C235" s="7"/>
      <c r="D235" s="7"/>
    </row>
    <row r="236" spans="2:4" x14ac:dyDescent="0.2">
      <c r="B236" s="7"/>
      <c r="C236" s="7"/>
      <c r="D236" s="7"/>
    </row>
    <row r="237" spans="2:4" x14ac:dyDescent="0.2">
      <c r="B237" s="7"/>
      <c r="C237" s="7"/>
      <c r="D237" s="7"/>
    </row>
    <row r="238" spans="2:4" x14ac:dyDescent="0.2">
      <c r="B238" s="7"/>
      <c r="C238" s="7"/>
      <c r="D238" s="7"/>
    </row>
    <row r="239" spans="2:4" x14ac:dyDescent="0.2">
      <c r="B239" s="7"/>
      <c r="C239" s="7"/>
      <c r="D239" s="7"/>
    </row>
    <row r="240" spans="2:4" x14ac:dyDescent="0.2">
      <c r="B240" s="7"/>
      <c r="C240" s="7"/>
      <c r="D240" s="7"/>
    </row>
    <row r="241" spans="2:4" x14ac:dyDescent="0.2">
      <c r="B241" s="7"/>
      <c r="C241" s="7"/>
      <c r="D241" s="7"/>
    </row>
    <row r="242" spans="2:4" x14ac:dyDescent="0.2">
      <c r="B242" s="7"/>
      <c r="C242" s="7"/>
      <c r="D242" s="7"/>
    </row>
    <row r="243" spans="2:4" x14ac:dyDescent="0.2">
      <c r="B243" s="7"/>
      <c r="C243" s="7"/>
      <c r="D243" s="7"/>
    </row>
    <row r="244" spans="2:4" x14ac:dyDescent="0.2">
      <c r="B244" s="7"/>
      <c r="C244" s="7"/>
      <c r="D244" s="7"/>
    </row>
    <row r="245" spans="2:4" x14ac:dyDescent="0.2">
      <c r="B245" s="7"/>
      <c r="C245" s="7"/>
      <c r="D245" s="7"/>
    </row>
    <row r="246" spans="2:4" x14ac:dyDescent="0.2">
      <c r="B246" s="7"/>
      <c r="C246" s="7"/>
      <c r="D246" s="7"/>
    </row>
    <row r="247" spans="2:4" x14ac:dyDescent="0.2">
      <c r="B247" s="7"/>
      <c r="C247" s="7"/>
      <c r="D247" s="7"/>
    </row>
    <row r="248" spans="2:4" x14ac:dyDescent="0.2">
      <c r="B248" s="7"/>
      <c r="C248" s="7"/>
      <c r="D248" s="7"/>
    </row>
    <row r="249" spans="2:4" x14ac:dyDescent="0.2">
      <c r="B249" s="7"/>
      <c r="C249" s="7"/>
      <c r="D249" s="7"/>
    </row>
    <row r="250" spans="2:4" x14ac:dyDescent="0.2">
      <c r="B250" s="7"/>
      <c r="C250" s="7"/>
      <c r="D250" s="7"/>
    </row>
    <row r="251" spans="2:4" x14ac:dyDescent="0.2">
      <c r="B251" s="7"/>
      <c r="C251" s="7"/>
      <c r="D251" s="7"/>
    </row>
    <row r="252" spans="2:4" x14ac:dyDescent="0.2">
      <c r="B252" s="7"/>
      <c r="C252" s="7"/>
      <c r="D252" s="7"/>
    </row>
    <row r="253" spans="2:4" x14ac:dyDescent="0.2">
      <c r="B253" s="7"/>
      <c r="C253" s="7"/>
      <c r="D253" s="7"/>
    </row>
    <row r="254" spans="2:4" x14ac:dyDescent="0.2">
      <c r="B254" s="7"/>
      <c r="C254" s="7"/>
      <c r="D254" s="7"/>
    </row>
    <row r="255" spans="2:4" x14ac:dyDescent="0.2">
      <c r="B255" s="7"/>
      <c r="C255" s="7"/>
      <c r="D255" s="7"/>
    </row>
    <row r="256" spans="2:4" x14ac:dyDescent="0.2">
      <c r="B256" s="7"/>
      <c r="C256" s="7"/>
      <c r="D256" s="7"/>
    </row>
    <row r="257" spans="2:4" x14ac:dyDescent="0.2">
      <c r="B257" s="7"/>
      <c r="C257" s="7"/>
      <c r="D257" s="7"/>
    </row>
    <row r="258" spans="2:4" x14ac:dyDescent="0.2">
      <c r="B258" s="7"/>
      <c r="C258" s="7"/>
      <c r="D258" s="7"/>
    </row>
    <row r="259" spans="2:4" x14ac:dyDescent="0.2">
      <c r="B259" s="7"/>
      <c r="C259" s="7"/>
      <c r="D259" s="7"/>
    </row>
    <row r="260" spans="2:4" x14ac:dyDescent="0.2">
      <c r="B260" s="7"/>
      <c r="C260" s="7"/>
      <c r="D260" s="7"/>
    </row>
    <row r="261" spans="2:4" x14ac:dyDescent="0.2">
      <c r="B261" s="7"/>
      <c r="C261" s="7"/>
      <c r="D261" s="7"/>
    </row>
    <row r="262" spans="2:4" x14ac:dyDescent="0.2">
      <c r="B262" s="7"/>
      <c r="C262" s="7"/>
      <c r="D262" s="7"/>
    </row>
    <row r="263" spans="2:4" x14ac:dyDescent="0.2">
      <c r="B263" s="7"/>
      <c r="C263" s="7"/>
      <c r="D263" s="7"/>
    </row>
    <row r="264" spans="2:4" x14ac:dyDescent="0.2">
      <c r="B264" s="7"/>
      <c r="C264" s="7"/>
      <c r="D264" s="7"/>
    </row>
    <row r="265" spans="2:4" x14ac:dyDescent="0.2">
      <c r="B265" s="7"/>
      <c r="C265" s="7"/>
      <c r="D265" s="7"/>
    </row>
    <row r="266" spans="2:4" x14ac:dyDescent="0.2">
      <c r="B266" s="7"/>
      <c r="C266" s="7"/>
      <c r="D266" s="7"/>
    </row>
    <row r="267" spans="2:4" x14ac:dyDescent="0.2">
      <c r="B267" s="7"/>
      <c r="C267" s="7"/>
      <c r="D267" s="7"/>
    </row>
    <row r="268" spans="2:4" x14ac:dyDescent="0.2">
      <c r="B268" s="7"/>
      <c r="C268" s="7"/>
      <c r="D268" s="7"/>
    </row>
    <row r="269" spans="2:4" x14ac:dyDescent="0.2">
      <c r="B269" s="7"/>
      <c r="C269" s="7"/>
      <c r="D269" s="7"/>
    </row>
    <row r="270" spans="2:4" x14ac:dyDescent="0.2">
      <c r="B270" s="7"/>
      <c r="C270" s="7"/>
      <c r="D270" s="7"/>
    </row>
    <row r="271" spans="2:4" x14ac:dyDescent="0.2">
      <c r="B271" s="7"/>
      <c r="C271" s="7"/>
      <c r="D271" s="7"/>
    </row>
    <row r="272" spans="2:4" x14ac:dyDescent="0.2">
      <c r="B272" s="7"/>
      <c r="C272" s="7"/>
      <c r="D272" s="7"/>
    </row>
    <row r="273" spans="2:4" x14ac:dyDescent="0.2">
      <c r="B273" s="7"/>
      <c r="C273" s="7"/>
      <c r="D273" s="7"/>
    </row>
    <row r="274" spans="2:4" x14ac:dyDescent="0.2">
      <c r="B274" s="7"/>
      <c r="C274" s="7"/>
      <c r="D274" s="7"/>
    </row>
    <row r="275" spans="2:4" x14ac:dyDescent="0.2">
      <c r="B275" s="7"/>
      <c r="C275" s="7"/>
      <c r="D275" s="7"/>
    </row>
    <row r="276" spans="2:4" x14ac:dyDescent="0.2">
      <c r="B276" s="7"/>
      <c r="C276" s="7"/>
      <c r="D276" s="7"/>
    </row>
    <row r="277" spans="2:4" x14ac:dyDescent="0.2">
      <c r="B277" s="7"/>
      <c r="C277" s="7"/>
      <c r="D277" s="7"/>
    </row>
    <row r="278" spans="2:4" x14ac:dyDescent="0.2">
      <c r="B278" s="7"/>
      <c r="C278" s="7"/>
      <c r="D278" s="7"/>
    </row>
    <row r="279" spans="2:4" x14ac:dyDescent="0.2">
      <c r="B279" s="7"/>
      <c r="C279" s="7"/>
      <c r="D279" s="7"/>
    </row>
    <row r="280" spans="2:4" x14ac:dyDescent="0.2">
      <c r="B280" s="7"/>
      <c r="C280" s="7"/>
      <c r="D280" s="7"/>
    </row>
    <row r="281" spans="2:4" x14ac:dyDescent="0.2">
      <c r="B281" s="7"/>
      <c r="C281" s="7"/>
      <c r="D281" s="7"/>
    </row>
    <row r="282" spans="2:4" x14ac:dyDescent="0.2">
      <c r="B282" s="7"/>
      <c r="C282" s="7"/>
      <c r="D282" s="7"/>
    </row>
    <row r="283" spans="2:4" x14ac:dyDescent="0.2">
      <c r="B283" s="7"/>
      <c r="C283" s="7"/>
      <c r="D283" s="7"/>
    </row>
    <row r="284" spans="2:4" x14ac:dyDescent="0.2">
      <c r="B284" s="7"/>
      <c r="C284" s="7"/>
      <c r="D284" s="7"/>
    </row>
    <row r="285" spans="2:4" x14ac:dyDescent="0.2">
      <c r="B285" s="7"/>
      <c r="C285" s="7"/>
      <c r="D285" s="7"/>
    </row>
    <row r="286" spans="2:4" x14ac:dyDescent="0.2">
      <c r="B286" s="7"/>
      <c r="C286" s="7"/>
      <c r="D286" s="7"/>
    </row>
    <row r="287" spans="2:4" x14ac:dyDescent="0.2">
      <c r="B287" s="7"/>
      <c r="C287" s="7"/>
      <c r="D287" s="7"/>
    </row>
    <row r="288" spans="2:4" x14ac:dyDescent="0.2">
      <c r="B288" s="7"/>
      <c r="C288" s="7"/>
      <c r="D288" s="7"/>
    </row>
    <row r="289" spans="2:4" x14ac:dyDescent="0.2">
      <c r="B289" s="7"/>
      <c r="C289" s="7"/>
      <c r="D289" s="7"/>
    </row>
    <row r="290" spans="2:4" x14ac:dyDescent="0.2">
      <c r="B290" s="7"/>
      <c r="C290" s="7"/>
      <c r="D290" s="7"/>
    </row>
    <row r="291" spans="2:4" x14ac:dyDescent="0.2">
      <c r="B291" s="7"/>
      <c r="C291" s="7"/>
      <c r="D291" s="7"/>
    </row>
    <row r="292" spans="2:4" x14ac:dyDescent="0.2">
      <c r="B292" s="7"/>
      <c r="C292" s="7"/>
      <c r="D292" s="7"/>
    </row>
    <row r="293" spans="2:4" x14ac:dyDescent="0.2">
      <c r="B293" s="7"/>
      <c r="C293" s="7"/>
      <c r="D293" s="7"/>
    </row>
    <row r="294" spans="2:4" x14ac:dyDescent="0.2">
      <c r="B294" s="7"/>
      <c r="C294" s="7"/>
      <c r="D294" s="7"/>
    </row>
    <row r="295" spans="2:4" x14ac:dyDescent="0.2">
      <c r="B295" s="7"/>
      <c r="C295" s="7"/>
      <c r="D295" s="7"/>
    </row>
    <row r="296" spans="2:4" x14ac:dyDescent="0.2">
      <c r="B296" s="7"/>
      <c r="C296" s="7"/>
      <c r="D296" s="7"/>
    </row>
    <row r="297" spans="2:4" x14ac:dyDescent="0.2">
      <c r="B297" s="7"/>
      <c r="C297" s="7"/>
      <c r="D297" s="7"/>
    </row>
    <row r="298" spans="2:4" x14ac:dyDescent="0.2">
      <c r="B298" s="7"/>
      <c r="C298" s="7"/>
      <c r="D298" s="7"/>
    </row>
    <row r="299" spans="2:4" x14ac:dyDescent="0.2">
      <c r="B299" s="7"/>
      <c r="C299" s="7"/>
      <c r="D299" s="7"/>
    </row>
    <row r="300" spans="2:4" x14ac:dyDescent="0.2">
      <c r="B300" s="7"/>
      <c r="C300" s="7"/>
      <c r="D300" s="7"/>
    </row>
    <row r="301" spans="2:4" x14ac:dyDescent="0.2">
      <c r="B301" s="7"/>
      <c r="C301" s="7"/>
      <c r="D301" s="7"/>
    </row>
    <row r="302" spans="2:4" x14ac:dyDescent="0.2">
      <c r="B302" s="7"/>
      <c r="C302" s="7"/>
      <c r="D302" s="7"/>
    </row>
    <row r="303" spans="2:4" x14ac:dyDescent="0.2">
      <c r="B303" s="7"/>
      <c r="C303" s="7"/>
      <c r="D303" s="7"/>
    </row>
    <row r="304" spans="2:4" x14ac:dyDescent="0.2">
      <c r="B304" s="7"/>
      <c r="C304" s="7"/>
      <c r="D304" s="7"/>
    </row>
    <row r="305" spans="2:4" x14ac:dyDescent="0.2">
      <c r="B305" s="7"/>
      <c r="C305" s="7"/>
      <c r="D305" s="7"/>
    </row>
    <row r="306" spans="2:4" x14ac:dyDescent="0.2">
      <c r="B306" s="7"/>
      <c r="C306" s="7"/>
      <c r="D306" s="7"/>
    </row>
    <row r="307" spans="2:4" x14ac:dyDescent="0.2">
      <c r="B307" s="7"/>
      <c r="C307" s="7"/>
      <c r="D307" s="7"/>
    </row>
    <row r="308" spans="2:4" x14ac:dyDescent="0.2">
      <c r="B308" s="7"/>
      <c r="C308" s="7"/>
      <c r="D308" s="7"/>
    </row>
    <row r="309" spans="2:4" x14ac:dyDescent="0.2">
      <c r="B309" s="7"/>
      <c r="C309" s="7"/>
      <c r="D309" s="7"/>
    </row>
    <row r="310" spans="2:4" x14ac:dyDescent="0.2">
      <c r="B310" s="7"/>
      <c r="C310" s="7"/>
      <c r="D310" s="7"/>
    </row>
    <row r="311" spans="2:4" x14ac:dyDescent="0.2">
      <c r="B311" s="7"/>
      <c r="C311" s="7"/>
      <c r="D311" s="7"/>
    </row>
    <row r="312" spans="2:4" x14ac:dyDescent="0.2">
      <c r="B312" s="7"/>
      <c r="C312" s="7"/>
      <c r="D312" s="7"/>
    </row>
    <row r="313" spans="2:4" x14ac:dyDescent="0.2">
      <c r="B313" s="7"/>
      <c r="C313" s="7"/>
      <c r="D313" s="7"/>
    </row>
    <row r="314" spans="2:4" x14ac:dyDescent="0.2">
      <c r="B314" s="7"/>
      <c r="C314" s="7"/>
      <c r="D314" s="7"/>
    </row>
    <row r="315" spans="2:4" x14ac:dyDescent="0.2">
      <c r="B315" s="7"/>
      <c r="C315" s="7"/>
      <c r="D315" s="7"/>
    </row>
    <row r="316" spans="2:4" x14ac:dyDescent="0.2">
      <c r="B316" s="7"/>
      <c r="C316" s="7"/>
      <c r="D316" s="7"/>
    </row>
    <row r="317" spans="2:4" x14ac:dyDescent="0.2">
      <c r="B317" s="7"/>
      <c r="C317" s="7"/>
      <c r="D317" s="7"/>
    </row>
    <row r="318" spans="2:4" x14ac:dyDescent="0.2">
      <c r="B318" s="7"/>
      <c r="C318" s="7"/>
      <c r="D318" s="7"/>
    </row>
    <row r="319" spans="2:4" x14ac:dyDescent="0.2">
      <c r="B319" s="7"/>
      <c r="C319" s="7"/>
      <c r="D319" s="7"/>
    </row>
    <row r="320" spans="2:4" x14ac:dyDescent="0.2">
      <c r="B320" s="7"/>
      <c r="C320" s="7"/>
      <c r="D320" s="7"/>
    </row>
    <row r="321" spans="2:4" x14ac:dyDescent="0.2">
      <c r="B321" s="7"/>
      <c r="C321" s="7"/>
      <c r="D321" s="7"/>
    </row>
    <row r="322" spans="2:4" x14ac:dyDescent="0.2">
      <c r="B322" s="7"/>
      <c r="C322" s="7"/>
      <c r="D322" s="7"/>
    </row>
    <row r="323" spans="2:4" x14ac:dyDescent="0.2">
      <c r="B323" s="7"/>
      <c r="C323" s="7"/>
      <c r="D323" s="7"/>
    </row>
    <row r="324" spans="2:4" x14ac:dyDescent="0.2">
      <c r="B324" s="7"/>
      <c r="C324" s="7"/>
      <c r="D324" s="7"/>
    </row>
    <row r="325" spans="2:4" x14ac:dyDescent="0.2">
      <c r="B325" s="7"/>
      <c r="C325" s="7"/>
      <c r="D325" s="7"/>
    </row>
    <row r="326" spans="2:4" x14ac:dyDescent="0.2">
      <c r="B326" s="7"/>
      <c r="C326" s="7"/>
      <c r="D326" s="7"/>
    </row>
    <row r="327" spans="2:4" x14ac:dyDescent="0.2">
      <c r="B327" s="7"/>
      <c r="C327" s="7"/>
      <c r="D327" s="7"/>
    </row>
    <row r="328" spans="2:4" x14ac:dyDescent="0.2">
      <c r="B328" s="7"/>
      <c r="C328" s="7"/>
      <c r="D328" s="7"/>
    </row>
    <row r="329" spans="2:4" x14ac:dyDescent="0.2">
      <c r="B329" s="7"/>
      <c r="C329" s="7"/>
      <c r="D329" s="7"/>
    </row>
    <row r="330" spans="2:4" x14ac:dyDescent="0.2">
      <c r="B330" s="7"/>
      <c r="C330" s="7"/>
      <c r="D330" s="7"/>
    </row>
    <row r="331" spans="2:4" x14ac:dyDescent="0.2">
      <c r="B331" s="7"/>
      <c r="C331" s="7"/>
      <c r="D331" s="7"/>
    </row>
    <row r="332" spans="2:4" x14ac:dyDescent="0.2">
      <c r="B332" s="7"/>
      <c r="C332" s="7"/>
      <c r="D332" s="7"/>
    </row>
    <row r="333" spans="2:4" x14ac:dyDescent="0.2">
      <c r="B333" s="7"/>
      <c r="C333" s="7"/>
      <c r="D333" s="7"/>
    </row>
    <row r="334" spans="2:4" x14ac:dyDescent="0.2">
      <c r="B334" s="7"/>
      <c r="C334" s="7"/>
      <c r="D334" s="7"/>
    </row>
    <row r="335" spans="2:4" x14ac:dyDescent="0.2">
      <c r="B335" s="7"/>
      <c r="C335" s="7"/>
      <c r="D335" s="7"/>
    </row>
    <row r="336" spans="2:4" x14ac:dyDescent="0.2">
      <c r="B336" s="7"/>
      <c r="C336" s="7"/>
      <c r="D336" s="7"/>
    </row>
    <row r="337" spans="2:4" x14ac:dyDescent="0.2">
      <c r="B337" s="7"/>
      <c r="C337" s="7"/>
      <c r="D337" s="7"/>
    </row>
    <row r="338" spans="2:4" x14ac:dyDescent="0.2">
      <c r="B338" s="7"/>
      <c r="C338" s="7"/>
      <c r="D338" s="7"/>
    </row>
    <row r="339" spans="2:4" x14ac:dyDescent="0.2">
      <c r="B339" s="7"/>
      <c r="C339" s="7"/>
      <c r="D339" s="7"/>
    </row>
    <row r="340" spans="2:4" x14ac:dyDescent="0.2">
      <c r="B340" s="7"/>
      <c r="C340" s="7"/>
      <c r="D340" s="7"/>
    </row>
    <row r="341" spans="2:4" x14ac:dyDescent="0.2">
      <c r="B341" s="7"/>
      <c r="C341" s="7"/>
      <c r="D341" s="7"/>
    </row>
    <row r="342" spans="2:4" x14ac:dyDescent="0.2">
      <c r="B342" s="7"/>
      <c r="C342" s="7"/>
      <c r="D342" s="7"/>
    </row>
    <row r="343" spans="2:4" x14ac:dyDescent="0.2">
      <c r="B343" s="7"/>
      <c r="C343" s="7"/>
      <c r="D343" s="7"/>
    </row>
    <row r="344" spans="2:4" x14ac:dyDescent="0.2">
      <c r="B344" s="7"/>
      <c r="C344" s="7"/>
      <c r="D344" s="7"/>
    </row>
    <row r="345" spans="2:4" x14ac:dyDescent="0.2">
      <c r="B345" s="7"/>
      <c r="C345" s="7"/>
      <c r="D345" s="7"/>
    </row>
    <row r="346" spans="2:4" x14ac:dyDescent="0.2">
      <c r="B346" s="7"/>
      <c r="C346" s="7"/>
      <c r="D346" s="7"/>
    </row>
    <row r="347" spans="2:4" x14ac:dyDescent="0.2">
      <c r="B347" s="7"/>
      <c r="C347" s="7"/>
      <c r="D347" s="7"/>
    </row>
    <row r="348" spans="2:4" x14ac:dyDescent="0.2">
      <c r="B348" s="7"/>
      <c r="C348" s="7"/>
      <c r="D348" s="7"/>
    </row>
    <row r="349" spans="2:4" x14ac:dyDescent="0.2">
      <c r="B349" s="7"/>
      <c r="C349" s="7"/>
      <c r="D349" s="7"/>
    </row>
    <row r="350" spans="2:4" x14ac:dyDescent="0.2">
      <c r="B350" s="7"/>
      <c r="C350" s="7"/>
      <c r="D350" s="7"/>
    </row>
    <row r="351" spans="2:4" x14ac:dyDescent="0.2">
      <c r="B351" s="7"/>
      <c r="C351" s="7"/>
      <c r="D351" s="7"/>
    </row>
    <row r="352" spans="2:4" x14ac:dyDescent="0.2">
      <c r="B352" s="7"/>
      <c r="C352" s="7"/>
      <c r="D352" s="7"/>
    </row>
    <row r="353" spans="2:4" x14ac:dyDescent="0.2">
      <c r="B353" s="7"/>
      <c r="C353" s="7"/>
      <c r="D353" s="7"/>
    </row>
    <row r="354" spans="2:4" x14ac:dyDescent="0.2">
      <c r="B354" s="7"/>
      <c r="C354" s="7"/>
      <c r="D354" s="7"/>
    </row>
    <row r="355" spans="2:4" x14ac:dyDescent="0.2">
      <c r="B355" s="7"/>
      <c r="C355" s="7"/>
      <c r="D355" s="7"/>
    </row>
    <row r="356" spans="2:4" x14ac:dyDescent="0.2">
      <c r="B356" s="7"/>
      <c r="C356" s="7"/>
      <c r="D356" s="7"/>
    </row>
    <row r="357" spans="2:4" x14ac:dyDescent="0.2">
      <c r="B357" s="7"/>
      <c r="C357" s="7"/>
      <c r="D357" s="7"/>
    </row>
    <row r="358" spans="2:4" x14ac:dyDescent="0.2">
      <c r="B358" s="7"/>
      <c r="C358" s="7"/>
      <c r="D358" s="7"/>
    </row>
    <row r="359" spans="2:4" x14ac:dyDescent="0.2">
      <c r="B359" s="7"/>
      <c r="C359" s="7"/>
      <c r="D359" s="7"/>
    </row>
    <row r="360" spans="2:4" x14ac:dyDescent="0.2">
      <c r="B360" s="7"/>
      <c r="C360" s="7"/>
      <c r="D360" s="7"/>
    </row>
    <row r="361" spans="2:4" x14ac:dyDescent="0.2">
      <c r="B361" s="7"/>
      <c r="C361" s="7"/>
      <c r="D361" s="7"/>
    </row>
    <row r="362" spans="2:4" x14ac:dyDescent="0.2">
      <c r="B362" s="7"/>
      <c r="C362" s="7"/>
      <c r="D362" s="7"/>
    </row>
    <row r="363" spans="2:4" x14ac:dyDescent="0.2">
      <c r="B363" s="7"/>
      <c r="C363" s="7"/>
      <c r="D363" s="7"/>
    </row>
    <row r="364" spans="2:4" x14ac:dyDescent="0.2">
      <c r="B364" s="7"/>
      <c r="C364" s="7"/>
      <c r="D364" s="7"/>
    </row>
    <row r="365" spans="2:4" x14ac:dyDescent="0.2">
      <c r="B365" s="7"/>
      <c r="C365" s="7"/>
      <c r="D365" s="7"/>
    </row>
    <row r="366" spans="2:4" x14ac:dyDescent="0.2">
      <c r="B366" s="7"/>
      <c r="C366" s="7"/>
      <c r="D366" s="7"/>
    </row>
    <row r="367" spans="2:4" x14ac:dyDescent="0.2">
      <c r="B367" s="7"/>
      <c r="C367" s="7"/>
      <c r="D367" s="7"/>
    </row>
    <row r="368" spans="2:4" x14ac:dyDescent="0.2">
      <c r="B368" s="7"/>
      <c r="C368" s="7"/>
      <c r="D368" s="7"/>
    </row>
    <row r="369" spans="2:4" x14ac:dyDescent="0.2">
      <c r="B369" s="7"/>
      <c r="C369" s="7"/>
      <c r="D369" s="7"/>
    </row>
    <row r="370" spans="2:4" x14ac:dyDescent="0.2">
      <c r="B370" s="7"/>
      <c r="C370" s="7"/>
      <c r="D370" s="7"/>
    </row>
    <row r="371" spans="2:4" x14ac:dyDescent="0.2">
      <c r="B371" s="7"/>
      <c r="C371" s="7"/>
      <c r="D371" s="7"/>
    </row>
    <row r="372" spans="2:4" x14ac:dyDescent="0.2">
      <c r="B372" s="7"/>
      <c r="C372" s="7"/>
      <c r="D372" s="7"/>
    </row>
    <row r="373" spans="2:4" x14ac:dyDescent="0.2">
      <c r="B373" s="7"/>
      <c r="C373" s="7"/>
      <c r="D373" s="7"/>
    </row>
    <row r="374" spans="2:4" x14ac:dyDescent="0.2">
      <c r="B374" s="7"/>
      <c r="C374" s="7"/>
      <c r="D374" s="7"/>
    </row>
    <row r="375" spans="2:4" x14ac:dyDescent="0.2">
      <c r="B375" s="7"/>
      <c r="C375" s="7"/>
      <c r="D375" s="7"/>
    </row>
    <row r="376" spans="2:4" x14ac:dyDescent="0.2">
      <c r="B376" s="7"/>
      <c r="C376" s="7"/>
      <c r="D376" s="7"/>
    </row>
    <row r="377" spans="2:4" x14ac:dyDescent="0.2">
      <c r="B377" s="7"/>
      <c r="C377" s="7"/>
      <c r="D377" s="7"/>
    </row>
    <row r="378" spans="2:4" x14ac:dyDescent="0.2">
      <c r="B378" s="7"/>
      <c r="C378" s="7"/>
      <c r="D378" s="7"/>
    </row>
    <row r="379" spans="2:4" x14ac:dyDescent="0.2">
      <c r="B379" s="7"/>
      <c r="C379" s="7"/>
      <c r="D379" s="7"/>
    </row>
    <row r="380" spans="2:4" x14ac:dyDescent="0.2">
      <c r="B380" s="7"/>
      <c r="C380" s="7"/>
      <c r="D380" s="7"/>
    </row>
    <row r="381" spans="2:4" x14ac:dyDescent="0.2">
      <c r="B381" s="7"/>
      <c r="C381" s="7"/>
      <c r="D381" s="7"/>
    </row>
    <row r="382" spans="2:4" x14ac:dyDescent="0.2">
      <c r="B382" s="7"/>
      <c r="C382" s="7"/>
      <c r="D382" s="7"/>
    </row>
    <row r="383" spans="2:4" x14ac:dyDescent="0.2">
      <c r="B383" s="7"/>
      <c r="C383" s="7"/>
      <c r="D383" s="7"/>
    </row>
    <row r="384" spans="2:4" x14ac:dyDescent="0.2">
      <c r="B384" s="7"/>
      <c r="C384" s="7"/>
      <c r="D384" s="7"/>
    </row>
    <row r="385" spans="2:4" x14ac:dyDescent="0.2">
      <c r="B385" s="7"/>
      <c r="C385" s="7"/>
      <c r="D385" s="7"/>
    </row>
    <row r="386" spans="2:4" x14ac:dyDescent="0.2">
      <c r="B386" s="7"/>
      <c r="C386" s="7"/>
      <c r="D386" s="7"/>
    </row>
    <row r="387" spans="2:4" x14ac:dyDescent="0.2">
      <c r="B387" s="7"/>
      <c r="C387" s="7"/>
      <c r="D387" s="7"/>
    </row>
    <row r="388" spans="2:4" x14ac:dyDescent="0.2">
      <c r="B388" s="7"/>
      <c r="C388" s="7"/>
      <c r="D388" s="7"/>
    </row>
    <row r="389" spans="2:4" x14ac:dyDescent="0.2">
      <c r="B389" s="7"/>
      <c r="C389" s="7"/>
      <c r="D389" s="7"/>
    </row>
    <row r="390" spans="2:4" x14ac:dyDescent="0.2">
      <c r="B390" s="7"/>
      <c r="C390" s="7"/>
      <c r="D390" s="7"/>
    </row>
    <row r="391" spans="2:4" x14ac:dyDescent="0.2">
      <c r="B391" s="7"/>
      <c r="C391" s="7"/>
      <c r="D391" s="7"/>
    </row>
    <row r="392" spans="2:4" x14ac:dyDescent="0.2">
      <c r="B392" s="7"/>
      <c r="C392" s="7"/>
      <c r="D392" s="7"/>
    </row>
    <row r="393" spans="2:4" x14ac:dyDescent="0.2">
      <c r="B393" s="7"/>
      <c r="C393" s="7"/>
      <c r="D393" s="7"/>
    </row>
    <row r="394" spans="2:4" x14ac:dyDescent="0.2">
      <c r="B394" s="7"/>
      <c r="C394" s="7"/>
      <c r="D394" s="7"/>
    </row>
    <row r="395" spans="2:4" x14ac:dyDescent="0.2">
      <c r="B395" s="7"/>
      <c r="C395" s="7"/>
      <c r="D395" s="7"/>
    </row>
    <row r="396" spans="2:4" x14ac:dyDescent="0.2">
      <c r="B396" s="7"/>
      <c r="C396" s="7"/>
      <c r="D396" s="7"/>
    </row>
    <row r="397" spans="2:4" x14ac:dyDescent="0.2">
      <c r="B397" s="7"/>
      <c r="C397" s="7"/>
      <c r="D397" s="7"/>
    </row>
    <row r="398" spans="2:4" x14ac:dyDescent="0.2">
      <c r="B398" s="7"/>
      <c r="C398" s="7"/>
      <c r="D398" s="7"/>
    </row>
    <row r="399" spans="2:4" x14ac:dyDescent="0.2">
      <c r="B399" s="7"/>
      <c r="C399" s="7"/>
      <c r="D399" s="7"/>
    </row>
    <row r="400" spans="2:4" x14ac:dyDescent="0.2">
      <c r="B400" s="7"/>
      <c r="C400" s="7"/>
      <c r="D400" s="7"/>
    </row>
    <row r="401" spans="2:4" x14ac:dyDescent="0.2">
      <c r="B401" s="7"/>
      <c r="C401" s="7"/>
      <c r="D401" s="7"/>
    </row>
    <row r="402" spans="2:4" x14ac:dyDescent="0.2">
      <c r="B402" s="7"/>
      <c r="C402" s="7"/>
      <c r="D402" s="7"/>
    </row>
    <row r="403" spans="2:4" x14ac:dyDescent="0.2">
      <c r="B403" s="7"/>
      <c r="C403" s="7"/>
      <c r="D403" s="7"/>
    </row>
    <row r="404" spans="2:4" x14ac:dyDescent="0.2">
      <c r="B404" s="7"/>
      <c r="C404" s="7"/>
      <c r="D404" s="7"/>
    </row>
    <row r="405" spans="2:4" x14ac:dyDescent="0.2">
      <c r="B405" s="7"/>
      <c r="C405" s="7"/>
      <c r="D405" s="7"/>
    </row>
    <row r="406" spans="2:4" x14ac:dyDescent="0.2">
      <c r="B406" s="7"/>
      <c r="C406" s="7"/>
      <c r="D406" s="7"/>
    </row>
    <row r="407" spans="2:4" x14ac:dyDescent="0.2">
      <c r="B407" s="7"/>
      <c r="C407" s="7"/>
      <c r="D407" s="7"/>
    </row>
    <row r="408" spans="2:4" x14ac:dyDescent="0.2">
      <c r="B408" s="7"/>
      <c r="C408" s="7"/>
      <c r="D408" s="7"/>
    </row>
    <row r="409" spans="2:4" x14ac:dyDescent="0.2">
      <c r="B409" s="7"/>
      <c r="C409" s="7"/>
      <c r="D409" s="7"/>
    </row>
    <row r="410" spans="2:4" x14ac:dyDescent="0.2">
      <c r="B410" s="7"/>
      <c r="C410" s="7"/>
      <c r="D410" s="7"/>
    </row>
    <row r="411" spans="2:4" x14ac:dyDescent="0.2">
      <c r="B411" s="7"/>
      <c r="C411" s="7"/>
      <c r="D411" s="7"/>
    </row>
    <row r="412" spans="2:4" x14ac:dyDescent="0.2">
      <c r="B412" s="7"/>
      <c r="C412" s="7"/>
      <c r="D412" s="7"/>
    </row>
    <row r="413" spans="2:4" x14ac:dyDescent="0.2">
      <c r="B413" s="7"/>
      <c r="C413" s="7"/>
      <c r="D413" s="7"/>
    </row>
    <row r="414" spans="2:4" x14ac:dyDescent="0.2">
      <c r="B414" s="7"/>
      <c r="C414" s="7"/>
      <c r="D414" s="7"/>
    </row>
    <row r="415" spans="2:4" x14ac:dyDescent="0.2">
      <c r="B415" s="7"/>
      <c r="C415" s="7"/>
      <c r="D415" s="7"/>
    </row>
    <row r="416" spans="2:4" x14ac:dyDescent="0.2">
      <c r="B416" s="7"/>
      <c r="C416" s="7"/>
      <c r="D416" s="7"/>
    </row>
    <row r="417" spans="2:4" x14ac:dyDescent="0.2">
      <c r="B417" s="7"/>
      <c r="C417" s="7"/>
      <c r="D417" s="7"/>
    </row>
    <row r="418" spans="2:4" x14ac:dyDescent="0.2">
      <c r="B418" s="7"/>
      <c r="C418" s="7"/>
      <c r="D418" s="7"/>
    </row>
    <row r="419" spans="2:4" x14ac:dyDescent="0.2">
      <c r="B419" s="7"/>
      <c r="C419" s="7"/>
      <c r="D419" s="7"/>
    </row>
    <row r="420" spans="2:4" x14ac:dyDescent="0.2">
      <c r="B420" s="7"/>
      <c r="C420" s="7"/>
      <c r="D420" s="7"/>
    </row>
    <row r="421" spans="2:4" x14ac:dyDescent="0.2">
      <c r="B421" s="7"/>
      <c r="C421" s="7"/>
      <c r="D421" s="7"/>
    </row>
    <row r="422" spans="2:4" x14ac:dyDescent="0.2">
      <c r="B422" s="7"/>
      <c r="C422" s="7"/>
      <c r="D422" s="7"/>
    </row>
    <row r="423" spans="2:4" x14ac:dyDescent="0.2">
      <c r="B423" s="7"/>
      <c r="C423" s="7"/>
      <c r="D423" s="7"/>
    </row>
    <row r="424" spans="2:4" x14ac:dyDescent="0.2">
      <c r="B424" s="7"/>
      <c r="C424" s="7"/>
      <c r="D424" s="7"/>
    </row>
    <row r="425" spans="2:4" x14ac:dyDescent="0.2">
      <c r="B425" s="7"/>
      <c r="C425" s="7"/>
      <c r="D425" s="7"/>
    </row>
    <row r="426" spans="2:4" x14ac:dyDescent="0.2">
      <c r="B426" s="7"/>
      <c r="C426" s="7"/>
      <c r="D426" s="7"/>
    </row>
    <row r="427" spans="2:4" x14ac:dyDescent="0.2">
      <c r="B427" s="7"/>
      <c r="C427" s="7"/>
      <c r="D427" s="7"/>
    </row>
    <row r="428" spans="2:4" x14ac:dyDescent="0.2">
      <c r="B428" s="7"/>
      <c r="C428" s="7"/>
      <c r="D428" s="7"/>
    </row>
    <row r="429" spans="2:4" x14ac:dyDescent="0.2">
      <c r="B429" s="7"/>
      <c r="C429" s="7"/>
      <c r="D429" s="7"/>
    </row>
    <row r="430" spans="2:4" x14ac:dyDescent="0.2">
      <c r="B430" s="7"/>
      <c r="C430" s="7"/>
      <c r="D430" s="7"/>
    </row>
    <row r="431" spans="2:4" x14ac:dyDescent="0.2">
      <c r="B431" s="7"/>
      <c r="C431" s="7"/>
      <c r="D431" s="7"/>
    </row>
    <row r="432" spans="2:4" x14ac:dyDescent="0.2">
      <c r="B432" s="7"/>
      <c r="C432" s="7"/>
      <c r="D432" s="7"/>
    </row>
    <row r="433" spans="2:4" x14ac:dyDescent="0.2">
      <c r="B433" s="7"/>
      <c r="C433" s="7"/>
      <c r="D433" s="7"/>
    </row>
    <row r="434" spans="2:4" x14ac:dyDescent="0.2">
      <c r="B434" s="7"/>
      <c r="C434" s="7"/>
      <c r="D434" s="7"/>
    </row>
    <row r="435" spans="2:4" x14ac:dyDescent="0.2">
      <c r="B435" s="7"/>
      <c r="C435" s="7"/>
      <c r="D435" s="7"/>
    </row>
    <row r="436" spans="2:4" x14ac:dyDescent="0.2">
      <c r="B436" s="7"/>
      <c r="C436" s="7"/>
      <c r="D436" s="7"/>
    </row>
    <row r="437" spans="2:4" x14ac:dyDescent="0.2">
      <c r="B437" s="7"/>
      <c r="C437" s="7"/>
      <c r="D437" s="7"/>
    </row>
    <row r="438" spans="2:4" x14ac:dyDescent="0.2">
      <c r="B438" s="7"/>
      <c r="C438" s="7"/>
      <c r="D438" s="7"/>
    </row>
    <row r="439" spans="2:4" x14ac:dyDescent="0.2">
      <c r="B439" s="7"/>
      <c r="C439" s="7"/>
      <c r="D439" s="7"/>
    </row>
    <row r="440" spans="2:4" x14ac:dyDescent="0.2">
      <c r="B440" s="7"/>
      <c r="C440" s="7"/>
      <c r="D440" s="7"/>
    </row>
    <row r="441" spans="2:4" x14ac:dyDescent="0.2">
      <c r="B441" s="7"/>
      <c r="C441" s="7"/>
      <c r="D441" s="7"/>
    </row>
    <row r="442" spans="2:4" x14ac:dyDescent="0.2">
      <c r="B442" s="7"/>
      <c r="C442" s="7"/>
      <c r="D442" s="7"/>
    </row>
    <row r="443" spans="2:4" x14ac:dyDescent="0.2">
      <c r="B443" s="7"/>
      <c r="C443" s="7"/>
      <c r="D443" s="7"/>
    </row>
    <row r="444" spans="2:4" x14ac:dyDescent="0.2">
      <c r="B444" s="7"/>
      <c r="C444" s="7"/>
      <c r="D444" s="7"/>
    </row>
    <row r="445" spans="2:4" x14ac:dyDescent="0.2">
      <c r="B445" s="7"/>
      <c r="C445" s="7"/>
      <c r="D445" s="7"/>
    </row>
    <row r="446" spans="2:4" x14ac:dyDescent="0.2">
      <c r="B446" s="7"/>
      <c r="C446" s="7"/>
      <c r="D446" s="7"/>
    </row>
    <row r="447" spans="2:4" x14ac:dyDescent="0.2">
      <c r="B447" s="7"/>
      <c r="C447" s="7"/>
      <c r="D447" s="7"/>
    </row>
    <row r="448" spans="2:4" x14ac:dyDescent="0.2">
      <c r="B448" s="7"/>
      <c r="C448" s="7"/>
      <c r="D448" s="7"/>
    </row>
    <row r="449" spans="2:4" x14ac:dyDescent="0.2">
      <c r="B449" s="7"/>
      <c r="C449" s="7"/>
      <c r="D449" s="7"/>
    </row>
    <row r="450" spans="2:4" x14ac:dyDescent="0.2">
      <c r="B450" s="7"/>
      <c r="C450" s="7"/>
      <c r="D450" s="7"/>
    </row>
    <row r="451" spans="2:4" x14ac:dyDescent="0.2">
      <c r="B451" s="7"/>
      <c r="C451" s="7"/>
      <c r="D451" s="7"/>
    </row>
    <row r="452" spans="2:4" x14ac:dyDescent="0.2">
      <c r="B452" s="7"/>
      <c r="C452" s="7"/>
      <c r="D452" s="7"/>
    </row>
    <row r="453" spans="2:4" x14ac:dyDescent="0.2">
      <c r="B453" s="7"/>
      <c r="C453" s="7"/>
      <c r="D453" s="7"/>
    </row>
    <row r="454" spans="2:4" x14ac:dyDescent="0.2">
      <c r="B454" s="7"/>
      <c r="C454" s="7"/>
      <c r="D454" s="7"/>
    </row>
    <row r="455" spans="2:4" x14ac:dyDescent="0.2">
      <c r="B455" s="7"/>
      <c r="C455" s="7"/>
      <c r="D455" s="7"/>
    </row>
    <row r="456" spans="2:4" x14ac:dyDescent="0.2">
      <c r="B456" s="7"/>
      <c r="C456" s="7"/>
      <c r="D456" s="7"/>
    </row>
    <row r="457" spans="2:4" x14ac:dyDescent="0.2">
      <c r="B457" s="7"/>
      <c r="C457" s="7"/>
      <c r="D457" s="7"/>
    </row>
    <row r="458" spans="2:4" x14ac:dyDescent="0.2">
      <c r="B458" s="7"/>
      <c r="C458" s="7"/>
      <c r="D458" s="7"/>
    </row>
    <row r="459" spans="2:4" x14ac:dyDescent="0.2">
      <c r="B459" s="7"/>
      <c r="C459" s="7"/>
      <c r="D459" s="7"/>
    </row>
    <row r="460" spans="2:4" x14ac:dyDescent="0.2">
      <c r="B460" s="7"/>
      <c r="C460" s="7"/>
      <c r="D460" s="7"/>
    </row>
    <row r="461" spans="2:4" x14ac:dyDescent="0.2">
      <c r="B461" s="7"/>
      <c r="C461" s="7"/>
      <c r="D461" s="7"/>
    </row>
    <row r="462" spans="2:4" x14ac:dyDescent="0.2">
      <c r="B462" s="7"/>
      <c r="C462" s="7"/>
      <c r="D462" s="7"/>
    </row>
    <row r="463" spans="2:4" x14ac:dyDescent="0.2">
      <c r="B463" s="7"/>
      <c r="C463" s="7"/>
      <c r="D463" s="7"/>
    </row>
    <row r="464" spans="2:4" x14ac:dyDescent="0.2">
      <c r="B464" s="7"/>
      <c r="C464" s="7"/>
      <c r="D464" s="7"/>
    </row>
    <row r="465" spans="2:4" x14ac:dyDescent="0.2">
      <c r="B465" s="7"/>
      <c r="C465" s="7"/>
      <c r="D465" s="7"/>
    </row>
    <row r="466" spans="2:4" x14ac:dyDescent="0.2">
      <c r="B466" s="7"/>
      <c r="C466" s="7"/>
      <c r="D466" s="7"/>
    </row>
    <row r="467" spans="2:4" x14ac:dyDescent="0.2">
      <c r="B467" s="7"/>
      <c r="C467" s="7"/>
      <c r="D467" s="7"/>
    </row>
    <row r="468" spans="2:4" x14ac:dyDescent="0.2">
      <c r="B468" s="7"/>
      <c r="C468" s="7"/>
      <c r="D468" s="7"/>
    </row>
    <row r="469" spans="2:4" x14ac:dyDescent="0.2">
      <c r="B469" s="7"/>
      <c r="C469" s="7"/>
      <c r="D469" s="7"/>
    </row>
    <row r="470" spans="2:4" x14ac:dyDescent="0.2">
      <c r="B470" s="7"/>
      <c r="C470" s="7"/>
      <c r="D470" s="7"/>
    </row>
    <row r="471" spans="2:4" x14ac:dyDescent="0.2">
      <c r="B471" s="7"/>
      <c r="C471" s="7"/>
      <c r="D471" s="7"/>
    </row>
    <row r="472" spans="2:4" x14ac:dyDescent="0.2">
      <c r="B472" s="7"/>
      <c r="C472" s="7"/>
      <c r="D472" s="7"/>
    </row>
    <row r="473" spans="2:4" x14ac:dyDescent="0.2">
      <c r="B473" s="7"/>
      <c r="C473" s="7"/>
      <c r="D473" s="7"/>
    </row>
    <row r="474" spans="2:4" x14ac:dyDescent="0.2">
      <c r="B474" s="7"/>
      <c r="C474" s="7"/>
      <c r="D474" s="7"/>
    </row>
    <row r="475" spans="2:4" x14ac:dyDescent="0.2">
      <c r="B475" s="7"/>
      <c r="C475" s="7"/>
      <c r="D475" s="7"/>
    </row>
    <row r="476" spans="2:4" x14ac:dyDescent="0.2">
      <c r="B476" s="7"/>
      <c r="C476" s="7"/>
      <c r="D476" s="7"/>
    </row>
    <row r="477" spans="2:4" x14ac:dyDescent="0.2">
      <c r="B477" s="7"/>
      <c r="C477" s="7"/>
      <c r="D477" s="7"/>
    </row>
    <row r="478" spans="2:4" x14ac:dyDescent="0.2">
      <c r="B478" s="7"/>
      <c r="C478" s="7"/>
      <c r="D478" s="7"/>
    </row>
    <row r="479" spans="2:4" x14ac:dyDescent="0.2">
      <c r="B479" s="7"/>
      <c r="C479" s="7"/>
      <c r="D479" s="7"/>
    </row>
    <row r="480" spans="2:4" x14ac:dyDescent="0.2">
      <c r="B480" s="7"/>
      <c r="C480" s="7"/>
      <c r="D480" s="7"/>
    </row>
    <row r="481" spans="2:4" x14ac:dyDescent="0.2">
      <c r="B481" s="7"/>
      <c r="C481" s="7"/>
      <c r="D481" s="7"/>
    </row>
    <row r="482" spans="2:4" x14ac:dyDescent="0.2">
      <c r="B482" s="7"/>
      <c r="C482" s="7"/>
      <c r="D482" s="7"/>
    </row>
    <row r="483" spans="2:4" x14ac:dyDescent="0.2">
      <c r="B483" s="7"/>
      <c r="C483" s="7"/>
      <c r="D483" s="7"/>
    </row>
    <row r="484" spans="2:4" x14ac:dyDescent="0.2">
      <c r="B484" s="7"/>
      <c r="C484" s="7"/>
      <c r="D484" s="7"/>
    </row>
    <row r="485" spans="2:4" x14ac:dyDescent="0.2">
      <c r="B485" s="7"/>
      <c r="C485" s="7"/>
      <c r="D485" s="7"/>
    </row>
    <row r="486" spans="2:4" x14ac:dyDescent="0.2">
      <c r="B486" s="7"/>
      <c r="C486" s="7"/>
      <c r="D486" s="7"/>
    </row>
    <row r="487" spans="2:4" x14ac:dyDescent="0.2">
      <c r="B487" s="7"/>
      <c r="C487" s="7"/>
      <c r="D487" s="7"/>
    </row>
    <row r="488" spans="2:4" x14ac:dyDescent="0.2">
      <c r="B488" s="7"/>
      <c r="C488" s="7"/>
      <c r="D488" s="7"/>
    </row>
    <row r="489" spans="2:4" x14ac:dyDescent="0.2">
      <c r="B489" s="7"/>
      <c r="C489" s="7"/>
      <c r="D489" s="7"/>
    </row>
    <row r="490" spans="2:4" x14ac:dyDescent="0.2">
      <c r="B490" s="7"/>
      <c r="C490" s="7"/>
      <c r="D490" s="7"/>
    </row>
    <row r="491" spans="2:4" x14ac:dyDescent="0.2">
      <c r="B491" s="7"/>
      <c r="C491" s="7"/>
      <c r="D491" s="7"/>
    </row>
    <row r="492" spans="2:4" x14ac:dyDescent="0.2">
      <c r="B492" s="7"/>
      <c r="C492" s="7"/>
      <c r="D492" s="7"/>
    </row>
    <row r="493" spans="2:4" x14ac:dyDescent="0.2">
      <c r="B493" s="7"/>
      <c r="C493" s="7"/>
      <c r="D493" s="7"/>
    </row>
    <row r="494" spans="2:4" x14ac:dyDescent="0.2">
      <c r="B494" s="7"/>
      <c r="C494" s="7"/>
      <c r="D494" s="7"/>
    </row>
    <row r="495" spans="2:4" x14ac:dyDescent="0.2">
      <c r="B495" s="7"/>
      <c r="C495" s="7"/>
      <c r="D495" s="7"/>
    </row>
    <row r="496" spans="2:4" x14ac:dyDescent="0.2">
      <c r="B496" s="7"/>
      <c r="C496" s="7"/>
      <c r="D496" s="7"/>
    </row>
    <row r="497" spans="2:4" x14ac:dyDescent="0.2">
      <c r="B497" s="7"/>
      <c r="C497" s="7"/>
      <c r="D497" s="7"/>
    </row>
    <row r="498" spans="2:4" x14ac:dyDescent="0.2">
      <c r="B498" s="7"/>
      <c r="C498" s="7"/>
      <c r="D498" s="7"/>
    </row>
    <row r="499" spans="2:4" x14ac:dyDescent="0.2">
      <c r="B499" s="7"/>
      <c r="C499" s="7"/>
      <c r="D499" s="7"/>
    </row>
    <row r="500" spans="2:4" x14ac:dyDescent="0.2">
      <c r="B500" s="7"/>
      <c r="C500" s="7"/>
      <c r="D500" s="7"/>
    </row>
    <row r="501" spans="2:4" x14ac:dyDescent="0.2">
      <c r="B501" s="7"/>
      <c r="C501" s="7"/>
      <c r="D501" s="7"/>
    </row>
    <row r="502" spans="2:4" x14ac:dyDescent="0.2">
      <c r="B502" s="7"/>
      <c r="C502" s="7"/>
      <c r="D502" s="7"/>
    </row>
    <row r="503" spans="2:4" x14ac:dyDescent="0.2">
      <c r="B503" s="7"/>
      <c r="C503" s="7"/>
      <c r="D503" s="7"/>
    </row>
    <row r="504" spans="2:4" x14ac:dyDescent="0.2">
      <c r="B504" s="7"/>
      <c r="C504" s="7"/>
      <c r="D504" s="7"/>
    </row>
    <row r="505" spans="2:4" x14ac:dyDescent="0.2">
      <c r="B505" s="7"/>
      <c r="C505" s="7"/>
      <c r="D505" s="7"/>
    </row>
    <row r="506" spans="2:4" x14ac:dyDescent="0.2">
      <c r="B506" s="7"/>
      <c r="C506" s="7"/>
      <c r="D506" s="7"/>
    </row>
    <row r="507" spans="2:4" x14ac:dyDescent="0.2">
      <c r="B507" s="7"/>
      <c r="C507" s="7"/>
      <c r="D507" s="7"/>
    </row>
    <row r="508" spans="2:4" x14ac:dyDescent="0.2">
      <c r="B508" s="7"/>
      <c r="C508" s="7"/>
      <c r="D508" s="7"/>
    </row>
    <row r="509" spans="2:4" x14ac:dyDescent="0.2">
      <c r="B509" s="7"/>
      <c r="C509" s="7"/>
      <c r="D509" s="7"/>
    </row>
    <row r="510" spans="2:4" x14ac:dyDescent="0.2">
      <c r="B510" s="7"/>
      <c r="C510" s="7"/>
      <c r="D510" s="7"/>
    </row>
    <row r="511" spans="2:4" x14ac:dyDescent="0.2">
      <c r="B511" s="7"/>
      <c r="C511" s="7"/>
      <c r="D511" s="7"/>
    </row>
    <row r="512" spans="2:4" x14ac:dyDescent="0.2">
      <c r="B512" s="7"/>
      <c r="C512" s="7"/>
      <c r="D512" s="7"/>
    </row>
    <row r="513" spans="2:4" x14ac:dyDescent="0.2">
      <c r="B513" s="7"/>
      <c r="C513" s="7"/>
      <c r="D513" s="7"/>
    </row>
    <row r="514" spans="2:4" x14ac:dyDescent="0.2">
      <c r="B514" s="7"/>
      <c r="C514" s="7"/>
      <c r="D514" s="7"/>
    </row>
    <row r="515" spans="2:4" x14ac:dyDescent="0.2">
      <c r="B515" s="7"/>
      <c r="C515" s="7"/>
      <c r="D515" s="7"/>
    </row>
    <row r="516" spans="2:4" x14ac:dyDescent="0.2">
      <c r="B516" s="7"/>
      <c r="C516" s="7"/>
      <c r="D516" s="7"/>
    </row>
    <row r="517" spans="2:4" x14ac:dyDescent="0.2">
      <c r="B517" s="7"/>
      <c r="C517" s="7"/>
      <c r="D517" s="7"/>
    </row>
    <row r="518" spans="2:4" x14ac:dyDescent="0.2">
      <c r="B518" s="7"/>
      <c r="C518" s="7"/>
      <c r="D518" s="7"/>
    </row>
    <row r="519" spans="2:4" x14ac:dyDescent="0.2">
      <c r="B519" s="7"/>
      <c r="C519" s="7"/>
      <c r="D519" s="7"/>
    </row>
    <row r="520" spans="2:4" x14ac:dyDescent="0.2">
      <c r="B520" s="7"/>
      <c r="C520" s="7"/>
      <c r="D520" s="7"/>
    </row>
    <row r="521" spans="2:4" x14ac:dyDescent="0.2">
      <c r="B521" s="7"/>
      <c r="C521" s="7"/>
      <c r="D521" s="7"/>
    </row>
    <row r="522" spans="2:4" x14ac:dyDescent="0.2">
      <c r="B522" s="7"/>
      <c r="C522" s="7"/>
      <c r="D522" s="7"/>
    </row>
    <row r="523" spans="2:4" x14ac:dyDescent="0.2">
      <c r="B523" s="7"/>
      <c r="C523" s="7"/>
      <c r="D523" s="7"/>
    </row>
    <row r="524" spans="2:4" x14ac:dyDescent="0.2">
      <c r="B524" s="7"/>
      <c r="C524" s="7"/>
      <c r="D524" s="7"/>
    </row>
    <row r="525" spans="2:4" x14ac:dyDescent="0.2">
      <c r="B525" s="7"/>
      <c r="C525" s="7"/>
      <c r="D525" s="7"/>
    </row>
    <row r="526" spans="2:4" x14ac:dyDescent="0.2">
      <c r="B526" s="7"/>
      <c r="C526" s="7"/>
      <c r="D526" s="7"/>
    </row>
    <row r="527" spans="2:4" x14ac:dyDescent="0.2">
      <c r="B527" s="7"/>
      <c r="C527" s="7"/>
      <c r="D527" s="7"/>
    </row>
    <row r="528" spans="2:4" x14ac:dyDescent="0.2">
      <c r="B528" s="7"/>
      <c r="C528" s="7"/>
      <c r="D528" s="7"/>
    </row>
    <row r="529" spans="2:4" x14ac:dyDescent="0.2">
      <c r="B529" s="7"/>
      <c r="C529" s="7"/>
      <c r="D529" s="7"/>
    </row>
    <row r="530" spans="2:4" x14ac:dyDescent="0.2">
      <c r="B530" s="7"/>
      <c r="C530" s="7"/>
      <c r="D530" s="7"/>
    </row>
    <row r="531" spans="2:4" x14ac:dyDescent="0.2">
      <c r="B531" s="7"/>
      <c r="C531" s="7"/>
      <c r="D531" s="7"/>
    </row>
    <row r="532" spans="2:4" x14ac:dyDescent="0.2">
      <c r="B532" s="7"/>
      <c r="C532" s="7"/>
      <c r="D532" s="7"/>
    </row>
    <row r="533" spans="2:4" x14ac:dyDescent="0.2">
      <c r="B533" s="7"/>
      <c r="C533" s="7"/>
      <c r="D533" s="7"/>
    </row>
    <row r="534" spans="2:4" x14ac:dyDescent="0.2">
      <c r="B534" s="7"/>
      <c r="C534" s="7"/>
      <c r="D534" s="7"/>
    </row>
    <row r="535" spans="2:4" x14ac:dyDescent="0.2">
      <c r="B535" s="7"/>
      <c r="C535" s="7"/>
      <c r="D535" s="7"/>
    </row>
    <row r="536" spans="2:4" x14ac:dyDescent="0.2">
      <c r="B536" s="7"/>
      <c r="C536" s="7"/>
      <c r="D536" s="7"/>
    </row>
    <row r="537" spans="2:4" x14ac:dyDescent="0.2">
      <c r="B537" s="7"/>
      <c r="C537" s="7"/>
      <c r="D537" s="7"/>
    </row>
    <row r="538" spans="2:4" x14ac:dyDescent="0.2">
      <c r="B538" s="7"/>
      <c r="C538" s="7"/>
      <c r="D538" s="7"/>
    </row>
    <row r="539" spans="2:4" x14ac:dyDescent="0.2">
      <c r="B539" s="7"/>
      <c r="C539" s="7"/>
      <c r="D539" s="7"/>
    </row>
    <row r="540" spans="2:4" x14ac:dyDescent="0.2">
      <c r="B540" s="7"/>
      <c r="C540" s="7"/>
      <c r="D540" s="7"/>
    </row>
    <row r="541" spans="2:4" x14ac:dyDescent="0.2">
      <c r="B541" s="7"/>
      <c r="C541" s="7"/>
      <c r="D541" s="7"/>
    </row>
    <row r="542" spans="2:4" x14ac:dyDescent="0.2">
      <c r="B542" s="7"/>
      <c r="C542" s="7"/>
      <c r="D542" s="7"/>
    </row>
    <row r="543" spans="2:4" x14ac:dyDescent="0.2">
      <c r="B543" s="7"/>
      <c r="C543" s="7"/>
      <c r="D543" s="7"/>
    </row>
    <row r="544" spans="2:4" x14ac:dyDescent="0.2">
      <c r="B544" s="7"/>
      <c r="C544" s="7"/>
      <c r="D544" s="7"/>
    </row>
    <row r="545" spans="2:4" x14ac:dyDescent="0.2">
      <c r="B545" s="7"/>
      <c r="C545" s="7"/>
      <c r="D545" s="7"/>
    </row>
    <row r="546" spans="2:4" x14ac:dyDescent="0.2">
      <c r="B546" s="7"/>
      <c r="C546" s="7"/>
      <c r="D546" s="7"/>
    </row>
    <row r="547" spans="2:4" x14ac:dyDescent="0.2">
      <c r="B547" s="7"/>
      <c r="C547" s="7"/>
      <c r="D547" s="7"/>
    </row>
    <row r="548" spans="2:4" x14ac:dyDescent="0.2">
      <c r="B548" s="7"/>
      <c r="C548" s="7"/>
      <c r="D548" s="7"/>
    </row>
    <row r="549" spans="2:4" x14ac:dyDescent="0.2">
      <c r="B549" s="7"/>
      <c r="C549" s="7"/>
      <c r="D549" s="7"/>
    </row>
    <row r="550" spans="2:4" x14ac:dyDescent="0.2">
      <c r="B550" s="7"/>
      <c r="C550" s="7"/>
      <c r="D550" s="7"/>
    </row>
    <row r="551" spans="2:4" x14ac:dyDescent="0.2">
      <c r="B551" s="7"/>
      <c r="C551" s="7"/>
      <c r="D551" s="7"/>
    </row>
    <row r="552" spans="2:4" x14ac:dyDescent="0.2">
      <c r="B552" s="7"/>
      <c r="C552" s="7"/>
      <c r="D552" s="7"/>
    </row>
    <row r="553" spans="2:4" x14ac:dyDescent="0.2">
      <c r="B553" s="7"/>
      <c r="C553" s="7"/>
      <c r="D553" s="7"/>
    </row>
    <row r="554" spans="2:4" x14ac:dyDescent="0.2">
      <c r="B554" s="7"/>
      <c r="C554" s="7"/>
      <c r="D554" s="7"/>
    </row>
    <row r="555" spans="2:4" x14ac:dyDescent="0.2">
      <c r="B555" s="7"/>
      <c r="C555" s="7"/>
      <c r="D555" s="7"/>
    </row>
    <row r="556" spans="2:4" x14ac:dyDescent="0.2">
      <c r="B556" s="7"/>
      <c r="C556" s="7"/>
      <c r="D556" s="7"/>
    </row>
    <row r="557" spans="2:4" x14ac:dyDescent="0.2">
      <c r="B557" s="7"/>
      <c r="C557" s="7"/>
      <c r="D557" s="7"/>
    </row>
    <row r="558" spans="2:4" x14ac:dyDescent="0.2">
      <c r="B558" s="7"/>
      <c r="C558" s="7"/>
      <c r="D558" s="7"/>
    </row>
    <row r="559" spans="2:4" x14ac:dyDescent="0.2">
      <c r="B559" s="7"/>
      <c r="C559" s="7"/>
      <c r="D559" s="7"/>
    </row>
    <row r="560" spans="2:4" x14ac:dyDescent="0.2">
      <c r="B560" s="7"/>
      <c r="C560" s="7"/>
      <c r="D560" s="7"/>
    </row>
    <row r="561" spans="2:4" x14ac:dyDescent="0.2">
      <c r="B561" s="7"/>
      <c r="C561" s="7"/>
      <c r="D561" s="7"/>
    </row>
    <row r="562" spans="2:4" x14ac:dyDescent="0.2">
      <c r="B562" s="7"/>
      <c r="C562" s="7"/>
      <c r="D562" s="7"/>
    </row>
    <row r="563" spans="2:4" x14ac:dyDescent="0.2">
      <c r="B563" s="7"/>
      <c r="C563" s="7"/>
      <c r="D563" s="7"/>
    </row>
    <row r="564" spans="2:4" x14ac:dyDescent="0.2">
      <c r="B564" s="7"/>
      <c r="C564" s="7"/>
      <c r="D564" s="7"/>
    </row>
    <row r="565" spans="2:4" x14ac:dyDescent="0.2">
      <c r="B565" s="7"/>
      <c r="C565" s="7"/>
      <c r="D565" s="7"/>
    </row>
    <row r="566" spans="2:4" x14ac:dyDescent="0.2">
      <c r="B566" s="7"/>
      <c r="C566" s="7"/>
      <c r="D566" s="7"/>
    </row>
    <row r="567" spans="2:4" x14ac:dyDescent="0.2">
      <c r="B567" s="7"/>
      <c r="C567" s="7"/>
      <c r="D567" s="7"/>
    </row>
    <row r="568" spans="2:4" x14ac:dyDescent="0.2">
      <c r="B568" s="7"/>
      <c r="C568" s="7"/>
      <c r="D568" s="7"/>
    </row>
    <row r="569" spans="2:4" x14ac:dyDescent="0.2">
      <c r="B569" s="7"/>
      <c r="C569" s="7"/>
      <c r="D569" s="7"/>
    </row>
    <row r="570" spans="2:4" x14ac:dyDescent="0.2">
      <c r="B570" s="7"/>
      <c r="C570" s="7"/>
      <c r="D570" s="7"/>
    </row>
    <row r="571" spans="2:4" x14ac:dyDescent="0.2">
      <c r="B571" s="7"/>
      <c r="C571" s="7"/>
      <c r="D571" s="7"/>
    </row>
    <row r="572" spans="2:4" x14ac:dyDescent="0.2">
      <c r="B572" s="7"/>
      <c r="C572" s="7"/>
      <c r="D572" s="7"/>
    </row>
    <row r="573" spans="2:4" x14ac:dyDescent="0.2">
      <c r="B573" s="7"/>
      <c r="C573" s="7"/>
      <c r="D573" s="7"/>
    </row>
    <row r="574" spans="2:4" x14ac:dyDescent="0.2">
      <c r="B574" s="7"/>
      <c r="C574" s="7"/>
      <c r="D574" s="7"/>
    </row>
    <row r="575" spans="2:4" x14ac:dyDescent="0.2">
      <c r="B575" s="7"/>
      <c r="C575" s="7"/>
      <c r="D575" s="7"/>
    </row>
    <row r="576" spans="2:4" x14ac:dyDescent="0.2">
      <c r="B576" s="7"/>
      <c r="C576" s="7"/>
      <c r="D576" s="7"/>
    </row>
    <row r="577" spans="2:4" x14ac:dyDescent="0.2">
      <c r="B577" s="7"/>
      <c r="C577" s="7"/>
      <c r="D577" s="7"/>
    </row>
    <row r="578" spans="2:4" x14ac:dyDescent="0.2">
      <c r="B578" s="7"/>
      <c r="C578" s="7"/>
      <c r="D578" s="7"/>
    </row>
    <row r="579" spans="2:4" x14ac:dyDescent="0.2">
      <c r="B579" s="7"/>
      <c r="C579" s="7"/>
      <c r="D579" s="7"/>
    </row>
    <row r="580" spans="2:4" x14ac:dyDescent="0.2">
      <c r="B580" s="7"/>
      <c r="C580" s="7"/>
      <c r="D580" s="7"/>
    </row>
    <row r="581" spans="2:4" x14ac:dyDescent="0.2">
      <c r="B581" s="7"/>
      <c r="C581" s="7"/>
      <c r="D581" s="7"/>
    </row>
    <row r="582" spans="2:4" x14ac:dyDescent="0.2">
      <c r="B582" s="7"/>
      <c r="C582" s="7"/>
      <c r="D582" s="7"/>
    </row>
    <row r="583" spans="2:4" x14ac:dyDescent="0.2">
      <c r="B583" s="7"/>
      <c r="C583" s="7"/>
      <c r="D583" s="7"/>
    </row>
    <row r="584" spans="2:4" x14ac:dyDescent="0.2">
      <c r="B584" s="7"/>
      <c r="C584" s="7"/>
      <c r="D584" s="7"/>
    </row>
    <row r="585" spans="2:4" x14ac:dyDescent="0.2">
      <c r="B585" s="7"/>
      <c r="C585" s="7"/>
      <c r="D585" s="7"/>
    </row>
    <row r="586" spans="2:4" x14ac:dyDescent="0.2">
      <c r="B586" s="7"/>
      <c r="C586" s="7"/>
      <c r="D586" s="7"/>
    </row>
    <row r="587" spans="2:4" x14ac:dyDescent="0.2">
      <c r="B587" s="7"/>
      <c r="C587" s="7"/>
      <c r="D587" s="7"/>
    </row>
    <row r="588" spans="2:4" x14ac:dyDescent="0.2">
      <c r="B588" s="7"/>
      <c r="C588" s="7"/>
      <c r="D588" s="7"/>
    </row>
    <row r="589" spans="2:4" x14ac:dyDescent="0.2">
      <c r="B589" s="7"/>
      <c r="C589" s="7"/>
      <c r="D589" s="7"/>
    </row>
    <row r="590" spans="2:4" x14ac:dyDescent="0.2">
      <c r="B590" s="7"/>
      <c r="C590" s="7"/>
      <c r="D590" s="7"/>
    </row>
    <row r="591" spans="2:4" x14ac:dyDescent="0.2">
      <c r="B591" s="7"/>
      <c r="C591" s="7"/>
      <c r="D591" s="7"/>
    </row>
    <row r="592" spans="2:4" x14ac:dyDescent="0.2">
      <c r="B592" s="7"/>
      <c r="C592" s="7"/>
      <c r="D592" s="7"/>
    </row>
    <row r="593" spans="2:4" x14ac:dyDescent="0.2">
      <c r="B593" s="7"/>
      <c r="C593" s="7"/>
      <c r="D593" s="7"/>
    </row>
    <row r="594" spans="2:4" x14ac:dyDescent="0.2">
      <c r="B594" s="7"/>
      <c r="C594" s="7"/>
      <c r="D594" s="7"/>
    </row>
    <row r="595" spans="2:4" x14ac:dyDescent="0.2">
      <c r="B595" s="7"/>
      <c r="C595" s="7"/>
      <c r="D595" s="7"/>
    </row>
    <row r="596" spans="2:4" x14ac:dyDescent="0.2">
      <c r="B596" s="7"/>
      <c r="C596" s="7"/>
      <c r="D596" s="7"/>
    </row>
    <row r="597" spans="2:4" x14ac:dyDescent="0.2">
      <c r="B597" s="7"/>
      <c r="C597" s="7"/>
      <c r="D597" s="7"/>
    </row>
    <row r="598" spans="2:4" x14ac:dyDescent="0.2">
      <c r="B598" s="7"/>
      <c r="C598" s="7"/>
      <c r="D598" s="7"/>
    </row>
    <row r="599" spans="2:4" x14ac:dyDescent="0.2">
      <c r="B599" s="7"/>
      <c r="C599" s="7"/>
      <c r="D599" s="7"/>
    </row>
    <row r="600" spans="2:4" x14ac:dyDescent="0.2">
      <c r="B600" s="7"/>
      <c r="C600" s="7"/>
      <c r="D600" s="7"/>
    </row>
    <row r="601" spans="2:4" x14ac:dyDescent="0.2">
      <c r="B601" s="7"/>
      <c r="C601" s="7"/>
      <c r="D601" s="7"/>
    </row>
    <row r="602" spans="2:4" x14ac:dyDescent="0.2">
      <c r="B602" s="7"/>
      <c r="C602" s="7"/>
      <c r="D602" s="7"/>
    </row>
    <row r="603" spans="2:4" x14ac:dyDescent="0.2">
      <c r="B603" s="7"/>
      <c r="C603" s="7"/>
      <c r="D603" s="7"/>
    </row>
    <row r="604" spans="2:4" x14ac:dyDescent="0.2">
      <c r="B604" s="7"/>
      <c r="C604" s="7"/>
      <c r="D604" s="7"/>
    </row>
    <row r="605" spans="2:4" x14ac:dyDescent="0.2">
      <c r="B605" s="7"/>
      <c r="C605" s="7"/>
      <c r="D605" s="7"/>
    </row>
    <row r="606" spans="2:4" x14ac:dyDescent="0.2">
      <c r="B606" s="7"/>
      <c r="C606" s="7"/>
      <c r="D606" s="7"/>
    </row>
    <row r="607" spans="2:4" x14ac:dyDescent="0.2">
      <c r="B607" s="7"/>
      <c r="C607" s="7"/>
      <c r="D607" s="7"/>
    </row>
    <row r="608" spans="2:4" x14ac:dyDescent="0.2">
      <c r="B608" s="7"/>
      <c r="C608" s="7"/>
      <c r="D608" s="7"/>
    </row>
    <row r="609" spans="2:4" x14ac:dyDescent="0.2">
      <c r="B609" s="7"/>
      <c r="C609" s="7"/>
      <c r="D609" s="7"/>
    </row>
    <row r="610" spans="2:4" x14ac:dyDescent="0.2">
      <c r="B610" s="7"/>
      <c r="C610" s="7"/>
      <c r="D610" s="7"/>
    </row>
    <row r="611" spans="2:4" x14ac:dyDescent="0.2">
      <c r="B611" s="7"/>
      <c r="C611" s="7"/>
      <c r="D611" s="7"/>
    </row>
    <row r="612" spans="2:4" x14ac:dyDescent="0.2">
      <c r="B612" s="7"/>
      <c r="C612" s="7"/>
      <c r="D612" s="7"/>
    </row>
    <row r="613" spans="2:4" x14ac:dyDescent="0.2">
      <c r="B613" s="7"/>
      <c r="C613" s="7"/>
      <c r="D613" s="7"/>
    </row>
    <row r="614" spans="2:4" x14ac:dyDescent="0.2">
      <c r="B614" s="7"/>
      <c r="C614" s="7"/>
      <c r="D614" s="7"/>
    </row>
    <row r="615" spans="2:4" x14ac:dyDescent="0.2">
      <c r="B615" s="7"/>
      <c r="C615" s="7"/>
      <c r="D615" s="7"/>
    </row>
    <row r="616" spans="2:4" x14ac:dyDescent="0.2">
      <c r="B616" s="7"/>
      <c r="C616" s="7"/>
      <c r="D616" s="7"/>
    </row>
    <row r="617" spans="2:4" x14ac:dyDescent="0.2">
      <c r="B617" s="7"/>
      <c r="C617" s="7"/>
      <c r="D617" s="7"/>
    </row>
    <row r="618" spans="2:4" x14ac:dyDescent="0.2">
      <c r="B618" s="7"/>
      <c r="C618" s="7"/>
      <c r="D618" s="7"/>
    </row>
    <row r="619" spans="2:4" x14ac:dyDescent="0.2">
      <c r="B619" s="7"/>
      <c r="C619" s="7"/>
      <c r="D619" s="7"/>
    </row>
    <row r="620" spans="2:4" x14ac:dyDescent="0.2">
      <c r="B620" s="7"/>
      <c r="C620" s="7"/>
      <c r="D620" s="7"/>
    </row>
    <row r="621" spans="2:4" x14ac:dyDescent="0.2">
      <c r="B621" s="7"/>
      <c r="C621" s="7"/>
      <c r="D621" s="7"/>
    </row>
    <row r="622" spans="2:4" x14ac:dyDescent="0.2">
      <c r="B622" s="7"/>
      <c r="C622" s="7"/>
      <c r="D622" s="7"/>
    </row>
    <row r="623" spans="2:4" x14ac:dyDescent="0.2">
      <c r="B623" s="7"/>
      <c r="C623" s="7"/>
      <c r="D623" s="7"/>
    </row>
    <row r="624" spans="2:4" x14ac:dyDescent="0.2">
      <c r="B624" s="7"/>
      <c r="C624" s="7"/>
      <c r="D624" s="7"/>
    </row>
    <row r="625" spans="2:4" x14ac:dyDescent="0.2">
      <c r="B625" s="7"/>
      <c r="C625" s="7"/>
      <c r="D625" s="7"/>
    </row>
    <row r="626" spans="2:4" x14ac:dyDescent="0.2">
      <c r="B626" s="7"/>
      <c r="C626" s="7"/>
      <c r="D626" s="7"/>
    </row>
    <row r="627" spans="2:4" x14ac:dyDescent="0.2">
      <c r="B627" s="7"/>
      <c r="C627" s="7"/>
      <c r="D627" s="7"/>
    </row>
    <row r="628" spans="2:4" x14ac:dyDescent="0.2">
      <c r="B628" s="7"/>
      <c r="C628" s="7"/>
      <c r="D628" s="7"/>
    </row>
    <row r="629" spans="2:4" x14ac:dyDescent="0.2">
      <c r="B629" s="7"/>
      <c r="C629" s="7"/>
      <c r="D629" s="7"/>
    </row>
    <row r="630" spans="2:4" x14ac:dyDescent="0.2">
      <c r="B630" s="7"/>
      <c r="C630" s="7"/>
      <c r="D630" s="7"/>
    </row>
    <row r="631" spans="2:4" x14ac:dyDescent="0.2">
      <c r="B631" s="7"/>
      <c r="C631" s="7"/>
      <c r="D631" s="7"/>
    </row>
    <row r="632" spans="2:4" x14ac:dyDescent="0.2">
      <c r="B632" s="7"/>
      <c r="C632" s="7"/>
      <c r="D632" s="7"/>
    </row>
    <row r="633" spans="2:4" x14ac:dyDescent="0.2">
      <c r="B633" s="7"/>
      <c r="C633" s="7"/>
      <c r="D633" s="7"/>
    </row>
    <row r="634" spans="2:4" x14ac:dyDescent="0.2">
      <c r="B634" s="7"/>
      <c r="C634" s="7"/>
      <c r="D634" s="7"/>
    </row>
    <row r="635" spans="2:4" x14ac:dyDescent="0.2">
      <c r="B635" s="7"/>
      <c r="C635" s="7"/>
      <c r="D635" s="7"/>
    </row>
    <row r="636" spans="2:4" x14ac:dyDescent="0.2">
      <c r="B636" s="7"/>
      <c r="C636" s="7"/>
      <c r="D636" s="7"/>
    </row>
    <row r="637" spans="2:4" x14ac:dyDescent="0.2">
      <c r="B637" s="7"/>
      <c r="C637" s="7"/>
      <c r="D637" s="7"/>
    </row>
    <row r="638" spans="2:4" x14ac:dyDescent="0.2">
      <c r="B638" s="7"/>
      <c r="C638" s="7"/>
      <c r="D638" s="7"/>
    </row>
    <row r="639" spans="2:4" x14ac:dyDescent="0.2">
      <c r="B639" s="7"/>
      <c r="C639" s="7"/>
      <c r="D639" s="7"/>
    </row>
    <row r="640" spans="2:4" x14ac:dyDescent="0.2">
      <c r="B640" s="7"/>
      <c r="C640" s="7"/>
      <c r="D640" s="7"/>
    </row>
    <row r="641" spans="2:4" x14ac:dyDescent="0.2">
      <c r="B641" s="7"/>
      <c r="C641" s="7"/>
      <c r="D641" s="7"/>
    </row>
    <row r="642" spans="2:4" x14ac:dyDescent="0.2">
      <c r="B642" s="7"/>
      <c r="C642" s="7"/>
      <c r="D642" s="7"/>
    </row>
    <row r="643" spans="2:4" x14ac:dyDescent="0.2">
      <c r="B643" s="7"/>
      <c r="C643" s="7"/>
      <c r="D643" s="7"/>
    </row>
    <row r="644" spans="2:4" x14ac:dyDescent="0.2">
      <c r="B644" s="7"/>
      <c r="C644" s="7"/>
      <c r="D644" s="7"/>
    </row>
    <row r="645" spans="2:4" x14ac:dyDescent="0.2">
      <c r="B645" s="7"/>
      <c r="C645" s="7"/>
      <c r="D645" s="7"/>
    </row>
    <row r="646" spans="2:4" x14ac:dyDescent="0.2">
      <c r="B646" s="7"/>
      <c r="C646" s="7"/>
      <c r="D646" s="7"/>
    </row>
    <row r="647" spans="2:4" x14ac:dyDescent="0.2">
      <c r="B647" s="7"/>
      <c r="C647" s="7"/>
      <c r="D647" s="7"/>
    </row>
    <row r="648" spans="2:4" x14ac:dyDescent="0.2">
      <c r="B648" s="7"/>
      <c r="C648" s="7"/>
      <c r="D648" s="7"/>
    </row>
    <row r="649" spans="2:4" x14ac:dyDescent="0.2">
      <c r="B649" s="7"/>
      <c r="C649" s="7"/>
      <c r="D649" s="7"/>
    </row>
    <row r="650" spans="2:4" x14ac:dyDescent="0.2">
      <c r="B650" s="7"/>
      <c r="C650" s="7"/>
      <c r="D650" s="7"/>
    </row>
    <row r="651" spans="2:4" x14ac:dyDescent="0.2">
      <c r="B651" s="7"/>
      <c r="C651" s="7"/>
      <c r="D651" s="7"/>
    </row>
    <row r="652" spans="2:4" x14ac:dyDescent="0.2">
      <c r="B652" s="7"/>
      <c r="C652" s="7"/>
      <c r="D652" s="7"/>
    </row>
    <row r="653" spans="2:4" x14ac:dyDescent="0.2">
      <c r="B653" s="7"/>
      <c r="C653" s="7"/>
      <c r="D653" s="7"/>
    </row>
    <row r="654" spans="2:4" x14ac:dyDescent="0.2">
      <c r="B654" s="7"/>
      <c r="C654" s="7"/>
      <c r="D654" s="7"/>
    </row>
    <row r="655" spans="2:4" x14ac:dyDescent="0.2">
      <c r="B655" s="7"/>
      <c r="C655" s="7"/>
      <c r="D655" s="7"/>
    </row>
    <row r="656" spans="2:4" x14ac:dyDescent="0.2">
      <c r="B656" s="7"/>
      <c r="C656" s="7"/>
      <c r="D656" s="7"/>
    </row>
    <row r="657" spans="2:4" x14ac:dyDescent="0.2">
      <c r="B657" s="7"/>
      <c r="C657" s="7"/>
      <c r="D657" s="7"/>
    </row>
    <row r="658" spans="2:4" x14ac:dyDescent="0.2">
      <c r="B658" s="7"/>
      <c r="C658" s="7"/>
      <c r="D658" s="7"/>
    </row>
    <row r="659" spans="2:4" x14ac:dyDescent="0.2">
      <c r="B659" s="7"/>
      <c r="C659" s="7"/>
      <c r="D659" s="7"/>
    </row>
    <row r="660" spans="2:4" x14ac:dyDescent="0.2">
      <c r="B660" s="7"/>
      <c r="C660" s="7"/>
      <c r="D660" s="7"/>
    </row>
    <row r="661" spans="2:4" x14ac:dyDescent="0.2">
      <c r="B661" s="7"/>
      <c r="C661" s="7"/>
      <c r="D661" s="7"/>
    </row>
    <row r="662" spans="2:4" x14ac:dyDescent="0.2">
      <c r="B662" s="7"/>
      <c r="C662" s="7"/>
      <c r="D662" s="7"/>
    </row>
    <row r="663" spans="2:4" x14ac:dyDescent="0.2">
      <c r="B663" s="7"/>
      <c r="C663" s="7"/>
      <c r="D663" s="7"/>
    </row>
    <row r="664" spans="2:4" x14ac:dyDescent="0.2">
      <c r="B664" s="7"/>
      <c r="C664" s="7"/>
      <c r="D664" s="7"/>
    </row>
    <row r="665" spans="2:4" x14ac:dyDescent="0.2">
      <c r="B665" s="7"/>
      <c r="C665" s="7"/>
      <c r="D665" s="7"/>
    </row>
    <row r="666" spans="2:4" x14ac:dyDescent="0.2">
      <c r="B666" s="7"/>
      <c r="C666" s="7"/>
      <c r="D666" s="7"/>
    </row>
    <row r="667" spans="2:4" x14ac:dyDescent="0.2">
      <c r="B667" s="7"/>
      <c r="C667" s="7"/>
      <c r="D667" s="7"/>
    </row>
    <row r="668" spans="2:4" x14ac:dyDescent="0.2">
      <c r="B668" s="7"/>
      <c r="C668" s="7"/>
      <c r="D668" s="7"/>
    </row>
    <row r="669" spans="2:4" x14ac:dyDescent="0.2">
      <c r="B669" s="7"/>
      <c r="C669" s="7"/>
      <c r="D669" s="7"/>
    </row>
    <row r="670" spans="2:4" x14ac:dyDescent="0.2">
      <c r="B670" s="7"/>
      <c r="C670" s="7"/>
      <c r="D670" s="7"/>
    </row>
    <row r="671" spans="2:4" x14ac:dyDescent="0.2">
      <c r="B671" s="7"/>
      <c r="C671" s="7"/>
      <c r="D671" s="7"/>
    </row>
    <row r="672" spans="2:4" x14ac:dyDescent="0.2">
      <c r="B672" s="7"/>
      <c r="C672" s="7"/>
      <c r="D672" s="7"/>
    </row>
    <row r="673" spans="2:4" x14ac:dyDescent="0.2">
      <c r="B673" s="7"/>
      <c r="C673" s="7"/>
      <c r="D673" s="7"/>
    </row>
    <row r="674" spans="2:4" x14ac:dyDescent="0.2">
      <c r="B674" s="7"/>
      <c r="C674" s="7"/>
      <c r="D674" s="7"/>
    </row>
    <row r="675" spans="2:4" x14ac:dyDescent="0.2">
      <c r="B675" s="7"/>
      <c r="C675" s="7"/>
      <c r="D675" s="7"/>
    </row>
    <row r="676" spans="2:4" x14ac:dyDescent="0.2">
      <c r="B676" s="7"/>
      <c r="C676" s="7"/>
      <c r="D676" s="7"/>
    </row>
    <row r="677" spans="2:4" x14ac:dyDescent="0.2">
      <c r="B677" s="7"/>
      <c r="C677" s="7"/>
      <c r="D677" s="7"/>
    </row>
    <row r="678" spans="2:4" x14ac:dyDescent="0.2">
      <c r="B678" s="7"/>
      <c r="C678" s="7"/>
      <c r="D678" s="7"/>
    </row>
    <row r="679" spans="2:4" x14ac:dyDescent="0.2">
      <c r="B679" s="7"/>
      <c r="C679" s="7"/>
      <c r="D679" s="7"/>
    </row>
    <row r="680" spans="2:4" x14ac:dyDescent="0.2">
      <c r="B680" s="7"/>
      <c r="C680" s="7"/>
      <c r="D680" s="7"/>
    </row>
    <row r="681" spans="2:4" x14ac:dyDescent="0.2">
      <c r="B681" s="7"/>
      <c r="C681" s="7"/>
      <c r="D681" s="7"/>
    </row>
    <row r="682" spans="2:4" x14ac:dyDescent="0.2">
      <c r="B682" s="7"/>
      <c r="C682" s="7"/>
      <c r="D682" s="7"/>
    </row>
    <row r="683" spans="2:4" x14ac:dyDescent="0.2">
      <c r="B683" s="7"/>
      <c r="C683" s="7"/>
      <c r="D683" s="7"/>
    </row>
    <row r="684" spans="2:4" x14ac:dyDescent="0.2">
      <c r="B684" s="7"/>
      <c r="C684" s="7"/>
      <c r="D684" s="7"/>
    </row>
    <row r="685" spans="2:4" x14ac:dyDescent="0.2">
      <c r="B685" s="7"/>
      <c r="C685" s="7"/>
      <c r="D685" s="7"/>
    </row>
    <row r="686" spans="2:4" x14ac:dyDescent="0.2">
      <c r="B686" s="7"/>
      <c r="C686" s="7"/>
      <c r="D686" s="7"/>
    </row>
    <row r="687" spans="2:4" x14ac:dyDescent="0.2">
      <c r="B687" s="7"/>
      <c r="C687" s="7"/>
      <c r="D687" s="7"/>
    </row>
    <row r="688" spans="2:4" x14ac:dyDescent="0.2">
      <c r="B688" s="7"/>
      <c r="C688" s="7"/>
      <c r="D688" s="7"/>
    </row>
    <row r="689" spans="2:4" x14ac:dyDescent="0.2">
      <c r="B689" s="7"/>
      <c r="C689" s="7"/>
      <c r="D689" s="7"/>
    </row>
    <row r="690" spans="2:4" x14ac:dyDescent="0.2">
      <c r="B690" s="7"/>
      <c r="C690" s="7"/>
      <c r="D690" s="7"/>
    </row>
    <row r="691" spans="2:4" x14ac:dyDescent="0.2">
      <c r="B691" s="7"/>
      <c r="C691" s="7"/>
      <c r="D691" s="7"/>
    </row>
    <row r="692" spans="2:4" x14ac:dyDescent="0.2">
      <c r="B692" s="7"/>
      <c r="C692" s="7"/>
      <c r="D692" s="7"/>
    </row>
    <row r="693" spans="2:4" x14ac:dyDescent="0.2">
      <c r="B693" s="7"/>
      <c r="C693" s="7"/>
      <c r="D693" s="7"/>
    </row>
    <row r="694" spans="2:4" x14ac:dyDescent="0.2">
      <c r="B694" s="7"/>
      <c r="C694" s="7"/>
      <c r="D694" s="7"/>
    </row>
    <row r="695" spans="2:4" x14ac:dyDescent="0.2">
      <c r="B695" s="7"/>
      <c r="C695" s="7"/>
      <c r="D695" s="7"/>
    </row>
    <row r="696" spans="2:4" x14ac:dyDescent="0.2">
      <c r="B696" s="7"/>
      <c r="C696" s="7"/>
      <c r="D696" s="7"/>
    </row>
    <row r="697" spans="2:4" x14ac:dyDescent="0.2">
      <c r="B697" s="7"/>
      <c r="C697" s="7"/>
      <c r="D697" s="7"/>
    </row>
    <row r="698" spans="2:4" x14ac:dyDescent="0.2">
      <c r="B698" s="7"/>
      <c r="C698" s="7"/>
      <c r="D698" s="7"/>
    </row>
    <row r="699" spans="2:4" x14ac:dyDescent="0.2">
      <c r="B699" s="7"/>
      <c r="C699" s="7"/>
      <c r="D699" s="7"/>
    </row>
    <row r="700" spans="2:4" x14ac:dyDescent="0.2">
      <c r="B700" s="7"/>
      <c r="C700" s="7"/>
      <c r="D700" s="7"/>
    </row>
    <row r="701" spans="2:4" x14ac:dyDescent="0.2">
      <c r="B701" s="7"/>
      <c r="C701" s="7"/>
      <c r="D701" s="7"/>
    </row>
    <row r="702" spans="2:4" x14ac:dyDescent="0.2">
      <c r="B702" s="7"/>
      <c r="C702" s="7"/>
      <c r="D702" s="7"/>
    </row>
    <row r="703" spans="2:4" x14ac:dyDescent="0.2">
      <c r="B703" s="7"/>
      <c r="C703" s="7"/>
      <c r="D703" s="7"/>
    </row>
    <row r="704" spans="2:4" x14ac:dyDescent="0.2">
      <c r="B704" s="7"/>
      <c r="C704" s="7"/>
      <c r="D704" s="7"/>
    </row>
    <row r="705" spans="2:4" x14ac:dyDescent="0.2">
      <c r="B705" s="7"/>
      <c r="C705" s="7"/>
      <c r="D705" s="7"/>
    </row>
    <row r="706" spans="2:4" x14ac:dyDescent="0.2">
      <c r="B706" s="7"/>
      <c r="C706" s="7"/>
      <c r="D706" s="7"/>
    </row>
    <row r="707" spans="2:4" x14ac:dyDescent="0.2">
      <c r="B707" s="7"/>
      <c r="C707" s="7"/>
      <c r="D707" s="7"/>
    </row>
    <row r="708" spans="2:4" x14ac:dyDescent="0.2">
      <c r="B708" s="7"/>
      <c r="C708" s="7"/>
      <c r="D708" s="7"/>
    </row>
    <row r="709" spans="2:4" x14ac:dyDescent="0.2">
      <c r="B709" s="7"/>
      <c r="C709" s="7"/>
      <c r="D709" s="7"/>
    </row>
    <row r="710" spans="2:4" x14ac:dyDescent="0.2">
      <c r="B710" s="7"/>
      <c r="C710" s="7"/>
      <c r="D710" s="7"/>
    </row>
    <row r="711" spans="2:4" x14ac:dyDescent="0.2">
      <c r="B711" s="7"/>
      <c r="C711" s="7"/>
      <c r="D711" s="7"/>
    </row>
    <row r="712" spans="2:4" x14ac:dyDescent="0.2">
      <c r="B712" s="7"/>
      <c r="C712" s="7"/>
      <c r="D712" s="7"/>
    </row>
    <row r="713" spans="2:4" x14ac:dyDescent="0.2">
      <c r="B713" s="7"/>
      <c r="C713" s="7"/>
      <c r="D713" s="7"/>
    </row>
    <row r="714" spans="2:4" x14ac:dyDescent="0.2">
      <c r="B714" s="7"/>
      <c r="C714" s="7"/>
      <c r="D714" s="7"/>
    </row>
    <row r="715" spans="2:4" x14ac:dyDescent="0.2">
      <c r="B715" s="7"/>
      <c r="C715" s="7"/>
      <c r="D715" s="7"/>
    </row>
    <row r="716" spans="2:4" x14ac:dyDescent="0.2">
      <c r="B716" s="7"/>
      <c r="C716" s="7"/>
      <c r="D716" s="7"/>
    </row>
    <row r="717" spans="2:4" x14ac:dyDescent="0.2">
      <c r="B717" s="7"/>
      <c r="C717" s="7"/>
      <c r="D717" s="7"/>
    </row>
    <row r="718" spans="2:4" x14ac:dyDescent="0.2">
      <c r="B718" s="7"/>
      <c r="C718" s="7"/>
      <c r="D718" s="7"/>
    </row>
    <row r="719" spans="2:4" x14ac:dyDescent="0.2">
      <c r="B719" s="7"/>
      <c r="C719" s="7"/>
      <c r="D719" s="7"/>
    </row>
    <row r="720" spans="2:4" x14ac:dyDescent="0.2">
      <c r="B720" s="7"/>
      <c r="C720" s="7"/>
      <c r="D720" s="7"/>
    </row>
    <row r="721" spans="2:4" x14ac:dyDescent="0.2">
      <c r="B721" s="7"/>
      <c r="C721" s="7"/>
      <c r="D721" s="7"/>
    </row>
    <row r="722" spans="2:4" x14ac:dyDescent="0.2">
      <c r="B722" s="7"/>
      <c r="C722" s="7"/>
      <c r="D722" s="7"/>
    </row>
    <row r="723" spans="2:4" x14ac:dyDescent="0.2">
      <c r="B723" s="7"/>
      <c r="C723" s="7"/>
      <c r="D723" s="7"/>
    </row>
    <row r="724" spans="2:4" x14ac:dyDescent="0.2">
      <c r="B724" s="7"/>
      <c r="C724" s="7"/>
      <c r="D724" s="7"/>
    </row>
    <row r="725" spans="2:4" x14ac:dyDescent="0.2">
      <c r="B725" s="7"/>
      <c r="C725" s="7"/>
      <c r="D725" s="7"/>
    </row>
    <row r="726" spans="2:4" x14ac:dyDescent="0.2">
      <c r="B726" s="7"/>
      <c r="C726" s="7"/>
      <c r="D726" s="7"/>
    </row>
    <row r="727" spans="2:4" x14ac:dyDescent="0.2">
      <c r="B727" s="7"/>
      <c r="C727" s="7"/>
      <c r="D727" s="7"/>
    </row>
    <row r="728" spans="2:4" x14ac:dyDescent="0.2">
      <c r="B728" s="7"/>
      <c r="C728" s="7"/>
      <c r="D728" s="7"/>
    </row>
    <row r="729" spans="2:4" x14ac:dyDescent="0.2">
      <c r="B729" s="7"/>
      <c r="C729" s="7"/>
      <c r="D729" s="7"/>
    </row>
    <row r="730" spans="2:4" x14ac:dyDescent="0.2">
      <c r="B730" s="7"/>
      <c r="C730" s="7"/>
      <c r="D730" s="7"/>
    </row>
    <row r="731" spans="2:4" x14ac:dyDescent="0.2">
      <c r="B731" s="7"/>
      <c r="C731" s="7"/>
      <c r="D731" s="7"/>
    </row>
    <row r="732" spans="2:4" x14ac:dyDescent="0.2">
      <c r="B732" s="7"/>
      <c r="C732" s="7"/>
      <c r="D732" s="7"/>
    </row>
    <row r="733" spans="2:4" x14ac:dyDescent="0.2">
      <c r="B733" s="7"/>
      <c r="C733" s="7"/>
      <c r="D733" s="7"/>
    </row>
    <row r="734" spans="2:4" x14ac:dyDescent="0.2">
      <c r="B734" s="7"/>
      <c r="C734" s="7"/>
      <c r="D734" s="7"/>
    </row>
    <row r="735" spans="2:4" x14ac:dyDescent="0.2">
      <c r="B735" s="7"/>
      <c r="C735" s="7"/>
      <c r="D735" s="7"/>
    </row>
    <row r="736" spans="2:4" x14ac:dyDescent="0.2">
      <c r="B736" s="7"/>
      <c r="C736" s="7"/>
      <c r="D736" s="7"/>
    </row>
    <row r="737" spans="2:4" x14ac:dyDescent="0.2">
      <c r="B737" s="7"/>
      <c r="C737" s="7"/>
      <c r="D737" s="7"/>
    </row>
    <row r="738" spans="2:4" x14ac:dyDescent="0.2">
      <c r="B738" s="7"/>
      <c r="C738" s="7"/>
      <c r="D738" s="7"/>
    </row>
    <row r="739" spans="2:4" x14ac:dyDescent="0.2">
      <c r="B739" s="7"/>
      <c r="C739" s="7"/>
      <c r="D739" s="7"/>
    </row>
    <row r="740" spans="2:4" x14ac:dyDescent="0.2">
      <c r="B740" s="7"/>
      <c r="C740" s="7"/>
      <c r="D740" s="7"/>
    </row>
    <row r="741" spans="2:4" x14ac:dyDescent="0.2">
      <c r="B741" s="7"/>
      <c r="C741" s="7"/>
      <c r="D741" s="7"/>
    </row>
    <row r="742" spans="2:4" x14ac:dyDescent="0.2">
      <c r="B742" s="7"/>
      <c r="C742" s="7"/>
      <c r="D742" s="7"/>
    </row>
    <row r="743" spans="2:4" x14ac:dyDescent="0.2">
      <c r="B743" s="7"/>
      <c r="C743" s="7"/>
      <c r="D743" s="7"/>
    </row>
    <row r="744" spans="2:4" x14ac:dyDescent="0.2">
      <c r="B744" s="7"/>
      <c r="C744" s="7"/>
      <c r="D744" s="7"/>
    </row>
    <row r="745" spans="2:4" x14ac:dyDescent="0.2">
      <c r="B745" s="7"/>
      <c r="C745" s="7"/>
      <c r="D745" s="7"/>
    </row>
    <row r="746" spans="2:4" x14ac:dyDescent="0.2">
      <c r="B746" s="7"/>
      <c r="C746" s="7"/>
      <c r="D746" s="7"/>
    </row>
    <row r="747" spans="2:4" x14ac:dyDescent="0.2">
      <c r="B747" s="7"/>
      <c r="C747" s="7"/>
      <c r="D747" s="7"/>
    </row>
    <row r="748" spans="2:4" x14ac:dyDescent="0.2">
      <c r="B748" s="7"/>
      <c r="C748" s="7"/>
      <c r="D748" s="7"/>
    </row>
    <row r="749" spans="2:4" x14ac:dyDescent="0.2">
      <c r="B749" s="7"/>
      <c r="C749" s="7"/>
      <c r="D749" s="7"/>
    </row>
    <row r="750" spans="2:4" x14ac:dyDescent="0.2">
      <c r="B750" s="7"/>
      <c r="C750" s="7"/>
      <c r="D750" s="7"/>
    </row>
    <row r="751" spans="2:4" x14ac:dyDescent="0.2">
      <c r="B751" s="7"/>
      <c r="C751" s="7"/>
      <c r="D751" s="7"/>
    </row>
    <row r="752" spans="2:4" x14ac:dyDescent="0.2">
      <c r="B752" s="7"/>
      <c r="C752" s="7"/>
      <c r="D752" s="7"/>
    </row>
    <row r="753" spans="2:4" x14ac:dyDescent="0.2">
      <c r="B753" s="7"/>
      <c r="C753" s="7"/>
      <c r="D753" s="7"/>
    </row>
    <row r="754" spans="2:4" x14ac:dyDescent="0.2">
      <c r="B754" s="7"/>
      <c r="C754" s="7"/>
      <c r="D754" s="7"/>
    </row>
    <row r="755" spans="2:4" x14ac:dyDescent="0.2">
      <c r="B755" s="7"/>
      <c r="C755" s="7"/>
      <c r="D755" s="7"/>
    </row>
    <row r="756" spans="2:4" x14ac:dyDescent="0.2">
      <c r="B756" s="7"/>
      <c r="C756" s="7"/>
      <c r="D756" s="7"/>
    </row>
    <row r="757" spans="2:4" x14ac:dyDescent="0.2">
      <c r="B757" s="7"/>
      <c r="C757" s="7"/>
      <c r="D757" s="7"/>
    </row>
    <row r="758" spans="2:4" x14ac:dyDescent="0.2">
      <c r="B758" s="7"/>
      <c r="C758" s="7"/>
      <c r="D758" s="7"/>
    </row>
    <row r="759" spans="2:4" x14ac:dyDescent="0.2">
      <c r="B759" s="7"/>
      <c r="C759" s="7"/>
      <c r="D759" s="7"/>
    </row>
    <row r="760" spans="2:4" x14ac:dyDescent="0.2">
      <c r="B760" s="7"/>
      <c r="C760" s="7"/>
      <c r="D760" s="7"/>
    </row>
    <row r="761" spans="2:4" x14ac:dyDescent="0.2">
      <c r="B761" s="7"/>
      <c r="C761" s="7"/>
      <c r="D761" s="7"/>
    </row>
    <row r="762" spans="2:4" x14ac:dyDescent="0.2">
      <c r="B762" s="7"/>
      <c r="C762" s="7"/>
      <c r="D762" s="7"/>
    </row>
    <row r="763" spans="2:4" x14ac:dyDescent="0.2">
      <c r="B763" s="7"/>
      <c r="C763" s="7"/>
      <c r="D763" s="7"/>
    </row>
    <row r="764" spans="2:4" x14ac:dyDescent="0.2">
      <c r="B764" s="7"/>
      <c r="C764" s="7"/>
      <c r="D764" s="7"/>
    </row>
    <row r="765" spans="2:4" x14ac:dyDescent="0.2">
      <c r="B765" s="7"/>
      <c r="C765" s="7"/>
      <c r="D765" s="7"/>
    </row>
    <row r="766" spans="2:4" x14ac:dyDescent="0.2">
      <c r="B766" s="7"/>
      <c r="C766" s="7"/>
      <c r="D766" s="7"/>
    </row>
    <row r="767" spans="2:4" x14ac:dyDescent="0.2">
      <c r="B767" s="7"/>
      <c r="C767" s="7"/>
      <c r="D767" s="7"/>
    </row>
    <row r="768" spans="2:4" x14ac:dyDescent="0.2">
      <c r="B768" s="7"/>
      <c r="C768" s="7"/>
      <c r="D768" s="7"/>
    </row>
    <row r="769" spans="2:4" x14ac:dyDescent="0.2">
      <c r="B769" s="7"/>
      <c r="C769" s="7"/>
      <c r="D769" s="7"/>
    </row>
    <row r="770" spans="2:4" x14ac:dyDescent="0.2">
      <c r="B770" s="7"/>
      <c r="C770" s="7"/>
      <c r="D770" s="7"/>
    </row>
    <row r="771" spans="2:4" x14ac:dyDescent="0.2">
      <c r="B771" s="7"/>
      <c r="C771" s="7"/>
      <c r="D771" s="7"/>
    </row>
    <row r="772" spans="2:4" x14ac:dyDescent="0.2">
      <c r="B772" s="7"/>
      <c r="C772" s="7"/>
      <c r="D772" s="7"/>
    </row>
    <row r="773" spans="2:4" x14ac:dyDescent="0.2">
      <c r="B773" s="7"/>
      <c r="C773" s="7"/>
      <c r="D773" s="7"/>
    </row>
    <row r="774" spans="2:4" x14ac:dyDescent="0.2">
      <c r="B774" s="7"/>
      <c r="C774" s="7"/>
      <c r="D774" s="7"/>
    </row>
    <row r="775" spans="2:4" x14ac:dyDescent="0.2">
      <c r="B775" s="7"/>
      <c r="C775" s="7"/>
      <c r="D775" s="7"/>
    </row>
    <row r="776" spans="2:4" x14ac:dyDescent="0.2">
      <c r="B776" s="7"/>
      <c r="C776" s="7"/>
      <c r="D776" s="7"/>
    </row>
    <row r="777" spans="2:4" x14ac:dyDescent="0.2">
      <c r="B777" s="7"/>
      <c r="C777" s="7"/>
      <c r="D777" s="7"/>
    </row>
    <row r="778" spans="2:4" x14ac:dyDescent="0.2">
      <c r="B778" s="7"/>
      <c r="C778" s="7"/>
      <c r="D778" s="7"/>
    </row>
    <row r="779" spans="2:4" x14ac:dyDescent="0.2">
      <c r="B779" s="7"/>
      <c r="C779" s="7"/>
      <c r="D779" s="7"/>
    </row>
    <row r="780" spans="2:4" x14ac:dyDescent="0.2">
      <c r="B780" s="7"/>
      <c r="C780" s="7"/>
      <c r="D780" s="7"/>
    </row>
    <row r="781" spans="2:4" x14ac:dyDescent="0.2">
      <c r="B781" s="7"/>
      <c r="C781" s="7"/>
      <c r="D781" s="7"/>
    </row>
    <row r="782" spans="2:4" x14ac:dyDescent="0.2">
      <c r="B782" s="7"/>
      <c r="C782" s="7"/>
      <c r="D782" s="7"/>
    </row>
    <row r="783" spans="2:4" x14ac:dyDescent="0.2">
      <c r="B783" s="7"/>
      <c r="C783" s="7"/>
      <c r="D783" s="7"/>
    </row>
    <row r="784" spans="2:4" x14ac:dyDescent="0.2">
      <c r="B784" s="7"/>
      <c r="C784" s="7"/>
      <c r="D784" s="7"/>
    </row>
    <row r="785" spans="2:4" x14ac:dyDescent="0.2">
      <c r="B785" s="7"/>
      <c r="C785" s="7"/>
      <c r="D785" s="7"/>
    </row>
    <row r="786" spans="2:4" x14ac:dyDescent="0.2">
      <c r="B786" s="7"/>
      <c r="C786" s="7"/>
      <c r="D786" s="7"/>
    </row>
    <row r="787" spans="2:4" x14ac:dyDescent="0.2">
      <c r="B787" s="7"/>
      <c r="C787" s="7"/>
      <c r="D787" s="7"/>
    </row>
    <row r="788" spans="2:4" x14ac:dyDescent="0.2">
      <c r="B788" s="7"/>
      <c r="C788" s="7"/>
      <c r="D788" s="7"/>
    </row>
    <row r="789" spans="2:4" x14ac:dyDescent="0.2">
      <c r="B789" s="7"/>
      <c r="C789" s="7"/>
      <c r="D789" s="7"/>
    </row>
    <row r="790" spans="2:4" x14ac:dyDescent="0.2">
      <c r="B790" s="7"/>
      <c r="C790" s="7"/>
      <c r="D790" s="7"/>
    </row>
    <row r="791" spans="2:4" x14ac:dyDescent="0.2">
      <c r="B791" s="7"/>
      <c r="C791" s="7"/>
      <c r="D791" s="7"/>
    </row>
    <row r="792" spans="2:4" x14ac:dyDescent="0.2">
      <c r="B792" s="7"/>
      <c r="C792" s="7"/>
      <c r="D792" s="7"/>
    </row>
    <row r="793" spans="2:4" x14ac:dyDescent="0.2">
      <c r="B793" s="7"/>
      <c r="C793" s="7"/>
      <c r="D793" s="7"/>
    </row>
    <row r="794" spans="2:4" x14ac:dyDescent="0.2">
      <c r="B794" s="7"/>
      <c r="C794" s="7"/>
      <c r="D794" s="7"/>
    </row>
    <row r="795" spans="2:4" x14ac:dyDescent="0.2">
      <c r="B795" s="7"/>
      <c r="C795" s="7"/>
      <c r="D795" s="7"/>
    </row>
    <row r="796" spans="2:4" x14ac:dyDescent="0.2">
      <c r="B796" s="7"/>
      <c r="C796" s="7"/>
      <c r="D796" s="7"/>
    </row>
    <row r="797" spans="2:4" x14ac:dyDescent="0.2">
      <c r="B797" s="7"/>
      <c r="C797" s="7"/>
      <c r="D797" s="7"/>
    </row>
    <row r="798" spans="2:4" x14ac:dyDescent="0.2">
      <c r="B798" s="7"/>
      <c r="C798" s="7"/>
      <c r="D798" s="7"/>
    </row>
    <row r="799" spans="2:4" x14ac:dyDescent="0.2">
      <c r="B799" s="7"/>
      <c r="C799" s="7"/>
      <c r="D799" s="7"/>
    </row>
    <row r="800" spans="2:4" x14ac:dyDescent="0.2">
      <c r="B800" s="7"/>
      <c r="C800" s="7"/>
      <c r="D800" s="7"/>
    </row>
    <row r="801" spans="2:4" x14ac:dyDescent="0.2">
      <c r="B801" s="7"/>
      <c r="C801" s="7"/>
      <c r="D801" s="7"/>
    </row>
    <row r="802" spans="2:4" x14ac:dyDescent="0.2">
      <c r="B802" s="7"/>
      <c r="C802" s="7"/>
      <c r="D802" s="7"/>
    </row>
  </sheetData>
  <mergeCells count="3">
    <mergeCell ref="B27:I29"/>
    <mergeCell ref="B33:I33"/>
    <mergeCell ref="B52:I56"/>
  </mergeCells>
  <printOptions horizontalCentered="1"/>
  <pageMargins left="0.70866141732283472" right="0.70866141732283472" top="0.74803149606299213" bottom="0.74803149606299213" header="0.31496062992125984" footer="0.31496062992125984"/>
  <pageSetup paperSize="9" scale="81" firstPageNumber="42" fitToHeight="0" orientation="portrait" r:id="rId1"/>
  <headerFooter>
    <oddFooter>&amp;CPage &amp;P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tabColor theme="7"/>
    <pageSetUpPr fitToPage="1"/>
  </sheetPr>
  <dimension ref="A1:AC95"/>
  <sheetViews>
    <sheetView showGridLines="0" topLeftCell="A25" zoomScaleNormal="100" workbookViewId="0">
      <selection activeCell="N25" sqref="N25"/>
    </sheetView>
  </sheetViews>
  <sheetFormatPr baseColWidth="10" defaultRowHeight="12.75" x14ac:dyDescent="0.2"/>
  <cols>
    <col min="1" max="1" width="14.6640625" customWidth="1"/>
    <col min="2" max="2" width="17.5" bestFit="1" customWidth="1"/>
    <col min="3" max="3" width="15.5" customWidth="1"/>
    <col min="4" max="5" width="9.1640625" customWidth="1"/>
    <col min="6" max="6" width="15" customWidth="1"/>
    <col min="7" max="8" width="9" customWidth="1"/>
    <col min="9" max="9" width="15" customWidth="1"/>
    <col min="10" max="10" width="4.33203125" customWidth="1"/>
    <col min="11" max="11" width="13.33203125" bestFit="1" customWidth="1"/>
    <col min="12" max="12" width="12" style="426"/>
    <col min="13" max="13" width="17.5" style="426" hidden="1" customWidth="1"/>
  </cols>
  <sheetData>
    <row r="1" spans="1:21" ht="10.5" customHeight="1" x14ac:dyDescent="0.2"/>
    <row r="2" spans="1:21" ht="6.75" customHeight="1" x14ac:dyDescent="0.2"/>
    <row r="3" spans="1:21" s="571" customFormat="1" ht="36" customHeight="1" x14ac:dyDescent="0.25">
      <c r="A3" s="774" t="s">
        <v>662</v>
      </c>
      <c r="B3" s="774"/>
      <c r="C3" s="774"/>
      <c r="D3" s="774"/>
      <c r="E3" s="774"/>
      <c r="F3" s="774"/>
      <c r="G3" s="774"/>
      <c r="H3" s="774"/>
      <c r="I3" s="774"/>
      <c r="J3" s="774"/>
      <c r="K3" s="774"/>
      <c r="L3" s="629"/>
      <c r="M3" s="629"/>
    </row>
    <row r="4" spans="1:21" ht="9" customHeight="1" x14ac:dyDescent="0.2"/>
    <row r="6" spans="1:21" ht="15.75" x14ac:dyDescent="0.2">
      <c r="A6" s="110"/>
      <c r="B6" s="110"/>
      <c r="C6" s="110"/>
      <c r="D6" s="785" t="s">
        <v>239</v>
      </c>
      <c r="E6" s="786"/>
      <c r="F6" s="786"/>
      <c r="G6" s="786" t="s">
        <v>240</v>
      </c>
      <c r="H6" s="786"/>
      <c r="I6" s="787"/>
      <c r="J6" s="110"/>
      <c r="K6" s="750" t="s">
        <v>1</v>
      </c>
    </row>
    <row r="7" spans="1:21" ht="26.25" customHeight="1" x14ac:dyDescent="0.2">
      <c r="A7" s="44" t="s">
        <v>242</v>
      </c>
      <c r="B7" s="223" t="s">
        <v>270</v>
      </c>
      <c r="C7" s="110" t="s">
        <v>2</v>
      </c>
      <c r="D7" s="372" t="s">
        <v>108</v>
      </c>
      <c r="E7" s="372" t="s">
        <v>109</v>
      </c>
      <c r="F7" s="108" t="s">
        <v>77</v>
      </c>
      <c r="G7" s="372" t="s">
        <v>108</v>
      </c>
      <c r="H7" s="372" t="s">
        <v>109</v>
      </c>
      <c r="I7" s="108" t="s">
        <v>77</v>
      </c>
      <c r="J7" s="110"/>
      <c r="K7" s="750"/>
    </row>
    <row r="8" spans="1:21" s="32" customFormat="1" x14ac:dyDescent="0.2">
      <c r="A8" s="111"/>
      <c r="B8" s="29"/>
      <c r="C8" s="29"/>
      <c r="D8" s="29"/>
      <c r="E8" s="29"/>
      <c r="F8" s="30"/>
      <c r="G8" s="29"/>
      <c r="H8" s="29"/>
      <c r="I8" s="30"/>
      <c r="J8" s="29"/>
      <c r="K8" s="30"/>
      <c r="L8" s="627"/>
      <c r="M8" s="627"/>
    </row>
    <row r="9" spans="1:21" ht="12.75" customHeight="1" x14ac:dyDescent="0.2">
      <c r="A9" s="721" t="s">
        <v>3</v>
      </c>
      <c r="B9" s="722" t="s">
        <v>78</v>
      </c>
      <c r="C9" s="236" t="s">
        <v>4</v>
      </c>
      <c r="D9" s="33">
        <v>90</v>
      </c>
      <c r="E9" s="33">
        <v>54</v>
      </c>
      <c r="F9" s="162">
        <f>D9+E9</f>
        <v>144</v>
      </c>
      <c r="G9" s="33">
        <v>116</v>
      </c>
      <c r="H9" s="33">
        <v>93</v>
      </c>
      <c r="I9" s="164">
        <f t="shared" ref="I9:I72" si="0">G9+H9</f>
        <v>209</v>
      </c>
      <c r="J9" s="13"/>
      <c r="K9" s="45">
        <f>F9+I9</f>
        <v>353</v>
      </c>
      <c r="M9" s="426">
        <v>1</v>
      </c>
      <c r="O9" s="621"/>
      <c r="P9" s="621"/>
      <c r="Q9" s="621"/>
      <c r="R9" s="457"/>
      <c r="S9" s="457"/>
      <c r="T9" s="457"/>
      <c r="U9" s="441"/>
    </row>
    <row r="10" spans="1:21" x14ac:dyDescent="0.2">
      <c r="A10" s="721"/>
      <c r="B10" s="722"/>
      <c r="C10" s="237" t="s">
        <v>5</v>
      </c>
      <c r="D10" s="34">
        <v>101</v>
      </c>
      <c r="E10" s="34">
        <v>72</v>
      </c>
      <c r="F10" s="160">
        <f t="shared" ref="F10:F73" si="1">D10+E10</f>
        <v>173</v>
      </c>
      <c r="G10" s="34">
        <v>79</v>
      </c>
      <c r="H10" s="34">
        <v>86</v>
      </c>
      <c r="I10" s="165">
        <f t="shared" si="0"/>
        <v>165</v>
      </c>
      <c r="J10" s="13"/>
      <c r="K10" s="46">
        <f t="shared" ref="K10:K73" si="2">F10+I10</f>
        <v>338</v>
      </c>
      <c r="M10" s="426">
        <v>2</v>
      </c>
      <c r="N10" s="621"/>
      <c r="O10" s="621"/>
      <c r="P10" s="621"/>
      <c r="Q10" s="621"/>
      <c r="R10" s="457"/>
      <c r="S10" s="457"/>
      <c r="T10" s="457"/>
      <c r="U10" s="441"/>
    </row>
    <row r="11" spans="1:21" x14ac:dyDescent="0.2">
      <c r="A11" s="721"/>
      <c r="B11" s="722"/>
      <c r="C11" s="237" t="s">
        <v>6</v>
      </c>
      <c r="D11" s="34">
        <v>19</v>
      </c>
      <c r="E11" s="34">
        <v>20</v>
      </c>
      <c r="F11" s="160">
        <f t="shared" si="1"/>
        <v>39</v>
      </c>
      <c r="G11" s="34">
        <v>11</v>
      </c>
      <c r="H11" s="34">
        <v>12</v>
      </c>
      <c r="I11" s="165">
        <f t="shared" si="0"/>
        <v>23</v>
      </c>
      <c r="J11" s="13"/>
      <c r="K11" s="46">
        <f t="shared" si="2"/>
        <v>62</v>
      </c>
      <c r="M11" s="426">
        <v>3</v>
      </c>
      <c r="N11" s="621"/>
      <c r="O11" s="621"/>
      <c r="P11" s="621"/>
      <c r="Q11" s="621"/>
      <c r="R11" s="457"/>
      <c r="S11" s="457"/>
      <c r="T11" s="457"/>
      <c r="U11" s="441"/>
    </row>
    <row r="12" spans="1:21" x14ac:dyDescent="0.2">
      <c r="A12" s="721"/>
      <c r="B12" s="722"/>
      <c r="C12" s="238" t="s">
        <v>7</v>
      </c>
      <c r="D12" s="35">
        <v>64</v>
      </c>
      <c r="E12" s="35">
        <v>58</v>
      </c>
      <c r="F12" s="161">
        <f t="shared" si="1"/>
        <v>122</v>
      </c>
      <c r="G12" s="35">
        <v>27</v>
      </c>
      <c r="H12" s="35">
        <v>35</v>
      </c>
      <c r="I12" s="166">
        <f t="shared" si="0"/>
        <v>62</v>
      </c>
      <c r="J12" s="13"/>
      <c r="K12" s="47">
        <f t="shared" si="2"/>
        <v>184</v>
      </c>
      <c r="M12" s="426">
        <v>4</v>
      </c>
      <c r="N12" s="621"/>
      <c r="O12" s="621"/>
      <c r="P12" s="621"/>
      <c r="Q12" s="621"/>
      <c r="R12" s="457"/>
      <c r="S12" s="457"/>
      <c r="T12" s="457"/>
      <c r="U12" s="441"/>
    </row>
    <row r="13" spans="1:21" ht="13.5" x14ac:dyDescent="0.25">
      <c r="A13" s="721"/>
      <c r="B13" s="724" t="s">
        <v>8</v>
      </c>
      <c r="C13" s="783"/>
      <c r="D13" s="245">
        <v>274</v>
      </c>
      <c r="E13" s="245">
        <v>204</v>
      </c>
      <c r="F13" s="245">
        <f t="shared" si="1"/>
        <v>478</v>
      </c>
      <c r="G13" s="245">
        <v>233</v>
      </c>
      <c r="H13" s="245">
        <v>226</v>
      </c>
      <c r="I13" s="252">
        <f t="shared" si="0"/>
        <v>459</v>
      </c>
      <c r="J13" s="298"/>
      <c r="K13" s="48">
        <f t="shared" si="2"/>
        <v>937</v>
      </c>
      <c r="M13" s="426" t="s">
        <v>455</v>
      </c>
      <c r="N13" s="621"/>
      <c r="O13" s="621"/>
      <c r="P13" s="621"/>
      <c r="Q13" s="621"/>
      <c r="R13" s="457"/>
      <c r="S13" s="457"/>
      <c r="T13" s="457"/>
      <c r="U13" s="441"/>
    </row>
    <row r="14" spans="1:21" ht="24.75" customHeight="1" x14ac:dyDescent="0.2">
      <c r="A14" s="721"/>
      <c r="B14" s="726" t="s">
        <v>79</v>
      </c>
      <c r="C14" s="236" t="s">
        <v>9</v>
      </c>
      <c r="D14" s="33">
        <v>81</v>
      </c>
      <c r="E14" s="33">
        <v>122</v>
      </c>
      <c r="F14" s="162">
        <f t="shared" si="1"/>
        <v>203</v>
      </c>
      <c r="G14" s="33">
        <v>72</v>
      </c>
      <c r="H14" s="33">
        <v>103</v>
      </c>
      <c r="I14" s="164">
        <f t="shared" si="0"/>
        <v>175</v>
      </c>
      <c r="J14" s="13"/>
      <c r="K14" s="45">
        <f t="shared" si="2"/>
        <v>378</v>
      </c>
      <c r="M14" s="426">
        <v>5</v>
      </c>
      <c r="N14" s="621"/>
      <c r="O14" s="621"/>
      <c r="P14" s="621"/>
      <c r="Q14" s="621"/>
      <c r="R14" s="457"/>
      <c r="S14" s="457"/>
      <c r="T14" s="457"/>
      <c r="U14" s="441"/>
    </row>
    <row r="15" spans="1:21" ht="24.75" customHeight="1" x14ac:dyDescent="0.2">
      <c r="A15" s="721"/>
      <c r="B15" s="726"/>
      <c r="C15" s="238" t="s">
        <v>10</v>
      </c>
      <c r="D15" s="35">
        <v>96</v>
      </c>
      <c r="E15" s="35">
        <v>76</v>
      </c>
      <c r="F15" s="161">
        <f t="shared" si="1"/>
        <v>172</v>
      </c>
      <c r="G15" s="35">
        <v>40</v>
      </c>
      <c r="H15" s="35">
        <v>42</v>
      </c>
      <c r="I15" s="166">
        <f t="shared" si="0"/>
        <v>82</v>
      </c>
      <c r="J15" s="13"/>
      <c r="K15" s="47">
        <f t="shared" si="2"/>
        <v>254</v>
      </c>
      <c r="M15" s="426">
        <v>6</v>
      </c>
      <c r="N15" s="621"/>
      <c r="O15" s="621"/>
      <c r="P15" s="621"/>
      <c r="Q15" s="621"/>
      <c r="R15" s="457"/>
      <c r="S15" s="457"/>
      <c r="T15" s="457"/>
      <c r="U15" s="441"/>
    </row>
    <row r="16" spans="1:21" ht="13.5" x14ac:dyDescent="0.25">
      <c r="A16" s="788"/>
      <c r="B16" s="724" t="s">
        <v>11</v>
      </c>
      <c r="C16" s="783"/>
      <c r="D16" s="264">
        <v>177</v>
      </c>
      <c r="E16" s="264">
        <v>198</v>
      </c>
      <c r="F16" s="40">
        <f t="shared" si="1"/>
        <v>375</v>
      </c>
      <c r="G16" s="264">
        <v>112</v>
      </c>
      <c r="H16" s="264">
        <v>145</v>
      </c>
      <c r="I16" s="40">
        <f t="shared" si="0"/>
        <v>257</v>
      </c>
      <c r="J16" s="452"/>
      <c r="K16" s="453">
        <f t="shared" si="2"/>
        <v>632</v>
      </c>
      <c r="M16" s="426" t="s">
        <v>456</v>
      </c>
      <c r="N16" s="621"/>
      <c r="O16" s="621"/>
      <c r="P16" s="621"/>
      <c r="Q16" s="621"/>
      <c r="R16" s="457"/>
      <c r="S16" s="457"/>
      <c r="T16" s="457"/>
      <c r="U16" s="441"/>
    </row>
    <row r="17" spans="1:21" x14ac:dyDescent="0.2">
      <c r="A17" s="728" t="s">
        <v>12</v>
      </c>
      <c r="B17" s="728"/>
      <c r="C17" s="784"/>
      <c r="D17" s="420">
        <v>451</v>
      </c>
      <c r="E17" s="420">
        <v>402</v>
      </c>
      <c r="F17" s="254">
        <f t="shared" si="1"/>
        <v>853</v>
      </c>
      <c r="G17" s="420">
        <v>345</v>
      </c>
      <c r="H17" s="420">
        <v>371</v>
      </c>
      <c r="I17" s="254">
        <f t="shared" si="0"/>
        <v>716</v>
      </c>
      <c r="J17" s="454"/>
      <c r="K17" s="455">
        <f t="shared" si="2"/>
        <v>1569</v>
      </c>
      <c r="M17" s="426" t="s">
        <v>3</v>
      </c>
      <c r="N17" s="621"/>
      <c r="O17" s="621"/>
      <c r="P17" s="621"/>
      <c r="Q17" s="621"/>
      <c r="R17" s="457"/>
      <c r="S17" s="457"/>
      <c r="T17" s="457"/>
      <c r="U17" s="441"/>
    </row>
    <row r="18" spans="1:21" ht="12.75" customHeight="1" x14ac:dyDescent="0.2">
      <c r="A18" s="732" t="s">
        <v>442</v>
      </c>
      <c r="B18" s="731" t="s">
        <v>405</v>
      </c>
      <c r="C18" s="236" t="s">
        <v>14</v>
      </c>
      <c r="D18" s="33">
        <v>44</v>
      </c>
      <c r="E18" s="33">
        <v>21</v>
      </c>
      <c r="F18" s="162">
        <f t="shared" si="1"/>
        <v>65</v>
      </c>
      <c r="G18" s="33">
        <v>38</v>
      </c>
      <c r="H18" s="33">
        <v>13</v>
      </c>
      <c r="I18" s="164">
        <f t="shared" si="0"/>
        <v>51</v>
      </c>
      <c r="J18" s="13"/>
      <c r="K18" s="45">
        <f t="shared" si="2"/>
        <v>116</v>
      </c>
      <c r="M18" s="426">
        <v>7</v>
      </c>
      <c r="N18" s="621"/>
      <c r="O18" s="621"/>
      <c r="P18" s="621"/>
      <c r="Q18" s="621"/>
      <c r="R18" s="457"/>
      <c r="S18" s="457"/>
      <c r="T18" s="457"/>
      <c r="U18" s="441"/>
    </row>
    <row r="19" spans="1:21" x14ac:dyDescent="0.2">
      <c r="A19" s="733"/>
      <c r="B19" s="722"/>
      <c r="C19" s="237" t="s">
        <v>15</v>
      </c>
      <c r="D19" s="34">
        <v>15</v>
      </c>
      <c r="E19" s="34">
        <v>11</v>
      </c>
      <c r="F19" s="160">
        <f t="shared" si="1"/>
        <v>26</v>
      </c>
      <c r="G19" s="34">
        <v>20</v>
      </c>
      <c r="H19" s="34">
        <v>10</v>
      </c>
      <c r="I19" s="165">
        <f t="shared" si="0"/>
        <v>30</v>
      </c>
      <c r="J19" s="13"/>
      <c r="K19" s="46">
        <f t="shared" si="2"/>
        <v>56</v>
      </c>
      <c r="M19" s="426">
        <v>8</v>
      </c>
      <c r="N19" s="621"/>
      <c r="O19" s="621"/>
      <c r="P19" s="621"/>
      <c r="Q19" s="621"/>
      <c r="R19" s="457"/>
      <c r="S19" s="457"/>
      <c r="T19" s="457"/>
      <c r="U19" s="441"/>
    </row>
    <row r="20" spans="1:21" x14ac:dyDescent="0.2">
      <c r="A20" s="733"/>
      <c r="B20" s="722"/>
      <c r="C20" s="237" t="s">
        <v>16</v>
      </c>
      <c r="D20" s="34">
        <v>33</v>
      </c>
      <c r="E20" s="34">
        <v>24</v>
      </c>
      <c r="F20" s="160">
        <f t="shared" si="1"/>
        <v>57</v>
      </c>
      <c r="G20" s="34">
        <v>39</v>
      </c>
      <c r="H20" s="34">
        <v>24</v>
      </c>
      <c r="I20" s="165">
        <f t="shared" si="0"/>
        <v>63</v>
      </c>
      <c r="J20" s="13"/>
      <c r="K20" s="46">
        <f t="shared" si="2"/>
        <v>120</v>
      </c>
      <c r="M20" s="426">
        <v>9</v>
      </c>
      <c r="N20" s="621"/>
      <c r="O20" s="621"/>
      <c r="P20" s="621"/>
      <c r="Q20" s="621"/>
      <c r="R20" s="457"/>
      <c r="S20" s="457"/>
      <c r="T20" s="457"/>
      <c r="U20" s="441"/>
    </row>
    <row r="21" spans="1:21" x14ac:dyDescent="0.2">
      <c r="A21" s="733"/>
      <c r="B21" s="722"/>
      <c r="C21" s="237" t="s">
        <v>17</v>
      </c>
      <c r="D21" s="35">
        <v>8</v>
      </c>
      <c r="E21" s="35">
        <v>4</v>
      </c>
      <c r="F21" s="161">
        <f t="shared" si="1"/>
        <v>12</v>
      </c>
      <c r="G21" s="35">
        <v>18</v>
      </c>
      <c r="H21" s="35">
        <v>4</v>
      </c>
      <c r="I21" s="166">
        <f t="shared" si="0"/>
        <v>22</v>
      </c>
      <c r="J21" s="13"/>
      <c r="K21" s="47">
        <f t="shared" si="2"/>
        <v>34</v>
      </c>
      <c r="M21" s="426">
        <v>10</v>
      </c>
      <c r="N21" s="621"/>
      <c r="O21" s="621"/>
      <c r="P21" s="621"/>
      <c r="Q21" s="621"/>
      <c r="R21" s="457"/>
      <c r="S21" s="457"/>
      <c r="T21" s="457"/>
      <c r="U21" s="441"/>
    </row>
    <row r="22" spans="1:21" x14ac:dyDescent="0.2">
      <c r="A22" s="733"/>
      <c r="B22" s="722"/>
      <c r="C22" s="237" t="s">
        <v>18</v>
      </c>
      <c r="D22" s="34">
        <v>23</v>
      </c>
      <c r="E22" s="34">
        <v>11</v>
      </c>
      <c r="F22" s="160">
        <f t="shared" si="1"/>
        <v>34</v>
      </c>
      <c r="G22" s="34">
        <v>36</v>
      </c>
      <c r="H22" s="34">
        <v>19</v>
      </c>
      <c r="I22" s="165">
        <f t="shared" si="0"/>
        <v>55</v>
      </c>
      <c r="J22" s="13"/>
      <c r="K22" s="46">
        <f t="shared" si="2"/>
        <v>89</v>
      </c>
      <c r="M22" s="426">
        <v>11</v>
      </c>
      <c r="N22" s="621"/>
      <c r="O22" s="621"/>
      <c r="P22" s="621"/>
      <c r="Q22" s="621"/>
      <c r="R22" s="457"/>
      <c r="S22" s="457"/>
      <c r="T22" s="457"/>
      <c r="U22" s="441"/>
    </row>
    <row r="23" spans="1:21" ht="12.75" customHeight="1" x14ac:dyDescent="0.2">
      <c r="A23" s="733"/>
      <c r="B23" s="722"/>
      <c r="C23" s="237" t="s">
        <v>19</v>
      </c>
      <c r="D23" s="33">
        <v>9</v>
      </c>
      <c r="E23" s="33">
        <v>1</v>
      </c>
      <c r="F23" s="162">
        <f t="shared" si="1"/>
        <v>10</v>
      </c>
      <c r="G23" s="33">
        <v>10</v>
      </c>
      <c r="H23" s="33">
        <v>6</v>
      </c>
      <c r="I23" s="164">
        <f t="shared" si="0"/>
        <v>16</v>
      </c>
      <c r="J23" s="13"/>
      <c r="K23" s="45">
        <f t="shared" si="2"/>
        <v>26</v>
      </c>
      <c r="M23" s="426">
        <v>12</v>
      </c>
      <c r="N23" s="621"/>
      <c r="O23" s="621"/>
      <c r="P23" s="621"/>
      <c r="Q23" s="621"/>
      <c r="R23" s="457"/>
      <c r="S23" s="457"/>
      <c r="T23" s="457"/>
      <c r="U23" s="441"/>
    </row>
    <row r="24" spans="1:21" x14ac:dyDescent="0.2">
      <c r="A24" s="733"/>
      <c r="B24" s="722"/>
      <c r="C24" s="237" t="s">
        <v>20</v>
      </c>
      <c r="D24" s="34">
        <v>3</v>
      </c>
      <c r="E24" s="34">
        <v>1</v>
      </c>
      <c r="F24" s="160">
        <f t="shared" si="1"/>
        <v>4</v>
      </c>
      <c r="G24" s="34">
        <v>2</v>
      </c>
      <c r="H24" s="34">
        <v>0</v>
      </c>
      <c r="I24" s="165">
        <f t="shared" si="0"/>
        <v>2</v>
      </c>
      <c r="J24" s="13"/>
      <c r="K24" s="46">
        <f t="shared" si="2"/>
        <v>6</v>
      </c>
      <c r="M24" s="426">
        <v>13</v>
      </c>
      <c r="N24" s="621"/>
      <c r="O24" s="621"/>
      <c r="P24" s="621"/>
      <c r="Q24" s="621"/>
      <c r="R24" s="457"/>
      <c r="S24" s="457"/>
      <c r="T24" s="457"/>
      <c r="U24" s="441"/>
    </row>
    <row r="25" spans="1:21" x14ac:dyDescent="0.2">
      <c r="A25" s="733"/>
      <c r="B25" s="722"/>
      <c r="C25" s="237" t="s">
        <v>21</v>
      </c>
      <c r="D25" s="34">
        <v>18</v>
      </c>
      <c r="E25" s="34">
        <v>10</v>
      </c>
      <c r="F25" s="160">
        <f t="shared" si="1"/>
        <v>28</v>
      </c>
      <c r="G25" s="34">
        <v>33</v>
      </c>
      <c r="H25" s="34">
        <v>5</v>
      </c>
      <c r="I25" s="165">
        <f t="shared" si="0"/>
        <v>38</v>
      </c>
      <c r="J25" s="13"/>
      <c r="K25" s="46">
        <f t="shared" si="2"/>
        <v>66</v>
      </c>
      <c r="M25" s="426">
        <v>14</v>
      </c>
      <c r="N25" s="621"/>
      <c r="O25" s="621"/>
      <c r="P25" s="621"/>
      <c r="Q25" s="621"/>
      <c r="R25" s="457"/>
      <c r="S25" s="457"/>
      <c r="T25" s="457"/>
      <c r="U25" s="441"/>
    </row>
    <row r="26" spans="1:21" x14ac:dyDescent="0.2">
      <c r="A26" s="733"/>
      <c r="B26" s="722"/>
      <c r="C26" s="238" t="s">
        <v>22</v>
      </c>
      <c r="D26" s="34">
        <v>12</v>
      </c>
      <c r="E26" s="34">
        <v>12</v>
      </c>
      <c r="F26" s="160">
        <f t="shared" si="1"/>
        <v>24</v>
      </c>
      <c r="G26" s="34">
        <v>13</v>
      </c>
      <c r="H26" s="34">
        <v>8</v>
      </c>
      <c r="I26" s="165">
        <f t="shared" si="0"/>
        <v>21</v>
      </c>
      <c r="J26" s="13"/>
      <c r="K26" s="46">
        <f t="shared" si="2"/>
        <v>45</v>
      </c>
      <c r="M26" s="426">
        <v>15</v>
      </c>
      <c r="N26" s="621"/>
      <c r="O26" s="621"/>
      <c r="P26" s="621"/>
      <c r="Q26" s="621"/>
      <c r="R26" s="457"/>
      <c r="S26" s="457"/>
      <c r="T26" s="457"/>
      <c r="U26" s="441"/>
    </row>
    <row r="27" spans="1:21" ht="13.5" x14ac:dyDescent="0.25">
      <c r="A27" s="733"/>
      <c r="B27" s="724" t="s">
        <v>448</v>
      </c>
      <c r="C27" s="783"/>
      <c r="D27" s="245">
        <v>165</v>
      </c>
      <c r="E27" s="245">
        <v>95</v>
      </c>
      <c r="F27" s="245">
        <f t="shared" si="1"/>
        <v>260</v>
      </c>
      <c r="G27" s="245">
        <v>209</v>
      </c>
      <c r="H27" s="245">
        <v>89</v>
      </c>
      <c r="I27" s="252">
        <f t="shared" si="0"/>
        <v>298</v>
      </c>
      <c r="J27" s="298"/>
      <c r="K27" s="48">
        <f t="shared" si="2"/>
        <v>558</v>
      </c>
      <c r="M27" s="426" t="s">
        <v>457</v>
      </c>
      <c r="N27" s="621"/>
      <c r="O27" s="621"/>
      <c r="P27" s="621"/>
      <c r="Q27" s="621"/>
      <c r="R27" s="457"/>
      <c r="S27" s="457"/>
      <c r="T27" s="457"/>
      <c r="U27" s="441"/>
    </row>
    <row r="28" spans="1:21" ht="13.5" customHeight="1" x14ac:dyDescent="0.2">
      <c r="A28" s="733"/>
      <c r="B28" s="722" t="s">
        <v>406</v>
      </c>
      <c r="C28" s="237" t="s">
        <v>23</v>
      </c>
      <c r="D28" s="34">
        <v>109</v>
      </c>
      <c r="E28" s="34">
        <v>56</v>
      </c>
      <c r="F28" s="160">
        <f t="shared" si="1"/>
        <v>165</v>
      </c>
      <c r="G28" s="34">
        <v>93</v>
      </c>
      <c r="H28" s="34">
        <v>38</v>
      </c>
      <c r="I28" s="165">
        <f t="shared" si="0"/>
        <v>131</v>
      </c>
      <c r="J28" s="13"/>
      <c r="K28" s="46">
        <f t="shared" si="2"/>
        <v>296</v>
      </c>
      <c r="M28" s="426">
        <v>16</v>
      </c>
      <c r="N28" s="621"/>
      <c r="O28" s="621"/>
      <c r="P28" s="621"/>
      <c r="Q28" s="621"/>
      <c r="R28" s="457"/>
      <c r="S28" s="457"/>
      <c r="T28" s="457"/>
      <c r="U28" s="441"/>
    </row>
    <row r="29" spans="1:21" ht="12.75" customHeight="1" x14ac:dyDescent="0.2">
      <c r="A29" s="733"/>
      <c r="B29" s="722"/>
      <c r="C29" s="237" t="s">
        <v>24</v>
      </c>
      <c r="D29" s="33">
        <v>32</v>
      </c>
      <c r="E29" s="33">
        <v>34</v>
      </c>
      <c r="F29" s="162">
        <f t="shared" si="1"/>
        <v>66</v>
      </c>
      <c r="G29" s="33">
        <v>33</v>
      </c>
      <c r="H29" s="33">
        <v>45</v>
      </c>
      <c r="I29" s="164">
        <f t="shared" si="0"/>
        <v>78</v>
      </c>
      <c r="J29" s="13"/>
      <c r="K29" s="45">
        <f t="shared" si="2"/>
        <v>144</v>
      </c>
      <c r="M29" s="426">
        <v>17</v>
      </c>
      <c r="N29" s="621"/>
      <c r="O29" s="621"/>
      <c r="P29" s="621"/>
      <c r="Q29" s="621"/>
      <c r="R29" s="457"/>
      <c r="S29" s="457"/>
      <c r="T29" s="457"/>
      <c r="U29" s="441"/>
    </row>
    <row r="30" spans="1:21" x14ac:dyDescent="0.2">
      <c r="A30" s="733"/>
      <c r="B30" s="722"/>
      <c r="C30" s="237" t="s">
        <v>25</v>
      </c>
      <c r="D30" s="34">
        <v>54</v>
      </c>
      <c r="E30" s="34">
        <v>26</v>
      </c>
      <c r="F30" s="160">
        <f t="shared" si="1"/>
        <v>80</v>
      </c>
      <c r="G30" s="34">
        <v>29</v>
      </c>
      <c r="H30" s="34">
        <v>25</v>
      </c>
      <c r="I30" s="165">
        <f t="shared" si="0"/>
        <v>54</v>
      </c>
      <c r="J30" s="13"/>
      <c r="K30" s="46">
        <f t="shared" si="2"/>
        <v>134</v>
      </c>
      <c r="M30" s="426">
        <v>18</v>
      </c>
      <c r="N30" s="621"/>
      <c r="O30" s="621"/>
      <c r="P30" s="621"/>
      <c r="Q30" s="621"/>
      <c r="R30" s="457"/>
      <c r="S30" s="457"/>
      <c r="T30" s="457"/>
      <c r="U30" s="441"/>
    </row>
    <row r="31" spans="1:21" x14ac:dyDescent="0.2">
      <c r="A31" s="733"/>
      <c r="B31" s="722"/>
      <c r="C31" s="237" t="s">
        <v>26</v>
      </c>
      <c r="D31" s="34">
        <v>110</v>
      </c>
      <c r="E31" s="34">
        <v>80</v>
      </c>
      <c r="F31" s="160">
        <f t="shared" si="1"/>
        <v>190</v>
      </c>
      <c r="G31" s="34">
        <v>56</v>
      </c>
      <c r="H31" s="34">
        <v>29</v>
      </c>
      <c r="I31" s="165">
        <f t="shared" si="0"/>
        <v>85</v>
      </c>
      <c r="J31" s="13"/>
      <c r="K31" s="46">
        <f t="shared" si="2"/>
        <v>275</v>
      </c>
      <c r="M31" s="426">
        <v>19</v>
      </c>
      <c r="N31" s="621"/>
      <c r="O31" s="621"/>
      <c r="P31" s="621"/>
      <c r="Q31" s="621"/>
      <c r="R31" s="457"/>
      <c r="S31" s="457"/>
      <c r="T31" s="457"/>
      <c r="U31" s="441"/>
    </row>
    <row r="32" spans="1:21" x14ac:dyDescent="0.2">
      <c r="A32" s="733"/>
      <c r="B32" s="722"/>
      <c r="C32" s="237" t="s">
        <v>27</v>
      </c>
      <c r="D32" s="34">
        <v>49</v>
      </c>
      <c r="E32" s="34">
        <v>26</v>
      </c>
      <c r="F32" s="160">
        <f t="shared" si="1"/>
        <v>75</v>
      </c>
      <c r="G32" s="34">
        <v>15</v>
      </c>
      <c r="H32" s="34">
        <v>4</v>
      </c>
      <c r="I32" s="165">
        <f t="shared" si="0"/>
        <v>19</v>
      </c>
      <c r="J32" s="13"/>
      <c r="K32" s="46">
        <f t="shared" si="2"/>
        <v>94</v>
      </c>
      <c r="M32" s="426">
        <v>20</v>
      </c>
      <c r="N32" s="621"/>
      <c r="O32" s="621"/>
      <c r="P32" s="621"/>
      <c r="Q32" s="621"/>
      <c r="R32" s="457"/>
      <c r="S32" s="457"/>
      <c r="T32" s="457"/>
      <c r="U32" s="441"/>
    </row>
    <row r="33" spans="1:21" x14ac:dyDescent="0.2">
      <c r="A33" s="733"/>
      <c r="B33" s="722"/>
      <c r="C33" s="237" t="s">
        <v>28</v>
      </c>
      <c r="D33" s="35">
        <v>77</v>
      </c>
      <c r="E33" s="35">
        <v>82</v>
      </c>
      <c r="F33" s="161">
        <f t="shared" si="1"/>
        <v>159</v>
      </c>
      <c r="G33" s="35">
        <v>52</v>
      </c>
      <c r="H33" s="35">
        <v>43</v>
      </c>
      <c r="I33" s="166">
        <f t="shared" si="0"/>
        <v>95</v>
      </c>
      <c r="J33" s="13"/>
      <c r="K33" s="47">
        <f t="shared" si="2"/>
        <v>254</v>
      </c>
      <c r="M33" s="426">
        <v>21</v>
      </c>
      <c r="N33" s="621"/>
      <c r="O33" s="621"/>
      <c r="P33" s="621"/>
      <c r="Q33" s="621"/>
      <c r="R33" s="457"/>
      <c r="S33" s="457"/>
      <c r="T33" s="457"/>
      <c r="U33" s="441"/>
    </row>
    <row r="34" spans="1:21" x14ac:dyDescent="0.2">
      <c r="A34" s="733"/>
      <c r="B34" s="722"/>
      <c r="C34" s="237" t="s">
        <v>29</v>
      </c>
      <c r="D34" s="34">
        <v>71</v>
      </c>
      <c r="E34" s="34">
        <v>80</v>
      </c>
      <c r="F34" s="160">
        <f t="shared" si="1"/>
        <v>151</v>
      </c>
      <c r="G34" s="34">
        <v>46</v>
      </c>
      <c r="H34" s="34">
        <v>41</v>
      </c>
      <c r="I34" s="165">
        <f t="shared" si="0"/>
        <v>87</v>
      </c>
      <c r="J34" s="13"/>
      <c r="K34" s="46">
        <f t="shared" si="2"/>
        <v>238</v>
      </c>
      <c r="M34" s="426">
        <v>22</v>
      </c>
      <c r="N34" s="621"/>
      <c r="O34" s="621"/>
      <c r="P34" s="621"/>
      <c r="Q34" s="621"/>
      <c r="R34" s="457"/>
      <c r="S34" s="457"/>
      <c r="T34" s="457"/>
      <c r="U34" s="441"/>
    </row>
    <row r="35" spans="1:21" ht="12.75" customHeight="1" x14ac:dyDescent="0.2">
      <c r="A35" s="733"/>
      <c r="B35" s="722"/>
      <c r="C35" s="237" t="s">
        <v>30</v>
      </c>
      <c r="D35" s="33">
        <v>70</v>
      </c>
      <c r="E35" s="33">
        <v>57</v>
      </c>
      <c r="F35" s="162">
        <f t="shared" si="1"/>
        <v>127</v>
      </c>
      <c r="G35" s="33">
        <v>48</v>
      </c>
      <c r="H35" s="33">
        <v>43</v>
      </c>
      <c r="I35" s="164">
        <f t="shared" si="0"/>
        <v>91</v>
      </c>
      <c r="J35" s="13"/>
      <c r="K35" s="45">
        <f t="shared" si="2"/>
        <v>218</v>
      </c>
      <c r="M35" s="426">
        <v>23</v>
      </c>
      <c r="N35" s="621"/>
      <c r="O35" s="621"/>
      <c r="P35" s="621"/>
      <c r="Q35" s="621"/>
      <c r="R35" s="457"/>
      <c r="S35" s="457"/>
      <c r="T35" s="457"/>
      <c r="U35" s="441"/>
    </row>
    <row r="36" spans="1:21" x14ac:dyDescent="0.2">
      <c r="A36" s="733"/>
      <c r="B36" s="722"/>
      <c r="C36" s="238" t="s">
        <v>31</v>
      </c>
      <c r="D36" s="34">
        <v>20</v>
      </c>
      <c r="E36" s="34">
        <v>16</v>
      </c>
      <c r="F36" s="160">
        <f t="shared" si="1"/>
        <v>36</v>
      </c>
      <c r="G36" s="34">
        <v>16</v>
      </c>
      <c r="H36" s="34">
        <v>9</v>
      </c>
      <c r="I36" s="165">
        <f t="shared" si="0"/>
        <v>25</v>
      </c>
      <c r="J36" s="13"/>
      <c r="K36" s="46">
        <f t="shared" si="2"/>
        <v>61</v>
      </c>
      <c r="M36" s="426">
        <v>24</v>
      </c>
      <c r="N36" s="621"/>
      <c r="O36" s="621"/>
      <c r="P36" s="621"/>
      <c r="Q36" s="621"/>
      <c r="R36" s="457"/>
      <c r="S36" s="457"/>
      <c r="T36" s="457"/>
      <c r="U36" s="441"/>
    </row>
    <row r="37" spans="1:21" ht="13.5" x14ac:dyDescent="0.25">
      <c r="A37" s="733"/>
      <c r="B37" s="724" t="s">
        <v>449</v>
      </c>
      <c r="C37" s="783"/>
      <c r="D37" s="245">
        <v>592</v>
      </c>
      <c r="E37" s="245">
        <v>457</v>
      </c>
      <c r="F37" s="245">
        <f t="shared" si="1"/>
        <v>1049</v>
      </c>
      <c r="G37" s="245">
        <v>388</v>
      </c>
      <c r="H37" s="245">
        <v>277</v>
      </c>
      <c r="I37" s="252">
        <f t="shared" si="0"/>
        <v>665</v>
      </c>
      <c r="J37" s="298"/>
      <c r="K37" s="48">
        <f t="shared" si="2"/>
        <v>1714</v>
      </c>
      <c r="M37" s="426" t="s">
        <v>296</v>
      </c>
      <c r="N37" s="621"/>
      <c r="O37" s="621"/>
      <c r="P37" s="621"/>
      <c r="Q37" s="621"/>
      <c r="R37" s="457"/>
      <c r="S37" s="457"/>
      <c r="T37" s="457"/>
      <c r="U37" s="441"/>
    </row>
    <row r="38" spans="1:21" ht="12.75" customHeight="1" x14ac:dyDescent="0.2">
      <c r="A38" s="733"/>
      <c r="B38" s="722" t="s">
        <v>563</v>
      </c>
      <c r="C38" s="236" t="s">
        <v>32</v>
      </c>
      <c r="D38" s="35">
        <v>36</v>
      </c>
      <c r="E38" s="35">
        <v>19</v>
      </c>
      <c r="F38" s="161">
        <f t="shared" si="1"/>
        <v>55</v>
      </c>
      <c r="G38" s="35">
        <v>14</v>
      </c>
      <c r="H38" s="35">
        <v>4</v>
      </c>
      <c r="I38" s="166">
        <f t="shared" si="0"/>
        <v>18</v>
      </c>
      <c r="J38" s="13"/>
      <c r="K38" s="47">
        <f t="shared" si="2"/>
        <v>73</v>
      </c>
      <c r="M38" s="426">
        <v>70</v>
      </c>
      <c r="N38" s="621"/>
      <c r="O38" s="621"/>
      <c r="P38" s="621"/>
      <c r="Q38" s="621"/>
      <c r="R38" s="457"/>
      <c r="S38" s="457"/>
      <c r="T38" s="457"/>
      <c r="U38" s="441"/>
    </row>
    <row r="39" spans="1:21" x14ac:dyDescent="0.2">
      <c r="A39" s="733"/>
      <c r="B39" s="722"/>
      <c r="C39" s="237" t="s">
        <v>33</v>
      </c>
      <c r="D39" s="34">
        <v>36</v>
      </c>
      <c r="E39" s="34">
        <v>26</v>
      </c>
      <c r="F39" s="160">
        <f t="shared" si="1"/>
        <v>62</v>
      </c>
      <c r="G39" s="34">
        <v>15</v>
      </c>
      <c r="H39" s="34">
        <v>15</v>
      </c>
      <c r="I39" s="165">
        <f t="shared" si="0"/>
        <v>30</v>
      </c>
      <c r="J39" s="13"/>
      <c r="K39" s="46">
        <f t="shared" si="2"/>
        <v>92</v>
      </c>
      <c r="M39" s="426">
        <v>71</v>
      </c>
      <c r="N39" s="621"/>
      <c r="O39" s="621"/>
      <c r="P39" s="621"/>
      <c r="Q39" s="621"/>
      <c r="R39" s="457"/>
      <c r="S39" s="457"/>
      <c r="T39" s="457"/>
      <c r="U39" s="441"/>
    </row>
    <row r="40" spans="1:21" ht="12.75" customHeight="1" x14ac:dyDescent="0.2">
      <c r="A40" s="733"/>
      <c r="B40" s="722"/>
      <c r="C40" s="237" t="s">
        <v>34</v>
      </c>
      <c r="D40" s="33">
        <v>7</v>
      </c>
      <c r="E40" s="33">
        <v>6</v>
      </c>
      <c r="F40" s="162">
        <f t="shared" si="1"/>
        <v>13</v>
      </c>
      <c r="G40" s="33">
        <v>5</v>
      </c>
      <c r="H40" s="33">
        <v>2</v>
      </c>
      <c r="I40" s="164">
        <f t="shared" si="0"/>
        <v>7</v>
      </c>
      <c r="J40" s="13"/>
      <c r="K40" s="45">
        <f t="shared" si="2"/>
        <v>20</v>
      </c>
      <c r="M40" s="426">
        <v>72</v>
      </c>
      <c r="N40" s="621"/>
      <c r="O40" s="621"/>
      <c r="P40" s="621"/>
      <c r="Q40" s="621"/>
      <c r="R40" s="457"/>
      <c r="S40" s="457"/>
      <c r="T40" s="457"/>
      <c r="U40" s="441"/>
    </row>
    <row r="41" spans="1:21" x14ac:dyDescent="0.2">
      <c r="A41" s="733"/>
      <c r="B41" s="722"/>
      <c r="C41" s="237" t="s">
        <v>35</v>
      </c>
      <c r="D41" s="34">
        <v>6</v>
      </c>
      <c r="E41" s="34">
        <v>1</v>
      </c>
      <c r="F41" s="160">
        <f t="shared" si="1"/>
        <v>7</v>
      </c>
      <c r="G41" s="34">
        <v>4</v>
      </c>
      <c r="H41" s="34">
        <v>7</v>
      </c>
      <c r="I41" s="165">
        <f t="shared" si="0"/>
        <v>11</v>
      </c>
      <c r="J41" s="13"/>
      <c r="K41" s="46">
        <f t="shared" si="2"/>
        <v>18</v>
      </c>
      <c r="M41" s="426">
        <v>73</v>
      </c>
      <c r="N41" s="621"/>
      <c r="O41" s="621"/>
      <c r="P41" s="621"/>
      <c r="Q41" s="621"/>
      <c r="R41" s="457"/>
      <c r="S41" s="457"/>
      <c r="T41" s="457"/>
      <c r="U41" s="441"/>
    </row>
    <row r="42" spans="1:21" x14ac:dyDescent="0.2">
      <c r="A42" s="733"/>
      <c r="B42" s="722"/>
      <c r="C42" s="237" t="s">
        <v>36</v>
      </c>
      <c r="D42" s="34">
        <v>35</v>
      </c>
      <c r="E42" s="34">
        <v>62</v>
      </c>
      <c r="F42" s="160">
        <f t="shared" si="1"/>
        <v>97</v>
      </c>
      <c r="G42" s="34">
        <v>29</v>
      </c>
      <c r="H42" s="34">
        <v>40</v>
      </c>
      <c r="I42" s="165">
        <f t="shared" si="0"/>
        <v>69</v>
      </c>
      <c r="J42" s="13"/>
      <c r="K42" s="46">
        <f t="shared" si="2"/>
        <v>166</v>
      </c>
      <c r="M42" s="426">
        <v>74</v>
      </c>
      <c r="N42" s="621"/>
      <c r="O42" s="621"/>
      <c r="P42" s="621"/>
      <c r="Q42" s="621"/>
      <c r="R42" s="457"/>
      <c r="S42" s="457"/>
      <c r="T42" s="457"/>
      <c r="U42" s="441"/>
    </row>
    <row r="43" spans="1:21" ht="13.5" x14ac:dyDescent="0.25">
      <c r="A43" s="733"/>
      <c r="B43" s="724" t="s">
        <v>564</v>
      </c>
      <c r="C43" s="783"/>
      <c r="D43" s="245">
        <v>120</v>
      </c>
      <c r="E43" s="245">
        <v>114</v>
      </c>
      <c r="F43" s="245">
        <f t="shared" si="1"/>
        <v>234</v>
      </c>
      <c r="G43" s="245">
        <v>67</v>
      </c>
      <c r="H43" s="245">
        <v>68</v>
      </c>
      <c r="I43" s="252">
        <f t="shared" si="0"/>
        <v>135</v>
      </c>
      <c r="J43" s="298"/>
      <c r="K43" s="48">
        <f t="shared" si="2"/>
        <v>369</v>
      </c>
      <c r="M43" s="426" t="s">
        <v>309</v>
      </c>
      <c r="N43" s="621"/>
      <c r="O43" s="621"/>
      <c r="P43" s="621"/>
      <c r="Q43" s="621"/>
      <c r="R43" s="457"/>
      <c r="S43" s="457"/>
      <c r="T43" s="457"/>
      <c r="U43" s="441"/>
    </row>
    <row r="44" spans="1:21" ht="13.5" customHeight="1" x14ac:dyDescent="0.2">
      <c r="A44" s="733"/>
      <c r="B44" s="722" t="s">
        <v>450</v>
      </c>
      <c r="C44" s="237" t="s">
        <v>38</v>
      </c>
      <c r="D44" s="34">
        <v>4</v>
      </c>
      <c r="E44" s="34">
        <v>2</v>
      </c>
      <c r="F44" s="160">
        <f t="shared" si="1"/>
        <v>6</v>
      </c>
      <c r="G44" s="34">
        <v>0</v>
      </c>
      <c r="H44" s="34">
        <v>0</v>
      </c>
      <c r="I44" s="165">
        <f t="shared" si="0"/>
        <v>0</v>
      </c>
      <c r="J44" s="13"/>
      <c r="K44" s="46">
        <f t="shared" si="2"/>
        <v>6</v>
      </c>
      <c r="M44" s="426">
        <v>76</v>
      </c>
      <c r="N44" s="621"/>
      <c r="O44" s="621"/>
      <c r="P44" s="621"/>
      <c r="Q44" s="621"/>
      <c r="R44" s="457"/>
      <c r="S44" s="457"/>
      <c r="T44" s="457"/>
      <c r="U44" s="441"/>
    </row>
    <row r="45" spans="1:21" x14ac:dyDescent="0.2">
      <c r="A45" s="733"/>
      <c r="B45" s="722"/>
      <c r="C45" s="362" t="s">
        <v>245</v>
      </c>
      <c r="D45" s="38">
        <v>2</v>
      </c>
      <c r="E45" s="38">
        <v>1</v>
      </c>
      <c r="F45" s="163">
        <f t="shared" si="1"/>
        <v>3</v>
      </c>
      <c r="G45" s="38">
        <v>0</v>
      </c>
      <c r="H45" s="38">
        <v>2</v>
      </c>
      <c r="I45" s="167">
        <f t="shared" si="0"/>
        <v>2</v>
      </c>
      <c r="J45" s="13"/>
      <c r="K45" s="50">
        <f t="shared" si="2"/>
        <v>5</v>
      </c>
      <c r="M45" s="426">
        <v>77</v>
      </c>
      <c r="N45" s="621"/>
      <c r="O45" s="621"/>
      <c r="P45" s="621"/>
      <c r="Q45" s="621"/>
      <c r="R45" s="457"/>
      <c r="S45" s="457"/>
      <c r="T45" s="457"/>
      <c r="U45" s="441"/>
    </row>
    <row r="46" spans="1:21" ht="13.5" x14ac:dyDescent="0.25">
      <c r="A46" s="734"/>
      <c r="B46" s="724" t="s">
        <v>39</v>
      </c>
      <c r="C46" s="783"/>
      <c r="D46" s="264">
        <v>6</v>
      </c>
      <c r="E46" s="264">
        <v>3</v>
      </c>
      <c r="F46" s="40">
        <f t="shared" si="1"/>
        <v>9</v>
      </c>
      <c r="G46" s="264">
        <v>0</v>
      </c>
      <c r="H46" s="264">
        <v>2</v>
      </c>
      <c r="I46" s="40">
        <f t="shared" si="0"/>
        <v>2</v>
      </c>
      <c r="J46" s="452"/>
      <c r="K46" s="453">
        <f t="shared" si="2"/>
        <v>11</v>
      </c>
      <c r="M46" s="426" t="s">
        <v>37</v>
      </c>
      <c r="N46" s="621"/>
      <c r="O46" s="621"/>
      <c r="P46" s="621"/>
      <c r="Q46" s="621"/>
      <c r="R46" s="457"/>
      <c r="S46" s="457"/>
      <c r="T46" s="457"/>
      <c r="U46" s="441"/>
    </row>
    <row r="47" spans="1:21" x14ac:dyDescent="0.2">
      <c r="A47" s="728" t="s">
        <v>451</v>
      </c>
      <c r="B47" s="728"/>
      <c r="C47" s="784"/>
      <c r="D47" s="37">
        <v>883</v>
      </c>
      <c r="E47" s="37">
        <v>669</v>
      </c>
      <c r="F47" s="40">
        <f t="shared" si="1"/>
        <v>1552</v>
      </c>
      <c r="G47" s="37">
        <v>664</v>
      </c>
      <c r="H47" s="37">
        <v>436</v>
      </c>
      <c r="I47" s="41">
        <f t="shared" si="0"/>
        <v>1100</v>
      </c>
      <c r="J47" s="13"/>
      <c r="K47" s="51">
        <f t="shared" si="2"/>
        <v>2652</v>
      </c>
      <c r="M47" s="426" t="s">
        <v>442</v>
      </c>
      <c r="N47" s="621"/>
      <c r="O47" s="621"/>
      <c r="P47" s="621"/>
      <c r="Q47" s="621"/>
      <c r="R47" s="457"/>
      <c r="S47" s="457"/>
      <c r="T47" s="457"/>
      <c r="U47" s="441"/>
    </row>
    <row r="48" spans="1:21" ht="12.75" customHeight="1" x14ac:dyDescent="0.2">
      <c r="A48" s="732" t="s">
        <v>443</v>
      </c>
      <c r="B48" s="743" t="s">
        <v>453</v>
      </c>
      <c r="C48" s="236" t="s">
        <v>42</v>
      </c>
      <c r="D48" s="35">
        <v>37</v>
      </c>
      <c r="E48" s="35">
        <v>131</v>
      </c>
      <c r="F48" s="161">
        <f t="shared" si="1"/>
        <v>168</v>
      </c>
      <c r="G48" s="35">
        <v>40</v>
      </c>
      <c r="H48" s="35">
        <v>187</v>
      </c>
      <c r="I48" s="166">
        <f t="shared" si="0"/>
        <v>227</v>
      </c>
      <c r="J48" s="13"/>
      <c r="K48" s="47">
        <f t="shared" si="2"/>
        <v>395</v>
      </c>
      <c r="M48" s="426">
        <v>25</v>
      </c>
      <c r="N48" s="621"/>
      <c r="O48" s="621"/>
      <c r="P48" s="621"/>
      <c r="Q48" s="621"/>
      <c r="R48" s="457"/>
      <c r="S48" s="457"/>
      <c r="T48" s="457"/>
      <c r="U48" s="441"/>
    </row>
    <row r="49" spans="1:29" x14ac:dyDescent="0.2">
      <c r="A49" s="733"/>
      <c r="B49" s="741"/>
      <c r="C49" s="237" t="s">
        <v>43</v>
      </c>
      <c r="D49" s="34">
        <v>57</v>
      </c>
      <c r="E49" s="34">
        <v>161</v>
      </c>
      <c r="F49" s="160">
        <f t="shared" si="1"/>
        <v>218</v>
      </c>
      <c r="G49" s="34">
        <v>57</v>
      </c>
      <c r="H49" s="34">
        <v>181</v>
      </c>
      <c r="I49" s="165">
        <f t="shared" si="0"/>
        <v>238</v>
      </c>
      <c r="J49" s="13"/>
      <c r="K49" s="46">
        <f t="shared" si="2"/>
        <v>456</v>
      </c>
      <c r="M49" s="426">
        <v>26</v>
      </c>
      <c r="N49" s="621"/>
      <c r="O49" s="621"/>
      <c r="P49" s="621"/>
      <c r="Q49" s="621"/>
      <c r="R49" s="457"/>
      <c r="S49" s="457"/>
      <c r="T49" s="457"/>
      <c r="U49" s="441"/>
    </row>
    <row r="50" spans="1:29" x14ac:dyDescent="0.2">
      <c r="A50" s="733"/>
      <c r="B50" s="741"/>
      <c r="C50" s="237" t="s">
        <v>44</v>
      </c>
      <c r="D50" s="34">
        <v>183</v>
      </c>
      <c r="E50" s="34">
        <v>501</v>
      </c>
      <c r="F50" s="160">
        <f t="shared" si="1"/>
        <v>684</v>
      </c>
      <c r="G50" s="34">
        <v>102</v>
      </c>
      <c r="H50" s="34">
        <v>370</v>
      </c>
      <c r="I50" s="165">
        <f t="shared" si="0"/>
        <v>472</v>
      </c>
      <c r="J50" s="13"/>
      <c r="K50" s="46">
        <f t="shared" si="2"/>
        <v>1156</v>
      </c>
      <c r="M50" s="426">
        <v>27</v>
      </c>
      <c r="N50" s="621"/>
      <c r="O50" s="621"/>
      <c r="P50" s="621"/>
      <c r="Q50" s="621"/>
      <c r="R50" s="457"/>
      <c r="S50" s="457"/>
      <c r="T50" s="457"/>
      <c r="U50" s="441"/>
    </row>
    <row r="51" spans="1:29" ht="12.75" customHeight="1" x14ac:dyDescent="0.25">
      <c r="A51" s="733"/>
      <c r="B51" s="724" t="s">
        <v>454</v>
      </c>
      <c r="C51" s="783"/>
      <c r="D51" s="245">
        <v>277</v>
      </c>
      <c r="E51" s="245">
        <v>793</v>
      </c>
      <c r="F51" s="245">
        <f t="shared" si="1"/>
        <v>1070</v>
      </c>
      <c r="G51" s="245">
        <v>199</v>
      </c>
      <c r="H51" s="245">
        <v>738</v>
      </c>
      <c r="I51" s="252">
        <f t="shared" si="0"/>
        <v>937</v>
      </c>
      <c r="J51" s="298"/>
      <c r="K51" s="48">
        <f t="shared" si="2"/>
        <v>2007</v>
      </c>
      <c r="M51" s="426" t="s">
        <v>444</v>
      </c>
      <c r="N51" s="621"/>
      <c r="O51" s="621"/>
      <c r="P51" s="621"/>
      <c r="Q51" s="621"/>
      <c r="R51" s="457"/>
      <c r="S51" s="457"/>
      <c r="T51" s="457"/>
      <c r="U51" s="441"/>
    </row>
    <row r="52" spans="1:29" ht="12.75" customHeight="1" x14ac:dyDescent="0.2">
      <c r="A52" s="733"/>
      <c r="B52" s="741" t="s">
        <v>80</v>
      </c>
      <c r="C52" s="236" t="s">
        <v>45</v>
      </c>
      <c r="D52" s="35">
        <v>121</v>
      </c>
      <c r="E52" s="35">
        <v>266</v>
      </c>
      <c r="F52" s="161">
        <f t="shared" si="1"/>
        <v>387</v>
      </c>
      <c r="G52" s="35">
        <v>47</v>
      </c>
      <c r="H52" s="35">
        <v>121</v>
      </c>
      <c r="I52" s="166">
        <f t="shared" si="0"/>
        <v>168</v>
      </c>
      <c r="J52" s="13"/>
      <c r="K52" s="47">
        <f t="shared" si="2"/>
        <v>555</v>
      </c>
      <c r="M52" s="426">
        <v>28</v>
      </c>
      <c r="N52" s="621"/>
      <c r="O52" s="621"/>
      <c r="P52" s="621"/>
      <c r="Q52" s="621"/>
      <c r="R52" s="457"/>
      <c r="S52" s="457"/>
      <c r="T52" s="457"/>
      <c r="U52" s="441"/>
    </row>
    <row r="53" spans="1:29" x14ac:dyDescent="0.2">
      <c r="A53" s="733"/>
      <c r="B53" s="741"/>
      <c r="C53" s="237" t="s">
        <v>46</v>
      </c>
      <c r="D53" s="34">
        <v>27</v>
      </c>
      <c r="E53" s="34">
        <v>125</v>
      </c>
      <c r="F53" s="160">
        <f t="shared" si="1"/>
        <v>152</v>
      </c>
      <c r="G53" s="34">
        <v>21</v>
      </c>
      <c r="H53" s="34">
        <v>83</v>
      </c>
      <c r="I53" s="165">
        <f t="shared" si="0"/>
        <v>104</v>
      </c>
      <c r="J53" s="13"/>
      <c r="K53" s="46">
        <f t="shared" si="2"/>
        <v>256</v>
      </c>
      <c r="M53" s="426">
        <v>29</v>
      </c>
      <c r="N53" s="621"/>
      <c r="O53" s="621"/>
      <c r="P53" s="621"/>
      <c r="Q53" s="621"/>
      <c r="R53" s="457"/>
      <c r="S53" s="457"/>
      <c r="T53" s="457"/>
      <c r="U53" s="441"/>
    </row>
    <row r="54" spans="1:29" x14ac:dyDescent="0.2">
      <c r="A54" s="733"/>
      <c r="B54" s="741"/>
      <c r="C54" s="238" t="s">
        <v>47</v>
      </c>
      <c r="D54" s="38">
        <v>31</v>
      </c>
      <c r="E54" s="38">
        <v>103</v>
      </c>
      <c r="F54" s="163">
        <f t="shared" si="1"/>
        <v>134</v>
      </c>
      <c r="G54" s="38">
        <v>22</v>
      </c>
      <c r="H54" s="38">
        <v>83</v>
      </c>
      <c r="I54" s="167">
        <f t="shared" si="0"/>
        <v>105</v>
      </c>
      <c r="J54" s="13"/>
      <c r="K54" s="50">
        <f t="shared" si="2"/>
        <v>239</v>
      </c>
      <c r="M54" s="426">
        <v>30</v>
      </c>
      <c r="N54" s="621"/>
      <c r="O54" s="621"/>
      <c r="P54" s="621"/>
      <c r="Q54" s="621"/>
      <c r="R54" s="457"/>
      <c r="S54" s="457"/>
      <c r="T54" s="457"/>
      <c r="U54" s="441"/>
    </row>
    <row r="55" spans="1:29" ht="13.5" x14ac:dyDescent="0.25">
      <c r="A55" s="733"/>
      <c r="B55" s="724" t="s">
        <v>48</v>
      </c>
      <c r="C55" s="783"/>
      <c r="D55" s="245">
        <v>179</v>
      </c>
      <c r="E55" s="245">
        <v>494</v>
      </c>
      <c r="F55" s="245">
        <f t="shared" si="1"/>
        <v>673</v>
      </c>
      <c r="G55" s="245">
        <v>90</v>
      </c>
      <c r="H55" s="245">
        <v>287</v>
      </c>
      <c r="I55" s="252">
        <f t="shared" si="0"/>
        <v>377</v>
      </c>
      <c r="J55" s="298"/>
      <c r="K55" s="48">
        <f t="shared" si="2"/>
        <v>1050</v>
      </c>
      <c r="M55" s="426" t="s">
        <v>323</v>
      </c>
      <c r="N55" s="621"/>
      <c r="O55" s="621"/>
      <c r="P55" s="621"/>
      <c r="Q55" s="621"/>
      <c r="R55" s="457"/>
      <c r="S55" s="457"/>
      <c r="T55" s="457"/>
      <c r="U55" s="441"/>
    </row>
    <row r="56" spans="1:29" ht="12.75" customHeight="1" x14ac:dyDescent="0.2">
      <c r="A56" s="733"/>
      <c r="B56" s="741" t="s">
        <v>81</v>
      </c>
      <c r="C56" s="236" t="s">
        <v>49</v>
      </c>
      <c r="D56" s="33">
        <v>186</v>
      </c>
      <c r="E56" s="33">
        <v>220</v>
      </c>
      <c r="F56" s="162">
        <f t="shared" si="1"/>
        <v>406</v>
      </c>
      <c r="G56" s="33">
        <v>80</v>
      </c>
      <c r="H56" s="33">
        <v>104</v>
      </c>
      <c r="I56" s="164">
        <f t="shared" si="0"/>
        <v>184</v>
      </c>
      <c r="J56" s="13"/>
      <c r="K56" s="45">
        <f t="shared" si="2"/>
        <v>590</v>
      </c>
      <c r="M56" s="426">
        <v>31</v>
      </c>
      <c r="N56" s="621"/>
      <c r="O56" s="621"/>
      <c r="P56" s="621"/>
      <c r="Q56" s="621"/>
      <c r="R56" s="457"/>
      <c r="S56" s="457"/>
      <c r="T56" s="457"/>
      <c r="U56" s="441"/>
    </row>
    <row r="57" spans="1:29" x14ac:dyDescent="0.2">
      <c r="A57" s="733"/>
      <c r="B57" s="741"/>
      <c r="C57" s="237" t="s">
        <v>50</v>
      </c>
      <c r="D57" s="34">
        <v>167</v>
      </c>
      <c r="E57" s="34">
        <v>232</v>
      </c>
      <c r="F57" s="160">
        <f t="shared" si="1"/>
        <v>399</v>
      </c>
      <c r="G57" s="34">
        <v>109</v>
      </c>
      <c r="H57" s="34">
        <v>119</v>
      </c>
      <c r="I57" s="165">
        <f t="shared" si="0"/>
        <v>228</v>
      </c>
      <c r="J57" s="13"/>
      <c r="K57" s="46">
        <f t="shared" si="2"/>
        <v>627</v>
      </c>
      <c r="M57" s="426">
        <v>32</v>
      </c>
      <c r="N57" s="621"/>
      <c r="O57" s="621"/>
      <c r="P57" s="621"/>
      <c r="Q57" s="621"/>
      <c r="R57" s="457"/>
      <c r="S57" s="457"/>
      <c r="T57" s="457"/>
      <c r="U57" s="441"/>
      <c r="W57" s="32"/>
      <c r="X57" s="32"/>
      <c r="Y57" s="32"/>
      <c r="Z57" s="32"/>
      <c r="AA57" s="32"/>
      <c r="AB57" s="32"/>
      <c r="AC57" s="32"/>
    </row>
    <row r="58" spans="1:29" x14ac:dyDescent="0.2">
      <c r="A58" s="733"/>
      <c r="B58" s="741"/>
      <c r="C58" s="238" t="s">
        <v>51</v>
      </c>
      <c r="D58" s="35">
        <v>146</v>
      </c>
      <c r="E58" s="35">
        <v>183</v>
      </c>
      <c r="F58" s="161">
        <f t="shared" si="1"/>
        <v>329</v>
      </c>
      <c r="G58" s="35">
        <v>85</v>
      </c>
      <c r="H58" s="35">
        <v>97</v>
      </c>
      <c r="I58" s="166">
        <f t="shared" si="0"/>
        <v>182</v>
      </c>
      <c r="J58" s="13"/>
      <c r="K58" s="47">
        <f t="shared" si="2"/>
        <v>511</v>
      </c>
      <c r="M58" s="426">
        <v>33</v>
      </c>
      <c r="N58" s="621"/>
      <c r="O58" s="621"/>
      <c r="P58" s="621"/>
      <c r="Q58" s="621"/>
      <c r="R58" s="457"/>
      <c r="S58" s="457"/>
      <c r="T58" s="457"/>
      <c r="U58" s="441"/>
      <c r="W58" s="32"/>
      <c r="X58" s="32"/>
      <c r="Y58" s="32"/>
      <c r="Z58" s="32"/>
      <c r="AA58" s="32"/>
      <c r="AB58" s="32"/>
      <c r="AC58" s="32"/>
    </row>
    <row r="59" spans="1:29" ht="13.5" x14ac:dyDescent="0.25">
      <c r="A59" s="733"/>
      <c r="B59" s="724" t="s">
        <v>52</v>
      </c>
      <c r="C59" s="783"/>
      <c r="D59" s="245">
        <v>499</v>
      </c>
      <c r="E59" s="245">
        <v>635</v>
      </c>
      <c r="F59" s="245">
        <f t="shared" si="1"/>
        <v>1134</v>
      </c>
      <c r="G59" s="245">
        <v>274</v>
      </c>
      <c r="H59" s="245">
        <v>320</v>
      </c>
      <c r="I59" s="252">
        <f t="shared" si="0"/>
        <v>594</v>
      </c>
      <c r="J59" s="298"/>
      <c r="K59" s="48">
        <f t="shared" si="2"/>
        <v>1728</v>
      </c>
      <c r="M59" s="426" t="s">
        <v>327</v>
      </c>
      <c r="N59" s="621"/>
      <c r="O59" s="621"/>
      <c r="P59" s="621"/>
      <c r="Q59" s="621"/>
      <c r="R59" s="457"/>
      <c r="S59" s="457"/>
      <c r="T59" s="457"/>
      <c r="U59" s="441"/>
      <c r="W59" s="32"/>
      <c r="X59" s="32"/>
      <c r="Y59" s="32"/>
      <c r="Z59" s="32"/>
      <c r="AA59" s="32"/>
      <c r="AB59" s="32"/>
      <c r="AC59" s="32"/>
    </row>
    <row r="60" spans="1:29" ht="12.75" customHeight="1" x14ac:dyDescent="0.2">
      <c r="A60" s="733"/>
      <c r="B60" s="741" t="s">
        <v>82</v>
      </c>
      <c r="C60" s="236" t="s">
        <v>53</v>
      </c>
      <c r="D60" s="33">
        <v>25</v>
      </c>
      <c r="E60" s="33">
        <v>82</v>
      </c>
      <c r="F60" s="162">
        <f t="shared" si="1"/>
        <v>107</v>
      </c>
      <c r="G60" s="33">
        <v>24</v>
      </c>
      <c r="H60" s="33">
        <v>60</v>
      </c>
      <c r="I60" s="164">
        <f t="shared" si="0"/>
        <v>84</v>
      </c>
      <c r="J60" s="13"/>
      <c r="K60" s="45">
        <f t="shared" si="2"/>
        <v>191</v>
      </c>
      <c r="M60" s="426">
        <v>34</v>
      </c>
      <c r="N60" s="621"/>
      <c r="O60" s="621"/>
      <c r="P60" s="621"/>
      <c r="Q60" s="621"/>
      <c r="R60" s="457"/>
      <c r="S60" s="457"/>
      <c r="T60" s="457"/>
      <c r="U60" s="441"/>
      <c r="W60" s="32"/>
      <c r="X60" s="32"/>
      <c r="Y60" s="32"/>
      <c r="Z60" s="32"/>
      <c r="AA60" s="32"/>
      <c r="AB60" s="32"/>
      <c r="AC60" s="32"/>
    </row>
    <row r="61" spans="1:29" x14ac:dyDescent="0.2">
      <c r="A61" s="733"/>
      <c r="B61" s="741"/>
      <c r="C61" s="237" t="s">
        <v>54</v>
      </c>
      <c r="D61" s="34">
        <v>74</v>
      </c>
      <c r="E61" s="34">
        <v>84</v>
      </c>
      <c r="F61" s="160">
        <f t="shared" si="1"/>
        <v>158</v>
      </c>
      <c r="G61" s="34">
        <v>32</v>
      </c>
      <c r="H61" s="34">
        <v>47</v>
      </c>
      <c r="I61" s="165">
        <f t="shared" si="0"/>
        <v>79</v>
      </c>
      <c r="J61" s="13"/>
      <c r="K61" s="46">
        <f t="shared" si="2"/>
        <v>237</v>
      </c>
      <c r="M61" s="426">
        <v>35</v>
      </c>
      <c r="N61" s="621"/>
      <c r="O61" s="621"/>
      <c r="P61" s="621"/>
      <c r="Q61" s="621"/>
      <c r="R61" s="457"/>
      <c r="S61" s="457"/>
      <c r="T61" s="457"/>
      <c r="U61" s="441"/>
      <c r="W61" s="32"/>
      <c r="X61" s="32"/>
      <c r="Y61" s="32"/>
      <c r="Z61" s="32"/>
      <c r="AA61" s="32"/>
      <c r="AB61" s="32"/>
      <c r="AC61" s="32"/>
    </row>
    <row r="62" spans="1:29" x14ac:dyDescent="0.2">
      <c r="A62" s="733"/>
      <c r="B62" s="741"/>
      <c r="C62" s="237" t="s">
        <v>55</v>
      </c>
      <c r="D62" s="35">
        <v>36</v>
      </c>
      <c r="E62" s="35">
        <v>61</v>
      </c>
      <c r="F62" s="161">
        <f t="shared" si="1"/>
        <v>97</v>
      </c>
      <c r="G62" s="35">
        <v>36</v>
      </c>
      <c r="H62" s="35">
        <v>45</v>
      </c>
      <c r="I62" s="166">
        <f t="shared" si="0"/>
        <v>81</v>
      </c>
      <c r="J62" s="13"/>
      <c r="K62" s="47">
        <f t="shared" si="2"/>
        <v>178</v>
      </c>
      <c r="M62" s="426">
        <v>36</v>
      </c>
      <c r="N62" s="621"/>
      <c r="O62" s="621"/>
      <c r="P62" s="621"/>
      <c r="Q62" s="621"/>
      <c r="R62" s="457"/>
      <c r="S62" s="457"/>
      <c r="T62" s="457"/>
      <c r="U62" s="441"/>
      <c r="W62" s="32"/>
      <c r="X62" s="32"/>
      <c r="Y62" s="32"/>
      <c r="Z62" s="32"/>
      <c r="AA62" s="32"/>
      <c r="AB62" s="32"/>
      <c r="AC62" s="32"/>
    </row>
    <row r="63" spans="1:29" x14ac:dyDescent="0.2">
      <c r="A63" s="733"/>
      <c r="B63" s="741"/>
      <c r="C63" s="237" t="s">
        <v>56</v>
      </c>
      <c r="D63" s="34">
        <v>61</v>
      </c>
      <c r="E63" s="34">
        <v>68</v>
      </c>
      <c r="F63" s="160">
        <f t="shared" si="1"/>
        <v>129</v>
      </c>
      <c r="G63" s="34">
        <v>24</v>
      </c>
      <c r="H63" s="34">
        <v>18</v>
      </c>
      <c r="I63" s="165">
        <f t="shared" si="0"/>
        <v>42</v>
      </c>
      <c r="J63" s="13"/>
      <c r="K63" s="46">
        <f t="shared" si="2"/>
        <v>171</v>
      </c>
      <c r="M63" s="426">
        <v>37</v>
      </c>
      <c r="N63" s="621"/>
      <c r="O63" s="621"/>
      <c r="P63" s="621"/>
      <c r="Q63" s="621"/>
      <c r="R63" s="457"/>
      <c r="S63" s="457"/>
      <c r="T63" s="457"/>
      <c r="U63" s="441"/>
      <c r="W63" s="32"/>
      <c r="X63" s="32"/>
      <c r="Y63" s="32"/>
      <c r="Z63" s="32"/>
      <c r="AA63" s="32"/>
      <c r="AB63" s="32"/>
      <c r="AC63" s="32"/>
    </row>
    <row r="64" spans="1:29" ht="12.75" customHeight="1" x14ac:dyDescent="0.25">
      <c r="A64" s="733"/>
      <c r="B64" s="724" t="s">
        <v>57</v>
      </c>
      <c r="C64" s="783"/>
      <c r="D64" s="245">
        <v>196</v>
      </c>
      <c r="E64" s="245">
        <v>295</v>
      </c>
      <c r="F64" s="245">
        <f t="shared" si="1"/>
        <v>491</v>
      </c>
      <c r="G64" s="245">
        <v>116</v>
      </c>
      <c r="H64" s="245">
        <v>170</v>
      </c>
      <c r="I64" s="252">
        <f t="shared" si="0"/>
        <v>286</v>
      </c>
      <c r="J64" s="298"/>
      <c r="K64" s="48">
        <f t="shared" si="2"/>
        <v>777</v>
      </c>
      <c r="M64" s="426" t="s">
        <v>331</v>
      </c>
      <c r="N64" s="621"/>
      <c r="O64" s="621"/>
      <c r="P64" s="621"/>
      <c r="Q64" s="621"/>
      <c r="R64" s="457"/>
      <c r="S64" s="457"/>
      <c r="T64" s="457"/>
      <c r="U64" s="441"/>
      <c r="W64" s="32"/>
      <c r="X64" s="32"/>
      <c r="Y64" s="32"/>
      <c r="Z64" s="32"/>
      <c r="AA64" s="32"/>
      <c r="AB64" s="32"/>
      <c r="AC64" s="32"/>
    </row>
    <row r="65" spans="1:29" ht="12.75" customHeight="1" x14ac:dyDescent="0.2">
      <c r="A65" s="733"/>
      <c r="B65" s="741" t="s">
        <v>83</v>
      </c>
      <c r="C65" s="236" t="s">
        <v>58</v>
      </c>
      <c r="D65" s="34">
        <v>125</v>
      </c>
      <c r="E65" s="34">
        <v>352</v>
      </c>
      <c r="F65" s="160">
        <f t="shared" si="1"/>
        <v>477</v>
      </c>
      <c r="G65" s="34">
        <v>92</v>
      </c>
      <c r="H65" s="34">
        <v>226</v>
      </c>
      <c r="I65" s="165">
        <f t="shared" si="0"/>
        <v>318</v>
      </c>
      <c r="J65" s="13"/>
      <c r="K65" s="46">
        <f t="shared" si="2"/>
        <v>795</v>
      </c>
      <c r="M65" s="426">
        <v>60</v>
      </c>
      <c r="N65" s="621"/>
      <c r="O65" s="621"/>
      <c r="P65" s="621"/>
      <c r="Q65" s="621"/>
      <c r="R65" s="457"/>
      <c r="S65" s="457"/>
      <c r="T65" s="457"/>
      <c r="U65" s="441"/>
      <c r="W65" s="32"/>
      <c r="X65" s="32"/>
      <c r="Y65" s="32"/>
      <c r="Z65" s="32"/>
      <c r="AA65" s="32"/>
      <c r="AB65" s="32"/>
      <c r="AC65" s="32"/>
    </row>
    <row r="66" spans="1:29" x14ac:dyDescent="0.2">
      <c r="A66" s="733"/>
      <c r="B66" s="741"/>
      <c r="C66" s="237" t="s">
        <v>59</v>
      </c>
      <c r="D66" s="34">
        <v>126</v>
      </c>
      <c r="E66" s="34">
        <v>278</v>
      </c>
      <c r="F66" s="160">
        <f t="shared" si="1"/>
        <v>404</v>
      </c>
      <c r="G66" s="34">
        <v>31</v>
      </c>
      <c r="H66" s="34">
        <v>152</v>
      </c>
      <c r="I66" s="165">
        <f t="shared" si="0"/>
        <v>183</v>
      </c>
      <c r="J66" s="13"/>
      <c r="K66" s="46">
        <f t="shared" si="2"/>
        <v>587</v>
      </c>
      <c r="M66" s="426">
        <v>61</v>
      </c>
      <c r="N66" s="621"/>
      <c r="O66" s="621"/>
      <c r="P66" s="621"/>
      <c r="Q66" s="621"/>
      <c r="R66" s="457"/>
      <c r="S66" s="457"/>
      <c r="T66" s="457"/>
      <c r="U66" s="441"/>
    </row>
    <row r="67" spans="1:29" x14ac:dyDescent="0.2">
      <c r="A67" s="733"/>
      <c r="B67" s="741"/>
      <c r="C67" s="237" t="s">
        <v>60</v>
      </c>
      <c r="D67" s="35">
        <v>76</v>
      </c>
      <c r="E67" s="35">
        <v>126</v>
      </c>
      <c r="F67" s="161">
        <f t="shared" si="1"/>
        <v>202</v>
      </c>
      <c r="G67" s="35">
        <v>40</v>
      </c>
      <c r="H67" s="35">
        <v>65</v>
      </c>
      <c r="I67" s="166">
        <f t="shared" si="0"/>
        <v>105</v>
      </c>
      <c r="J67" s="13"/>
      <c r="K67" s="47">
        <f t="shared" si="2"/>
        <v>307</v>
      </c>
      <c r="M67" s="426">
        <v>62</v>
      </c>
      <c r="N67" s="621"/>
      <c r="O67" s="621"/>
      <c r="P67" s="621"/>
      <c r="Q67" s="621"/>
      <c r="R67" s="457"/>
      <c r="S67" s="457"/>
      <c r="T67" s="457"/>
      <c r="U67" s="441"/>
    </row>
    <row r="68" spans="1:29" x14ac:dyDescent="0.2">
      <c r="A68" s="733"/>
      <c r="B68" s="741"/>
      <c r="C68" s="237" t="s">
        <v>61</v>
      </c>
      <c r="D68" s="34">
        <v>93</v>
      </c>
      <c r="E68" s="34">
        <v>278</v>
      </c>
      <c r="F68" s="160">
        <f t="shared" si="1"/>
        <v>371</v>
      </c>
      <c r="G68" s="34">
        <v>56</v>
      </c>
      <c r="H68" s="34">
        <v>118</v>
      </c>
      <c r="I68" s="165">
        <f t="shared" si="0"/>
        <v>174</v>
      </c>
      <c r="J68" s="13"/>
      <c r="K68" s="46">
        <f t="shared" si="2"/>
        <v>545</v>
      </c>
      <c r="M68" s="426">
        <v>63</v>
      </c>
      <c r="N68" s="621"/>
      <c r="O68" s="621"/>
      <c r="P68" s="621"/>
      <c r="Q68" s="621"/>
      <c r="R68" s="457"/>
      <c r="S68" s="457"/>
      <c r="T68" s="457"/>
      <c r="U68" s="441"/>
    </row>
    <row r="69" spans="1:29" ht="15" customHeight="1" x14ac:dyDescent="0.25">
      <c r="A69" s="733"/>
      <c r="B69" s="724" t="s">
        <v>62</v>
      </c>
      <c r="C69" s="783"/>
      <c r="D69" s="245">
        <v>420</v>
      </c>
      <c r="E69" s="245">
        <v>1034</v>
      </c>
      <c r="F69" s="245">
        <f t="shared" si="1"/>
        <v>1454</v>
      </c>
      <c r="G69" s="245">
        <v>219</v>
      </c>
      <c r="H69" s="245">
        <v>561</v>
      </c>
      <c r="I69" s="252">
        <f t="shared" si="0"/>
        <v>780</v>
      </c>
      <c r="J69" s="298"/>
      <c r="K69" s="48">
        <f t="shared" si="2"/>
        <v>2234</v>
      </c>
      <c r="M69" s="426" t="s">
        <v>445</v>
      </c>
      <c r="N69" s="621"/>
      <c r="O69" s="621"/>
      <c r="P69" s="621"/>
      <c r="Q69" s="621"/>
      <c r="R69" s="457"/>
      <c r="S69" s="457"/>
      <c r="T69" s="457"/>
      <c r="U69" s="441"/>
    </row>
    <row r="70" spans="1:29" ht="15" customHeight="1" x14ac:dyDescent="0.2">
      <c r="A70" s="733"/>
      <c r="B70" s="741" t="s">
        <v>84</v>
      </c>
      <c r="C70" s="236" t="s">
        <v>63</v>
      </c>
      <c r="D70" s="34">
        <v>201</v>
      </c>
      <c r="E70" s="34">
        <v>177</v>
      </c>
      <c r="F70" s="160">
        <f t="shared" si="1"/>
        <v>378</v>
      </c>
      <c r="G70" s="34">
        <v>97</v>
      </c>
      <c r="H70" s="34">
        <v>58</v>
      </c>
      <c r="I70" s="165">
        <f t="shared" si="0"/>
        <v>155</v>
      </c>
      <c r="J70" s="13"/>
      <c r="K70" s="46">
        <f t="shared" si="2"/>
        <v>533</v>
      </c>
      <c r="M70" s="426">
        <v>64</v>
      </c>
      <c r="N70" s="621"/>
      <c r="O70" s="621"/>
      <c r="P70" s="621"/>
      <c r="Q70" s="621"/>
      <c r="R70" s="457"/>
      <c r="S70" s="457"/>
      <c r="T70" s="457"/>
      <c r="U70" s="441"/>
    </row>
    <row r="71" spans="1:29" ht="15" customHeight="1" x14ac:dyDescent="0.2">
      <c r="A71" s="733"/>
      <c r="B71" s="741"/>
      <c r="C71" s="237" t="s">
        <v>64</v>
      </c>
      <c r="D71" s="34">
        <v>304</v>
      </c>
      <c r="E71" s="34">
        <v>174</v>
      </c>
      <c r="F71" s="160">
        <f t="shared" si="1"/>
        <v>478</v>
      </c>
      <c r="G71" s="34">
        <v>134</v>
      </c>
      <c r="H71" s="34">
        <v>109</v>
      </c>
      <c r="I71" s="165">
        <f t="shared" si="0"/>
        <v>243</v>
      </c>
      <c r="J71" s="13"/>
      <c r="K71" s="46">
        <f t="shared" si="2"/>
        <v>721</v>
      </c>
      <c r="M71" s="426">
        <v>65</v>
      </c>
      <c r="N71" s="621"/>
      <c r="O71" s="621"/>
      <c r="P71" s="621"/>
      <c r="Q71" s="621"/>
      <c r="R71" s="457"/>
      <c r="S71" s="457"/>
      <c r="T71" s="457"/>
      <c r="U71" s="441"/>
    </row>
    <row r="72" spans="1:29" ht="15" customHeight="1" x14ac:dyDescent="0.2">
      <c r="A72" s="733"/>
      <c r="B72" s="741"/>
      <c r="C72" s="237" t="s">
        <v>65</v>
      </c>
      <c r="D72" s="35">
        <v>113</v>
      </c>
      <c r="E72" s="35">
        <v>70</v>
      </c>
      <c r="F72" s="161">
        <f t="shared" si="1"/>
        <v>183</v>
      </c>
      <c r="G72" s="35">
        <v>51</v>
      </c>
      <c r="H72" s="35">
        <v>31</v>
      </c>
      <c r="I72" s="166">
        <f t="shared" si="0"/>
        <v>82</v>
      </c>
      <c r="J72" s="13"/>
      <c r="K72" s="47">
        <f t="shared" si="2"/>
        <v>265</v>
      </c>
      <c r="M72" s="426">
        <v>66</v>
      </c>
      <c r="N72" s="621"/>
      <c r="O72" s="621"/>
      <c r="P72" s="621"/>
      <c r="Q72" s="621"/>
      <c r="R72" s="457"/>
      <c r="S72" s="457"/>
      <c r="T72" s="457"/>
      <c r="U72" s="441"/>
    </row>
    <row r="73" spans="1:29" x14ac:dyDescent="0.2">
      <c r="A73" s="733"/>
      <c r="B73" s="741"/>
      <c r="C73" s="237" t="s">
        <v>66</v>
      </c>
      <c r="D73" s="34">
        <v>161</v>
      </c>
      <c r="E73" s="34">
        <v>110</v>
      </c>
      <c r="F73" s="160">
        <f t="shared" si="1"/>
        <v>271</v>
      </c>
      <c r="G73" s="34">
        <v>89</v>
      </c>
      <c r="H73" s="34">
        <v>80</v>
      </c>
      <c r="I73" s="165">
        <f t="shared" ref="I73:I88" si="3">G73+H73</f>
        <v>169</v>
      </c>
      <c r="J73" s="13"/>
      <c r="K73" s="46">
        <f t="shared" si="2"/>
        <v>440</v>
      </c>
      <c r="M73" s="426">
        <v>67</v>
      </c>
      <c r="N73" s="621"/>
      <c r="O73" s="621"/>
      <c r="P73" s="621"/>
      <c r="Q73" s="621"/>
      <c r="R73" s="457"/>
      <c r="S73" s="457"/>
      <c r="T73" s="457"/>
      <c r="U73" s="441"/>
    </row>
    <row r="74" spans="1:29" ht="12.75" customHeight="1" x14ac:dyDescent="0.2">
      <c r="A74" s="733"/>
      <c r="B74" s="741"/>
      <c r="C74" s="237" t="s">
        <v>67</v>
      </c>
      <c r="D74" s="33">
        <v>78</v>
      </c>
      <c r="E74" s="33">
        <v>70</v>
      </c>
      <c r="F74" s="162">
        <f t="shared" ref="F74:F88" si="4">D74+E74</f>
        <v>148</v>
      </c>
      <c r="G74" s="33">
        <v>42</v>
      </c>
      <c r="H74" s="33">
        <v>30</v>
      </c>
      <c r="I74" s="164">
        <f t="shared" si="3"/>
        <v>72</v>
      </c>
      <c r="J74" s="13"/>
      <c r="K74" s="45">
        <f t="shared" ref="K74:K86" si="5">F74+I74</f>
        <v>220</v>
      </c>
      <c r="M74" s="426">
        <v>68</v>
      </c>
      <c r="N74" s="621"/>
      <c r="O74" s="621"/>
      <c r="P74" s="621"/>
      <c r="Q74" s="621"/>
      <c r="R74" s="457"/>
      <c r="S74" s="457"/>
      <c r="T74" s="457"/>
      <c r="U74" s="441"/>
    </row>
    <row r="75" spans="1:29" x14ac:dyDescent="0.2">
      <c r="A75" s="733"/>
      <c r="B75" s="741"/>
      <c r="C75" s="238" t="s">
        <v>68</v>
      </c>
      <c r="D75" s="34">
        <v>253</v>
      </c>
      <c r="E75" s="34">
        <v>172</v>
      </c>
      <c r="F75" s="160">
        <f t="shared" si="4"/>
        <v>425</v>
      </c>
      <c r="G75" s="34">
        <v>90</v>
      </c>
      <c r="H75" s="34">
        <v>50</v>
      </c>
      <c r="I75" s="165">
        <f t="shared" si="3"/>
        <v>140</v>
      </c>
      <c r="J75" s="13"/>
      <c r="K75" s="46">
        <f t="shared" si="5"/>
        <v>565</v>
      </c>
      <c r="M75" s="426">
        <v>69</v>
      </c>
      <c r="N75" s="621"/>
      <c r="O75" s="621"/>
      <c r="P75" s="621"/>
      <c r="Q75" s="621"/>
      <c r="R75" s="457"/>
      <c r="S75" s="457"/>
      <c r="T75" s="457"/>
      <c r="U75" s="441"/>
    </row>
    <row r="76" spans="1:29" ht="13.5" x14ac:dyDescent="0.25">
      <c r="A76" s="734"/>
      <c r="B76" s="724" t="s">
        <v>69</v>
      </c>
      <c r="C76" s="783"/>
      <c r="D76" s="264">
        <v>1110</v>
      </c>
      <c r="E76" s="264">
        <v>773</v>
      </c>
      <c r="F76" s="40">
        <f t="shared" si="4"/>
        <v>1883</v>
      </c>
      <c r="G76" s="264">
        <v>503</v>
      </c>
      <c r="H76" s="264">
        <v>358</v>
      </c>
      <c r="I76" s="40">
        <f t="shared" si="3"/>
        <v>861</v>
      </c>
      <c r="J76" s="452"/>
      <c r="K76" s="453">
        <f t="shared" si="5"/>
        <v>2744</v>
      </c>
      <c r="M76" s="426" t="s">
        <v>446</v>
      </c>
      <c r="N76" s="621"/>
      <c r="O76" s="621"/>
      <c r="P76" s="621"/>
      <c r="Q76" s="621"/>
      <c r="R76" s="457"/>
      <c r="S76" s="457"/>
      <c r="T76" s="457"/>
      <c r="U76" s="441"/>
    </row>
    <row r="77" spans="1:29" x14ac:dyDescent="0.2">
      <c r="A77" s="728" t="s">
        <v>452</v>
      </c>
      <c r="B77" s="728"/>
      <c r="C77" s="784"/>
      <c r="D77" s="37">
        <v>2681</v>
      </c>
      <c r="E77" s="37">
        <v>4024</v>
      </c>
      <c r="F77" s="40">
        <f t="shared" si="4"/>
        <v>6705</v>
      </c>
      <c r="G77" s="37">
        <v>1401</v>
      </c>
      <c r="H77" s="37">
        <v>2434</v>
      </c>
      <c r="I77" s="41">
        <f t="shared" si="3"/>
        <v>3835</v>
      </c>
      <c r="J77" s="13"/>
      <c r="K77" s="51">
        <f t="shared" si="5"/>
        <v>10540</v>
      </c>
      <c r="M77" s="426" t="s">
        <v>443</v>
      </c>
      <c r="N77" s="621"/>
      <c r="O77" s="621"/>
      <c r="P77" s="621"/>
      <c r="Q77" s="621"/>
      <c r="R77" s="457"/>
      <c r="S77" s="457"/>
      <c r="T77" s="457"/>
      <c r="U77" s="441"/>
    </row>
    <row r="78" spans="1:29" x14ac:dyDescent="0.2">
      <c r="A78" s="789" t="s">
        <v>584</v>
      </c>
      <c r="B78" s="742" t="s">
        <v>72</v>
      </c>
      <c r="C78" s="236" t="s">
        <v>73</v>
      </c>
      <c r="D78" s="34">
        <v>27</v>
      </c>
      <c r="E78" s="34">
        <v>30</v>
      </c>
      <c r="F78" s="160">
        <f t="shared" si="4"/>
        <v>57</v>
      </c>
      <c r="G78" s="34">
        <v>16</v>
      </c>
      <c r="H78" s="34">
        <v>9</v>
      </c>
      <c r="I78" s="165">
        <f t="shared" si="3"/>
        <v>25</v>
      </c>
      <c r="J78" s="13"/>
      <c r="K78" s="46">
        <f t="shared" si="5"/>
        <v>82</v>
      </c>
      <c r="M78" s="426">
        <v>85</v>
      </c>
      <c r="N78" s="621"/>
      <c r="O78" s="621"/>
      <c r="P78" s="621"/>
      <c r="Q78" s="621"/>
      <c r="R78" s="457"/>
      <c r="S78" s="457"/>
      <c r="T78" s="457"/>
      <c r="U78" s="441"/>
    </row>
    <row r="79" spans="1:29" x14ac:dyDescent="0.2">
      <c r="A79" s="790"/>
      <c r="B79" s="723"/>
      <c r="C79" s="237" t="s">
        <v>74</v>
      </c>
      <c r="D79" s="35">
        <v>44</v>
      </c>
      <c r="E79" s="35">
        <v>32</v>
      </c>
      <c r="F79" s="161">
        <f t="shared" si="4"/>
        <v>76</v>
      </c>
      <c r="G79" s="35">
        <v>21</v>
      </c>
      <c r="H79" s="35">
        <v>10</v>
      </c>
      <c r="I79" s="166">
        <f t="shared" si="3"/>
        <v>31</v>
      </c>
      <c r="J79" s="13"/>
      <c r="K79" s="47">
        <f t="shared" si="5"/>
        <v>107</v>
      </c>
      <c r="M79" s="426">
        <v>86</v>
      </c>
      <c r="N79" s="621"/>
      <c r="O79" s="621"/>
      <c r="P79" s="621"/>
      <c r="Q79" s="621"/>
      <c r="R79" s="457"/>
      <c r="S79" s="457"/>
      <c r="T79" s="457"/>
      <c r="U79" s="441"/>
    </row>
    <row r="80" spans="1:29" x14ac:dyDescent="0.2">
      <c r="A80" s="790"/>
      <c r="B80" s="723"/>
      <c r="C80" s="237" t="s">
        <v>75</v>
      </c>
      <c r="D80" s="34">
        <v>40</v>
      </c>
      <c r="E80" s="34">
        <v>32</v>
      </c>
      <c r="F80" s="160">
        <f t="shared" si="4"/>
        <v>72</v>
      </c>
      <c r="G80" s="34">
        <v>15</v>
      </c>
      <c r="H80" s="34">
        <v>13</v>
      </c>
      <c r="I80" s="165">
        <f t="shared" si="3"/>
        <v>28</v>
      </c>
      <c r="J80" s="13"/>
      <c r="K80" s="46">
        <f t="shared" si="5"/>
        <v>100</v>
      </c>
      <c r="M80" s="426">
        <v>87</v>
      </c>
      <c r="N80" s="621"/>
      <c r="O80" s="621"/>
      <c r="P80" s="621"/>
      <c r="Q80" s="621"/>
      <c r="R80" s="457"/>
      <c r="S80" s="457"/>
      <c r="T80" s="457"/>
      <c r="U80" s="441"/>
    </row>
    <row r="81" spans="1:21" s="457" customFormat="1" ht="13.5" x14ac:dyDescent="0.25">
      <c r="A81" s="790"/>
      <c r="B81" s="724" t="s">
        <v>591</v>
      </c>
      <c r="C81" s="783"/>
      <c r="D81" s="264">
        <v>111</v>
      </c>
      <c r="E81" s="264">
        <v>94</v>
      </c>
      <c r="F81" s="40">
        <f t="shared" ref="F81" si="6">D81+E81</f>
        <v>205</v>
      </c>
      <c r="G81" s="264">
        <v>52</v>
      </c>
      <c r="H81" s="264">
        <v>32</v>
      </c>
      <c r="I81" s="40">
        <f t="shared" ref="I81" si="7">G81+H81</f>
        <v>84</v>
      </c>
      <c r="J81" s="452"/>
      <c r="K81" s="453">
        <f t="shared" ref="K81" si="8">F81+I81</f>
        <v>289</v>
      </c>
      <c r="L81" s="426"/>
      <c r="M81" s="426" t="s">
        <v>72</v>
      </c>
      <c r="N81" s="621"/>
      <c r="O81" s="621"/>
      <c r="P81" s="621"/>
      <c r="Q81" s="621"/>
    </row>
    <row r="82" spans="1:21" s="457" customFormat="1" x14ac:dyDescent="0.2">
      <c r="A82" s="790"/>
      <c r="B82" s="603"/>
      <c r="C82" s="236">
        <v>91</v>
      </c>
      <c r="D82" s="34">
        <v>1</v>
      </c>
      <c r="E82" s="34">
        <v>1</v>
      </c>
      <c r="F82" s="160">
        <f t="shared" ref="F82:F83" si="9">D82+E82</f>
        <v>2</v>
      </c>
      <c r="G82" s="34">
        <v>0</v>
      </c>
      <c r="H82" s="34">
        <v>1</v>
      </c>
      <c r="I82" s="165">
        <f t="shared" ref="I82:I83" si="10">G82+H82</f>
        <v>1</v>
      </c>
      <c r="J82" s="458"/>
      <c r="K82" s="46">
        <f t="shared" ref="K82:K83" si="11">F82+I82</f>
        <v>3</v>
      </c>
      <c r="L82" s="426"/>
      <c r="M82" s="426">
        <v>91</v>
      </c>
      <c r="N82" s="621"/>
      <c r="O82" s="621"/>
      <c r="P82" s="621"/>
      <c r="Q82" s="621"/>
    </row>
    <row r="83" spans="1:21" s="457" customFormat="1" ht="13.5" x14ac:dyDescent="0.25">
      <c r="A83" s="790"/>
      <c r="B83" s="724" t="s">
        <v>592</v>
      </c>
      <c r="C83" s="783"/>
      <c r="D83" s="264">
        <v>1</v>
      </c>
      <c r="E83" s="264">
        <v>1</v>
      </c>
      <c r="F83" s="40">
        <f t="shared" si="9"/>
        <v>2</v>
      </c>
      <c r="G83" s="264">
        <v>0</v>
      </c>
      <c r="H83" s="264">
        <v>1</v>
      </c>
      <c r="I83" s="40">
        <f t="shared" si="10"/>
        <v>1</v>
      </c>
      <c r="J83" s="452"/>
      <c r="K83" s="453">
        <f t="shared" si="11"/>
        <v>3</v>
      </c>
      <c r="L83" s="426"/>
      <c r="M83" s="426" t="s">
        <v>585</v>
      </c>
      <c r="N83" s="621"/>
      <c r="O83" s="621"/>
      <c r="P83" s="621"/>
      <c r="Q83" s="621"/>
    </row>
    <row r="84" spans="1:21" x14ac:dyDescent="0.2">
      <c r="A84" s="746" t="s">
        <v>590</v>
      </c>
      <c r="B84" s="746"/>
      <c r="C84" s="791"/>
      <c r="D84" s="37">
        <v>112</v>
      </c>
      <c r="E84" s="37">
        <v>95</v>
      </c>
      <c r="F84" s="40">
        <f t="shared" si="4"/>
        <v>207</v>
      </c>
      <c r="G84" s="37">
        <v>52</v>
      </c>
      <c r="H84" s="37">
        <v>33</v>
      </c>
      <c r="I84" s="41">
        <f t="shared" si="3"/>
        <v>85</v>
      </c>
      <c r="J84" s="13"/>
      <c r="K84" s="51">
        <f t="shared" si="5"/>
        <v>292</v>
      </c>
      <c r="M84" s="426" t="s">
        <v>584</v>
      </c>
      <c r="N84" s="621"/>
      <c r="O84" s="621"/>
      <c r="P84" s="621"/>
      <c r="Q84" s="621"/>
      <c r="R84" s="457"/>
      <c r="S84" s="457"/>
      <c r="T84" s="457"/>
      <c r="U84" s="441"/>
    </row>
    <row r="85" spans="1:21" ht="13.5" x14ac:dyDescent="0.25">
      <c r="A85" s="155"/>
      <c r="B85" s="155"/>
      <c r="C85" s="156"/>
      <c r="D85" s="157"/>
      <c r="E85" s="157"/>
      <c r="F85" s="157">
        <f t="shared" si="4"/>
        <v>0</v>
      </c>
      <c r="G85" s="157"/>
      <c r="H85" s="157"/>
      <c r="I85" s="157">
        <f t="shared" si="3"/>
        <v>0</v>
      </c>
      <c r="J85" s="158"/>
      <c r="K85" s="159">
        <f t="shared" si="5"/>
        <v>0</v>
      </c>
      <c r="N85" s="621"/>
      <c r="O85" s="621"/>
      <c r="P85" s="621"/>
      <c r="Q85" s="621"/>
      <c r="R85" s="457"/>
      <c r="S85" s="457"/>
      <c r="T85" s="457"/>
      <c r="U85" s="441"/>
    </row>
    <row r="86" spans="1:21" ht="15.75" x14ac:dyDescent="0.2">
      <c r="A86" s="761" t="s">
        <v>472</v>
      </c>
      <c r="B86" s="761"/>
      <c r="C86" s="762"/>
      <c r="D86" s="36">
        <v>979</v>
      </c>
      <c r="E86" s="36">
        <v>1154</v>
      </c>
      <c r="F86" s="42">
        <f t="shared" si="4"/>
        <v>2133</v>
      </c>
      <c r="G86" s="36">
        <v>521</v>
      </c>
      <c r="H86" s="36">
        <v>636</v>
      </c>
      <c r="I86" s="43">
        <f t="shared" si="3"/>
        <v>1157</v>
      </c>
      <c r="J86" s="13"/>
      <c r="K86" s="49">
        <f t="shared" si="5"/>
        <v>3290</v>
      </c>
      <c r="L86" s="630"/>
      <c r="M86" s="426" t="s">
        <v>447</v>
      </c>
      <c r="N86" s="621"/>
      <c r="O86" s="621"/>
      <c r="P86" s="621"/>
      <c r="Q86" s="621"/>
      <c r="R86" s="457"/>
      <c r="S86" s="457"/>
      <c r="T86" s="457"/>
      <c r="U86" s="441"/>
    </row>
    <row r="87" spans="1:21" s="220" customFormat="1" x14ac:dyDescent="0.2">
      <c r="D87" s="671">
        <f>SUM(D9:D84)/3+D86</f>
        <v>5106</v>
      </c>
      <c r="E87" s="671">
        <f t="shared" ref="E87:K87" si="12">SUM(E9:E84)/3+E86</f>
        <v>6344</v>
      </c>
      <c r="F87" s="671">
        <f t="shared" si="12"/>
        <v>11450</v>
      </c>
      <c r="G87" s="671">
        <f t="shared" si="12"/>
        <v>2983</v>
      </c>
      <c r="H87" s="671">
        <f t="shared" si="12"/>
        <v>3910</v>
      </c>
      <c r="I87" s="671">
        <f t="shared" si="12"/>
        <v>6893</v>
      </c>
      <c r="J87" s="671"/>
      <c r="K87" s="671">
        <f t="shared" si="12"/>
        <v>18343</v>
      </c>
    </row>
    <row r="88" spans="1:21" ht="15.75" x14ac:dyDescent="0.2">
      <c r="A88" s="735" t="s">
        <v>1</v>
      </c>
      <c r="B88" s="735"/>
      <c r="C88" s="736"/>
      <c r="D88" s="25">
        <f>D86+D84+D77+D47+D17</f>
        <v>5106</v>
      </c>
      <c r="E88" s="25">
        <f t="shared" ref="E88:H88" si="13">E86+E84+E77+E47+E17</f>
        <v>6344</v>
      </c>
      <c r="F88" s="27">
        <f t="shared" si="4"/>
        <v>11450</v>
      </c>
      <c r="G88" s="25">
        <f t="shared" si="13"/>
        <v>2983</v>
      </c>
      <c r="H88" s="25">
        <f t="shared" si="13"/>
        <v>3910</v>
      </c>
      <c r="I88" s="26">
        <f t="shared" si="3"/>
        <v>6893</v>
      </c>
      <c r="J88" s="13"/>
      <c r="K88" s="49">
        <f>F88+I88</f>
        <v>18343</v>
      </c>
      <c r="O88" s="457"/>
      <c r="P88" s="457"/>
      <c r="Q88" s="457"/>
      <c r="R88" s="457"/>
      <c r="S88" s="457"/>
    </row>
    <row r="89" spans="1:21" x14ac:dyDescent="0.2">
      <c r="E89" s="621"/>
      <c r="F89" s="621"/>
      <c r="G89" s="621"/>
      <c r="H89" s="621"/>
      <c r="I89" s="621"/>
      <c r="J89" s="621"/>
      <c r="K89" s="621"/>
    </row>
    <row r="91" spans="1:21" x14ac:dyDescent="0.2">
      <c r="D91" s="450"/>
      <c r="E91" s="450"/>
    </row>
    <row r="94" spans="1:21" x14ac:dyDescent="0.2">
      <c r="H94" s="450"/>
    </row>
    <row r="95" spans="1:21" x14ac:dyDescent="0.2">
      <c r="H95" s="450"/>
    </row>
  </sheetData>
  <mergeCells count="41">
    <mergeCell ref="A78:A83"/>
    <mergeCell ref="A88:C88"/>
    <mergeCell ref="A86:C86"/>
    <mergeCell ref="A17:C17"/>
    <mergeCell ref="B46:C46"/>
    <mergeCell ref="A18:A46"/>
    <mergeCell ref="A84:C84"/>
    <mergeCell ref="B56:B58"/>
    <mergeCell ref="B59:C59"/>
    <mergeCell ref="B55:C55"/>
    <mergeCell ref="A77:C77"/>
    <mergeCell ref="B18:B26"/>
    <mergeCell ref="B27:C27"/>
    <mergeCell ref="B28:B36"/>
    <mergeCell ref="B37:C37"/>
    <mergeCell ref="B38:B42"/>
    <mergeCell ref="A3:K3"/>
    <mergeCell ref="D6:F6"/>
    <mergeCell ref="G6:I6"/>
    <mergeCell ref="K6:K7"/>
    <mergeCell ref="A9:A16"/>
    <mergeCell ref="B9:B12"/>
    <mergeCell ref="B14:B15"/>
    <mergeCell ref="B13:C13"/>
    <mergeCell ref="B16:C16"/>
    <mergeCell ref="B81:C81"/>
    <mergeCell ref="B83:C83"/>
    <mergeCell ref="B78:B80"/>
    <mergeCell ref="B43:C43"/>
    <mergeCell ref="B44:B45"/>
    <mergeCell ref="A47:C47"/>
    <mergeCell ref="A48:A76"/>
    <mergeCell ref="B48:B50"/>
    <mergeCell ref="B51:C51"/>
    <mergeCell ref="B52:B54"/>
    <mergeCell ref="B60:B63"/>
    <mergeCell ref="B64:C64"/>
    <mergeCell ref="B65:B68"/>
    <mergeCell ref="B69:C69"/>
    <mergeCell ref="B70:B75"/>
    <mergeCell ref="B76:C76"/>
  </mergeCells>
  <printOptions horizontalCentered="1"/>
  <pageMargins left="0.70866141732283472" right="0.70866141732283472" top="0.74803149606299213" bottom="0.74803149606299213" header="0.31496062992125984" footer="0.31496062992125984"/>
  <pageSetup paperSize="9" scale="74" firstPageNumber="43" fitToHeight="0" orientation="portrait" r:id="rId1"/>
  <headerFooter>
    <oddFooter>&amp;CPage &amp;P</oddFooter>
  </headerFooter>
  <rowBreaks count="1" manualBreakCount="1">
    <brk id="5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tabColor theme="7"/>
    <pageSetUpPr fitToPage="1"/>
  </sheetPr>
  <dimension ref="A1:S75"/>
  <sheetViews>
    <sheetView showGridLines="0" zoomScaleNormal="100" workbookViewId="0">
      <selection activeCell="N25" sqref="N25"/>
    </sheetView>
  </sheetViews>
  <sheetFormatPr baseColWidth="10" defaultRowHeight="12.75" x14ac:dyDescent="0.2"/>
  <cols>
    <col min="1" max="1" width="17" customWidth="1"/>
    <col min="2" max="2" width="15" bestFit="1" customWidth="1"/>
    <col min="3" max="3" width="16.83203125" customWidth="1"/>
    <col min="4" max="7" width="11.1640625" bestFit="1" customWidth="1"/>
    <col min="8" max="8" width="16.33203125" customWidth="1"/>
    <col min="9" max="9" width="4.33203125" customWidth="1"/>
    <col min="10" max="10" width="19.1640625" customWidth="1"/>
    <col min="11" max="11" width="12" style="457"/>
    <col min="12" max="12" width="22.1640625" style="456" customWidth="1"/>
  </cols>
  <sheetData>
    <row r="1" spans="1:19" x14ac:dyDescent="0.2">
      <c r="K1" s="32"/>
      <c r="L1" s="527"/>
      <c r="M1" s="32"/>
      <c r="N1" s="32"/>
      <c r="O1" s="32"/>
      <c r="P1" s="32"/>
      <c r="Q1" s="32"/>
      <c r="R1" s="32"/>
      <c r="S1" s="32"/>
    </row>
    <row r="2" spans="1:19" ht="6" customHeight="1" x14ac:dyDescent="0.2">
      <c r="K2" s="32"/>
      <c r="L2" s="527"/>
      <c r="M2" s="32"/>
      <c r="N2" s="32"/>
      <c r="O2" s="32"/>
      <c r="P2" s="32"/>
      <c r="Q2" s="32"/>
      <c r="R2" s="32"/>
      <c r="S2" s="32"/>
    </row>
    <row r="3" spans="1:19" s="554" customFormat="1" ht="33.75" customHeight="1" x14ac:dyDescent="0.3">
      <c r="A3" s="709" t="s">
        <v>663</v>
      </c>
      <c r="B3" s="709"/>
      <c r="C3" s="709"/>
      <c r="D3" s="709"/>
      <c r="E3" s="709"/>
      <c r="F3" s="709"/>
      <c r="G3" s="709"/>
      <c r="H3" s="709"/>
      <c r="I3" s="709"/>
      <c r="J3" s="709"/>
      <c r="K3" s="582"/>
      <c r="L3" s="583"/>
      <c r="M3" s="582"/>
      <c r="N3" s="582"/>
      <c r="O3" s="582"/>
      <c r="P3" s="582"/>
      <c r="Q3" s="582"/>
      <c r="R3" s="582"/>
      <c r="S3" s="582"/>
    </row>
    <row r="4" spans="1:19" ht="9" customHeight="1" x14ac:dyDescent="0.2">
      <c r="K4" s="32"/>
      <c r="L4" s="527"/>
      <c r="M4" s="32"/>
      <c r="N4" s="32"/>
      <c r="O4" s="32"/>
      <c r="P4" s="32"/>
      <c r="Q4" s="32"/>
      <c r="R4" s="32"/>
      <c r="S4" s="32"/>
    </row>
    <row r="5" spans="1:19" ht="15.75" x14ac:dyDescent="0.25">
      <c r="D5" s="792" t="s">
        <v>244</v>
      </c>
      <c r="E5" s="792"/>
      <c r="F5" s="792"/>
      <c r="G5" s="792"/>
      <c r="K5" s="32"/>
      <c r="L5" s="527"/>
      <c r="M5" s="32"/>
      <c r="N5" s="32"/>
      <c r="O5" s="32"/>
      <c r="P5" s="32"/>
      <c r="Q5" s="32"/>
      <c r="R5" s="32"/>
      <c r="S5" s="32"/>
    </row>
    <row r="6" spans="1:19" ht="51" customHeight="1" x14ac:dyDescent="0.2">
      <c r="A6" s="44" t="s">
        <v>242</v>
      </c>
      <c r="B6" s="44" t="s">
        <v>241</v>
      </c>
      <c r="C6" s="411" t="s">
        <v>655</v>
      </c>
      <c r="D6" s="310" t="s">
        <v>593</v>
      </c>
      <c r="E6" s="311" t="s">
        <v>618</v>
      </c>
      <c r="F6" s="311" t="s">
        <v>656</v>
      </c>
      <c r="G6" s="361" t="s">
        <v>657</v>
      </c>
      <c r="H6" s="410" t="s">
        <v>686</v>
      </c>
      <c r="I6" s="86"/>
      <c r="J6" s="109" t="s">
        <v>243</v>
      </c>
      <c r="K6" s="32"/>
      <c r="L6" s="527"/>
      <c r="M6" s="32"/>
      <c r="N6" s="32"/>
      <c r="O6" s="32"/>
      <c r="P6" s="32"/>
      <c r="Q6" s="32"/>
      <c r="R6" s="32"/>
      <c r="S6" s="32"/>
    </row>
    <row r="7" spans="1:19" x14ac:dyDescent="0.2">
      <c r="K7" s="32"/>
      <c r="L7" s="527"/>
      <c r="M7" s="32"/>
      <c r="N7" s="32"/>
      <c r="O7" s="32"/>
      <c r="P7" s="32"/>
      <c r="Q7" s="32"/>
      <c r="R7" s="32"/>
      <c r="S7" s="32"/>
    </row>
    <row r="8" spans="1:19" x14ac:dyDescent="0.2">
      <c r="A8" s="795" t="s">
        <v>3</v>
      </c>
      <c r="B8" s="184" t="s">
        <v>4</v>
      </c>
      <c r="C8" s="462">
        <v>315</v>
      </c>
      <c r="D8" s="183">
        <v>21</v>
      </c>
      <c r="E8" s="183">
        <v>91</v>
      </c>
      <c r="F8" s="183">
        <v>106</v>
      </c>
      <c r="G8" s="183">
        <v>135</v>
      </c>
      <c r="H8" s="623">
        <f t="shared" ref="H8:H64" si="0">SUM(D8:G8)</f>
        <v>353</v>
      </c>
      <c r="J8" s="185">
        <f>G8/C8</f>
        <v>0.42857142857142855</v>
      </c>
      <c r="K8" s="32"/>
      <c r="L8" s="527"/>
      <c r="M8" s="32"/>
      <c r="N8" s="32"/>
      <c r="O8" s="32"/>
      <c r="P8" s="32"/>
      <c r="Q8" s="32"/>
      <c r="R8" s="32"/>
      <c r="S8" s="32"/>
    </row>
    <row r="9" spans="1:19" x14ac:dyDescent="0.2">
      <c r="A9" s="796"/>
      <c r="B9" s="60" t="s">
        <v>5</v>
      </c>
      <c r="C9" s="460">
        <v>316</v>
      </c>
      <c r="D9" s="18">
        <v>20</v>
      </c>
      <c r="E9" s="18">
        <v>90</v>
      </c>
      <c r="F9" s="18">
        <v>99</v>
      </c>
      <c r="G9" s="18">
        <v>129</v>
      </c>
      <c r="H9" s="623">
        <f t="shared" si="0"/>
        <v>338</v>
      </c>
      <c r="J9" s="180">
        <f t="shared" ref="J9:J70" si="1">G9/C9</f>
        <v>0.40822784810126583</v>
      </c>
      <c r="K9" s="32"/>
      <c r="L9" s="527"/>
      <c r="M9" s="32"/>
      <c r="N9" s="32"/>
      <c r="O9" s="32"/>
      <c r="P9" s="32"/>
      <c r="Q9" s="32"/>
      <c r="R9" s="32"/>
      <c r="S9" s="32"/>
    </row>
    <row r="10" spans="1:19" x14ac:dyDescent="0.2">
      <c r="A10" s="796"/>
      <c r="B10" s="60" t="s">
        <v>6</v>
      </c>
      <c r="C10" s="460">
        <v>60</v>
      </c>
      <c r="D10" s="18">
        <v>8</v>
      </c>
      <c r="E10" s="18">
        <v>18</v>
      </c>
      <c r="F10" s="18">
        <v>14</v>
      </c>
      <c r="G10" s="18">
        <v>22</v>
      </c>
      <c r="H10" s="623">
        <f t="shared" si="0"/>
        <v>62</v>
      </c>
      <c r="J10" s="180">
        <f t="shared" si="1"/>
        <v>0.36666666666666664</v>
      </c>
      <c r="K10" s="32"/>
      <c r="L10" s="527"/>
      <c r="M10" s="32"/>
      <c r="N10" s="32"/>
      <c r="O10" s="32"/>
      <c r="P10" s="32"/>
      <c r="Q10" s="32"/>
      <c r="R10" s="32"/>
      <c r="S10" s="32"/>
    </row>
    <row r="11" spans="1:19" x14ac:dyDescent="0.2">
      <c r="A11" s="796"/>
      <c r="B11" s="60" t="s">
        <v>7</v>
      </c>
      <c r="C11" s="460">
        <v>160</v>
      </c>
      <c r="D11" s="18">
        <v>30</v>
      </c>
      <c r="E11" s="18">
        <v>40</v>
      </c>
      <c r="F11" s="18">
        <v>42</v>
      </c>
      <c r="G11" s="18">
        <v>72</v>
      </c>
      <c r="H11" s="623">
        <f t="shared" si="0"/>
        <v>184</v>
      </c>
      <c r="J11" s="180">
        <f t="shared" si="1"/>
        <v>0.45</v>
      </c>
      <c r="K11" s="32"/>
      <c r="L11" s="527"/>
      <c r="M11" s="32"/>
      <c r="N11" s="32"/>
      <c r="O11" s="32"/>
      <c r="P11" s="32"/>
      <c r="Q11" s="32"/>
      <c r="R11" s="32"/>
      <c r="S11" s="32"/>
    </row>
    <row r="12" spans="1:19" x14ac:dyDescent="0.2">
      <c r="A12" s="796"/>
      <c r="B12" s="60" t="s">
        <v>9</v>
      </c>
      <c r="C12" s="460">
        <v>383</v>
      </c>
      <c r="D12" s="18">
        <v>26</v>
      </c>
      <c r="E12" s="18">
        <v>119</v>
      </c>
      <c r="F12" s="18">
        <v>88</v>
      </c>
      <c r="G12" s="18">
        <v>145</v>
      </c>
      <c r="H12" s="623">
        <f t="shared" si="0"/>
        <v>378</v>
      </c>
      <c r="J12" s="180">
        <f t="shared" si="1"/>
        <v>0.37859007832898173</v>
      </c>
      <c r="K12" s="32"/>
      <c r="L12" s="527"/>
      <c r="M12" s="32"/>
      <c r="N12" s="32"/>
      <c r="O12" s="32"/>
      <c r="P12" s="32"/>
      <c r="Q12" s="32"/>
      <c r="R12" s="32"/>
      <c r="S12" s="32"/>
    </row>
    <row r="13" spans="1:19" x14ac:dyDescent="0.2">
      <c r="A13" s="797"/>
      <c r="B13" s="60" t="s">
        <v>10</v>
      </c>
      <c r="C13" s="460">
        <v>222</v>
      </c>
      <c r="D13" s="18">
        <v>8</v>
      </c>
      <c r="E13" s="18">
        <v>64</v>
      </c>
      <c r="F13" s="18">
        <v>81</v>
      </c>
      <c r="G13" s="18">
        <v>101</v>
      </c>
      <c r="H13" s="623">
        <f t="shared" si="0"/>
        <v>254</v>
      </c>
      <c r="J13" s="180">
        <f t="shared" si="1"/>
        <v>0.45495495495495497</v>
      </c>
      <c r="K13" s="32"/>
      <c r="L13" s="527"/>
      <c r="M13" s="32"/>
      <c r="N13" s="32"/>
      <c r="O13" s="32"/>
      <c r="P13" s="32"/>
      <c r="Q13" s="32"/>
      <c r="R13" s="32"/>
      <c r="S13" s="32"/>
    </row>
    <row r="14" spans="1:19" x14ac:dyDescent="0.2">
      <c r="A14" s="798" t="s">
        <v>685</v>
      </c>
      <c r="B14" s="60" t="s">
        <v>14</v>
      </c>
      <c r="C14" s="460">
        <v>133</v>
      </c>
      <c r="D14" s="18">
        <v>10</v>
      </c>
      <c r="E14" s="18">
        <v>26</v>
      </c>
      <c r="F14" s="18">
        <v>33</v>
      </c>
      <c r="G14" s="18">
        <v>47</v>
      </c>
      <c r="H14" s="623">
        <f t="shared" si="0"/>
        <v>116</v>
      </c>
      <c r="J14" s="180">
        <f t="shared" si="1"/>
        <v>0.35338345864661652</v>
      </c>
      <c r="K14" s="32"/>
      <c r="L14" s="527"/>
      <c r="M14" s="32"/>
      <c r="N14" s="32"/>
      <c r="O14" s="32"/>
      <c r="P14" s="32"/>
      <c r="Q14" s="32"/>
      <c r="R14" s="32"/>
      <c r="S14" s="32"/>
    </row>
    <row r="15" spans="1:19" x14ac:dyDescent="0.2">
      <c r="A15" s="799"/>
      <c r="B15" s="60" t="s">
        <v>15</v>
      </c>
      <c r="C15" s="460">
        <v>45</v>
      </c>
      <c r="D15" s="18">
        <v>2</v>
      </c>
      <c r="E15" s="18">
        <v>11</v>
      </c>
      <c r="F15" s="18">
        <v>19</v>
      </c>
      <c r="G15" s="18">
        <v>24</v>
      </c>
      <c r="H15" s="623">
        <f t="shared" si="0"/>
        <v>56</v>
      </c>
      <c r="J15" s="180">
        <f t="shared" si="1"/>
        <v>0.53333333333333333</v>
      </c>
      <c r="K15" s="32"/>
      <c r="L15" s="527"/>
      <c r="M15" s="32"/>
      <c r="N15" s="32"/>
      <c r="O15" s="32"/>
      <c r="P15" s="32"/>
      <c r="Q15" s="32"/>
      <c r="R15" s="32"/>
      <c r="S15" s="32"/>
    </row>
    <row r="16" spans="1:19" x14ac:dyDescent="0.2">
      <c r="A16" s="799"/>
      <c r="B16" s="60" t="s">
        <v>16</v>
      </c>
      <c r="C16" s="460">
        <v>129</v>
      </c>
      <c r="D16" s="18">
        <v>4</v>
      </c>
      <c r="E16" s="18">
        <v>37</v>
      </c>
      <c r="F16" s="18">
        <v>28</v>
      </c>
      <c r="G16" s="18">
        <v>51</v>
      </c>
      <c r="H16" s="623">
        <f t="shared" si="0"/>
        <v>120</v>
      </c>
      <c r="J16" s="180">
        <f t="shared" si="1"/>
        <v>0.39534883720930231</v>
      </c>
      <c r="K16" s="32"/>
      <c r="L16" s="527"/>
      <c r="M16" s="32"/>
      <c r="N16" s="32"/>
      <c r="O16" s="32"/>
      <c r="P16" s="32"/>
      <c r="Q16" s="32"/>
      <c r="R16" s="32"/>
      <c r="S16" s="32"/>
    </row>
    <row r="17" spans="1:19" x14ac:dyDescent="0.2">
      <c r="A17" s="799"/>
      <c r="B17" s="60" t="s">
        <v>17</v>
      </c>
      <c r="C17" s="460">
        <v>37</v>
      </c>
      <c r="D17" s="18">
        <v>1</v>
      </c>
      <c r="E17" s="18">
        <v>10</v>
      </c>
      <c r="F17" s="18">
        <v>8</v>
      </c>
      <c r="G17" s="18">
        <v>15</v>
      </c>
      <c r="H17" s="623">
        <f t="shared" si="0"/>
        <v>34</v>
      </c>
      <c r="J17" s="180">
        <f t="shared" si="1"/>
        <v>0.40540540540540543</v>
      </c>
      <c r="K17" s="32"/>
      <c r="L17" s="527"/>
      <c r="M17" s="32"/>
      <c r="N17" s="32"/>
      <c r="O17" s="32"/>
      <c r="P17" s="32"/>
      <c r="Q17" s="32"/>
      <c r="R17" s="32"/>
      <c r="S17" s="32"/>
    </row>
    <row r="18" spans="1:19" x14ac:dyDescent="0.2">
      <c r="A18" s="799"/>
      <c r="B18" s="60" t="s">
        <v>18</v>
      </c>
      <c r="C18" s="460">
        <v>93</v>
      </c>
      <c r="D18" s="18">
        <v>3</v>
      </c>
      <c r="E18" s="18">
        <v>17</v>
      </c>
      <c r="F18" s="18">
        <v>34</v>
      </c>
      <c r="G18" s="18">
        <v>35</v>
      </c>
      <c r="H18" s="623">
        <f t="shared" si="0"/>
        <v>89</v>
      </c>
      <c r="J18" s="180">
        <f t="shared" si="1"/>
        <v>0.37634408602150538</v>
      </c>
      <c r="K18" s="32"/>
      <c r="L18" s="527"/>
      <c r="M18" s="32"/>
      <c r="N18" s="32"/>
      <c r="O18" s="32"/>
      <c r="P18" s="32"/>
      <c r="Q18" s="32"/>
      <c r="R18" s="32"/>
      <c r="S18" s="32"/>
    </row>
    <row r="19" spans="1:19" x14ac:dyDescent="0.2">
      <c r="A19" s="799"/>
      <c r="B19" s="60" t="s">
        <v>19</v>
      </c>
      <c r="C19" s="460">
        <v>29</v>
      </c>
      <c r="D19" s="18">
        <v>2</v>
      </c>
      <c r="E19" s="18">
        <v>8</v>
      </c>
      <c r="F19" s="18">
        <v>6</v>
      </c>
      <c r="G19" s="18">
        <v>10</v>
      </c>
      <c r="H19" s="623">
        <f t="shared" si="0"/>
        <v>26</v>
      </c>
      <c r="J19" s="180">
        <f t="shared" si="1"/>
        <v>0.34482758620689657</v>
      </c>
      <c r="K19" s="32"/>
      <c r="L19" s="527"/>
      <c r="M19" s="32"/>
      <c r="N19" s="32"/>
      <c r="O19" s="32"/>
      <c r="P19" s="32"/>
      <c r="Q19" s="32"/>
      <c r="R19" s="32"/>
      <c r="S19" s="32"/>
    </row>
    <row r="20" spans="1:19" x14ac:dyDescent="0.2">
      <c r="A20" s="799"/>
      <c r="B20" s="60" t="s">
        <v>20</v>
      </c>
      <c r="C20" s="460">
        <v>6</v>
      </c>
      <c r="D20" s="18"/>
      <c r="E20" s="18">
        <v>3</v>
      </c>
      <c r="F20" s="18">
        <v>1</v>
      </c>
      <c r="G20" s="18">
        <v>2</v>
      </c>
      <c r="H20" s="623">
        <f t="shared" si="0"/>
        <v>6</v>
      </c>
      <c r="J20" s="180">
        <f t="shared" si="1"/>
        <v>0.33333333333333331</v>
      </c>
      <c r="K20" s="32"/>
      <c r="L20" s="527"/>
      <c r="M20" s="32"/>
      <c r="N20" s="32"/>
      <c r="O20" s="32"/>
      <c r="P20" s="32"/>
      <c r="Q20" s="32"/>
      <c r="R20" s="32"/>
      <c r="S20" s="32"/>
    </row>
    <row r="21" spans="1:19" x14ac:dyDescent="0.2">
      <c r="A21" s="799"/>
      <c r="B21" s="60" t="s">
        <v>21</v>
      </c>
      <c r="C21" s="460">
        <v>67</v>
      </c>
      <c r="D21" s="18"/>
      <c r="E21" s="18">
        <v>19</v>
      </c>
      <c r="F21" s="18">
        <v>22</v>
      </c>
      <c r="G21" s="18">
        <v>25</v>
      </c>
      <c r="H21" s="623">
        <f t="shared" si="0"/>
        <v>66</v>
      </c>
      <c r="J21" s="180">
        <f t="shared" si="1"/>
        <v>0.37313432835820898</v>
      </c>
      <c r="K21" s="32"/>
      <c r="L21" s="527"/>
      <c r="M21" s="32"/>
      <c r="N21" s="32"/>
      <c r="O21" s="32"/>
      <c r="P21" s="32"/>
      <c r="Q21" s="32"/>
      <c r="R21" s="32"/>
      <c r="S21" s="32"/>
    </row>
    <row r="22" spans="1:19" x14ac:dyDescent="0.2">
      <c r="A22" s="799"/>
      <c r="B22" s="60" t="s">
        <v>22</v>
      </c>
      <c r="C22" s="460">
        <v>34</v>
      </c>
      <c r="D22" s="18">
        <v>4</v>
      </c>
      <c r="E22" s="18">
        <v>14</v>
      </c>
      <c r="F22" s="18">
        <v>9</v>
      </c>
      <c r="G22" s="18">
        <v>18</v>
      </c>
      <c r="H22" s="623">
        <f t="shared" si="0"/>
        <v>45</v>
      </c>
      <c r="J22" s="180">
        <f t="shared" si="1"/>
        <v>0.52941176470588236</v>
      </c>
      <c r="K22" s="32"/>
      <c r="L22" s="527"/>
      <c r="M22" s="32"/>
      <c r="N22" s="32"/>
      <c r="O22" s="32"/>
      <c r="P22" s="32"/>
      <c r="Q22" s="32"/>
      <c r="R22" s="32"/>
      <c r="S22" s="32"/>
    </row>
    <row r="23" spans="1:19" x14ac:dyDescent="0.2">
      <c r="A23" s="799"/>
      <c r="B23" s="60" t="s">
        <v>23</v>
      </c>
      <c r="C23" s="460">
        <v>270</v>
      </c>
      <c r="D23" s="18">
        <v>16</v>
      </c>
      <c r="E23" s="18">
        <v>72</v>
      </c>
      <c r="F23" s="18">
        <v>86</v>
      </c>
      <c r="G23" s="18">
        <v>122</v>
      </c>
      <c r="H23" s="623">
        <f t="shared" si="0"/>
        <v>296</v>
      </c>
      <c r="J23" s="180">
        <f t="shared" si="1"/>
        <v>0.45185185185185184</v>
      </c>
      <c r="K23" s="32"/>
      <c r="L23" s="527"/>
      <c r="M23" s="32"/>
      <c r="N23" s="32"/>
      <c r="O23" s="32"/>
      <c r="P23" s="32"/>
      <c r="Q23" s="32"/>
      <c r="R23" s="32"/>
      <c r="S23" s="32"/>
    </row>
    <row r="24" spans="1:19" x14ac:dyDescent="0.2">
      <c r="A24" s="799"/>
      <c r="B24" s="60" t="s">
        <v>24</v>
      </c>
      <c r="C24" s="460">
        <v>157</v>
      </c>
      <c r="D24" s="18">
        <v>14</v>
      </c>
      <c r="E24" s="18">
        <v>38</v>
      </c>
      <c r="F24" s="18">
        <v>35</v>
      </c>
      <c r="G24" s="18">
        <v>57</v>
      </c>
      <c r="H24" s="623">
        <f t="shared" si="0"/>
        <v>144</v>
      </c>
      <c r="J24" s="180">
        <f t="shared" si="1"/>
        <v>0.36305732484076431</v>
      </c>
      <c r="K24" s="32"/>
      <c r="L24" s="527"/>
      <c r="M24" s="32"/>
      <c r="N24" s="32"/>
      <c r="O24" s="32"/>
      <c r="P24" s="32"/>
      <c r="Q24" s="32"/>
      <c r="R24" s="32"/>
      <c r="S24" s="32"/>
    </row>
    <row r="25" spans="1:19" x14ac:dyDescent="0.2">
      <c r="A25" s="799"/>
      <c r="B25" s="60" t="s">
        <v>25</v>
      </c>
      <c r="C25" s="460">
        <v>142</v>
      </c>
      <c r="D25" s="18">
        <v>12</v>
      </c>
      <c r="E25" s="18">
        <v>36</v>
      </c>
      <c r="F25" s="18">
        <v>37</v>
      </c>
      <c r="G25" s="18">
        <v>49</v>
      </c>
      <c r="H25" s="623">
        <f t="shared" si="0"/>
        <v>134</v>
      </c>
      <c r="J25" s="180">
        <f t="shared" si="1"/>
        <v>0.34507042253521125</v>
      </c>
      <c r="K25" s="32"/>
      <c r="L25" s="527"/>
      <c r="M25" s="32"/>
      <c r="N25" s="32"/>
      <c r="O25" s="32"/>
      <c r="P25" s="32"/>
      <c r="Q25" s="32"/>
      <c r="R25" s="32"/>
      <c r="S25" s="32"/>
    </row>
    <row r="26" spans="1:19" x14ac:dyDescent="0.2">
      <c r="A26" s="799"/>
      <c r="B26" s="60" t="s">
        <v>26</v>
      </c>
      <c r="C26" s="460">
        <v>249</v>
      </c>
      <c r="D26" s="18">
        <v>33</v>
      </c>
      <c r="E26" s="18">
        <v>60</v>
      </c>
      <c r="F26" s="18">
        <v>71</v>
      </c>
      <c r="G26" s="18">
        <v>111</v>
      </c>
      <c r="H26" s="623">
        <f t="shared" si="0"/>
        <v>275</v>
      </c>
      <c r="J26" s="180">
        <f t="shared" si="1"/>
        <v>0.44578313253012047</v>
      </c>
      <c r="K26" s="32"/>
      <c r="L26" s="527"/>
      <c r="M26" s="32"/>
      <c r="N26" s="32"/>
      <c r="O26" s="32"/>
      <c r="P26" s="32"/>
      <c r="Q26" s="32"/>
      <c r="R26" s="32"/>
      <c r="S26" s="32"/>
    </row>
    <row r="27" spans="1:19" x14ac:dyDescent="0.2">
      <c r="A27" s="799"/>
      <c r="B27" s="60" t="s">
        <v>27</v>
      </c>
      <c r="C27" s="460">
        <v>85</v>
      </c>
      <c r="D27" s="18">
        <v>19</v>
      </c>
      <c r="E27" s="18">
        <v>20</v>
      </c>
      <c r="F27" s="18">
        <v>20</v>
      </c>
      <c r="G27" s="18">
        <v>35</v>
      </c>
      <c r="H27" s="623">
        <f t="shared" si="0"/>
        <v>94</v>
      </c>
      <c r="J27" s="180">
        <f t="shared" si="1"/>
        <v>0.41176470588235292</v>
      </c>
      <c r="K27" s="32"/>
      <c r="L27" s="527"/>
      <c r="M27" s="32"/>
      <c r="N27" s="32"/>
      <c r="O27" s="32"/>
      <c r="P27" s="32"/>
      <c r="Q27" s="32"/>
      <c r="R27" s="32"/>
      <c r="S27" s="32"/>
    </row>
    <row r="28" spans="1:19" x14ac:dyDescent="0.2">
      <c r="A28" s="799"/>
      <c r="B28" s="60" t="s">
        <v>28</v>
      </c>
      <c r="C28" s="460">
        <v>247</v>
      </c>
      <c r="D28" s="18">
        <v>33</v>
      </c>
      <c r="E28" s="18">
        <v>70</v>
      </c>
      <c r="F28" s="18">
        <v>72</v>
      </c>
      <c r="G28" s="18">
        <v>79</v>
      </c>
      <c r="H28" s="623">
        <f t="shared" si="0"/>
        <v>254</v>
      </c>
      <c r="J28" s="180">
        <f t="shared" si="1"/>
        <v>0.31983805668016196</v>
      </c>
      <c r="K28" s="32"/>
      <c r="L28" s="527"/>
      <c r="M28" s="32"/>
      <c r="N28" s="32"/>
      <c r="O28" s="32"/>
      <c r="P28" s="32"/>
      <c r="Q28" s="32"/>
      <c r="R28" s="32"/>
      <c r="S28" s="32"/>
    </row>
    <row r="29" spans="1:19" x14ac:dyDescent="0.2">
      <c r="A29" s="799"/>
      <c r="B29" s="60" t="s">
        <v>29</v>
      </c>
      <c r="C29" s="460">
        <v>255</v>
      </c>
      <c r="D29" s="18">
        <v>33</v>
      </c>
      <c r="E29" s="18">
        <v>61</v>
      </c>
      <c r="F29" s="18">
        <v>62</v>
      </c>
      <c r="G29" s="18">
        <v>82</v>
      </c>
      <c r="H29" s="623">
        <f t="shared" si="0"/>
        <v>238</v>
      </c>
      <c r="J29" s="180">
        <f t="shared" si="1"/>
        <v>0.32156862745098042</v>
      </c>
      <c r="K29" s="32"/>
      <c r="L29" s="527"/>
      <c r="M29" s="32"/>
      <c r="N29" s="32"/>
      <c r="O29" s="32"/>
      <c r="P29" s="32"/>
      <c r="Q29" s="32"/>
      <c r="R29" s="32"/>
      <c r="S29" s="32"/>
    </row>
    <row r="30" spans="1:19" x14ac:dyDescent="0.2">
      <c r="A30" s="799"/>
      <c r="B30" s="60" t="s">
        <v>30</v>
      </c>
      <c r="C30" s="460">
        <v>204</v>
      </c>
      <c r="D30" s="18">
        <v>22</v>
      </c>
      <c r="E30" s="18">
        <v>45</v>
      </c>
      <c r="F30" s="18">
        <v>55</v>
      </c>
      <c r="G30" s="18">
        <v>96</v>
      </c>
      <c r="H30" s="623">
        <f t="shared" si="0"/>
        <v>218</v>
      </c>
      <c r="J30" s="180">
        <f t="shared" si="1"/>
        <v>0.47058823529411764</v>
      </c>
      <c r="K30" s="32"/>
      <c r="L30" s="527"/>
      <c r="M30" s="32"/>
      <c r="N30" s="32"/>
      <c r="O30" s="32"/>
      <c r="P30" s="32"/>
      <c r="Q30" s="32"/>
      <c r="R30" s="32"/>
      <c r="S30" s="32"/>
    </row>
    <row r="31" spans="1:19" x14ac:dyDescent="0.2">
      <c r="A31" s="799"/>
      <c r="B31" s="60" t="s">
        <v>31</v>
      </c>
      <c r="C31" s="460">
        <v>66</v>
      </c>
      <c r="D31" s="18">
        <v>9</v>
      </c>
      <c r="E31" s="18">
        <v>12</v>
      </c>
      <c r="F31" s="18">
        <v>19</v>
      </c>
      <c r="G31" s="18">
        <v>21</v>
      </c>
      <c r="H31" s="623">
        <f t="shared" si="0"/>
        <v>61</v>
      </c>
      <c r="J31" s="180">
        <f t="shared" si="1"/>
        <v>0.31818181818181818</v>
      </c>
      <c r="K31" s="32"/>
      <c r="L31" s="527"/>
      <c r="M31" s="32"/>
      <c r="N31" s="32"/>
      <c r="O31" s="32"/>
      <c r="P31" s="32"/>
      <c r="Q31" s="32"/>
      <c r="R31" s="32"/>
      <c r="S31" s="32"/>
    </row>
    <row r="32" spans="1:19" x14ac:dyDescent="0.2">
      <c r="A32" s="799"/>
      <c r="B32" s="60" t="s">
        <v>32</v>
      </c>
      <c r="C32" s="460">
        <v>62</v>
      </c>
      <c r="D32" s="18">
        <v>3</v>
      </c>
      <c r="E32" s="18">
        <v>15</v>
      </c>
      <c r="F32" s="18">
        <v>21</v>
      </c>
      <c r="G32" s="18">
        <v>34</v>
      </c>
      <c r="H32" s="623">
        <f t="shared" si="0"/>
        <v>73</v>
      </c>
      <c r="J32" s="180">
        <f t="shared" si="1"/>
        <v>0.54838709677419351</v>
      </c>
      <c r="K32" s="32"/>
      <c r="L32" s="527"/>
      <c r="M32" s="32"/>
      <c r="N32" s="32"/>
      <c r="O32" s="32"/>
      <c r="P32" s="32"/>
      <c r="Q32" s="32"/>
      <c r="R32" s="32"/>
      <c r="S32" s="32"/>
    </row>
    <row r="33" spans="1:19" x14ac:dyDescent="0.2">
      <c r="A33" s="799"/>
      <c r="B33" s="60" t="s">
        <v>33</v>
      </c>
      <c r="C33" s="460">
        <v>90</v>
      </c>
      <c r="D33" s="18">
        <v>7</v>
      </c>
      <c r="E33" s="18">
        <v>27</v>
      </c>
      <c r="F33" s="18">
        <v>23</v>
      </c>
      <c r="G33" s="18">
        <v>35</v>
      </c>
      <c r="H33" s="623">
        <f t="shared" si="0"/>
        <v>92</v>
      </c>
      <c r="J33" s="180">
        <f t="shared" si="1"/>
        <v>0.3888888888888889</v>
      </c>
      <c r="K33" s="32"/>
      <c r="L33" s="527"/>
      <c r="M33" s="32"/>
      <c r="N33" s="32"/>
      <c r="O33" s="32"/>
      <c r="P33" s="32"/>
      <c r="Q33" s="32"/>
      <c r="R33" s="32"/>
      <c r="S33" s="32"/>
    </row>
    <row r="34" spans="1:19" x14ac:dyDescent="0.2">
      <c r="A34" s="799"/>
      <c r="B34" s="60" t="s">
        <v>34</v>
      </c>
      <c r="C34" s="460">
        <v>20</v>
      </c>
      <c r="D34" s="18">
        <v>1</v>
      </c>
      <c r="E34" s="18">
        <v>6</v>
      </c>
      <c r="F34" s="18">
        <v>5</v>
      </c>
      <c r="G34" s="18">
        <v>8</v>
      </c>
      <c r="H34" s="623">
        <f t="shared" si="0"/>
        <v>20</v>
      </c>
      <c r="J34" s="180">
        <f t="shared" si="1"/>
        <v>0.4</v>
      </c>
      <c r="K34" s="32"/>
      <c r="L34" s="527"/>
      <c r="M34" s="32"/>
      <c r="N34" s="32"/>
      <c r="O34" s="32"/>
      <c r="P34" s="32"/>
      <c r="Q34" s="32"/>
      <c r="R34" s="32"/>
      <c r="S34" s="32"/>
    </row>
    <row r="35" spans="1:19" x14ac:dyDescent="0.2">
      <c r="A35" s="799"/>
      <c r="B35" s="60" t="s">
        <v>35</v>
      </c>
      <c r="C35" s="460">
        <v>45</v>
      </c>
      <c r="D35" s="18">
        <v>3</v>
      </c>
      <c r="E35" s="18">
        <v>6</v>
      </c>
      <c r="F35" s="18">
        <v>2</v>
      </c>
      <c r="G35" s="18">
        <v>7</v>
      </c>
      <c r="H35" s="623">
        <f t="shared" si="0"/>
        <v>18</v>
      </c>
      <c r="J35" s="180">
        <f t="shared" si="1"/>
        <v>0.15555555555555556</v>
      </c>
      <c r="K35" s="32"/>
      <c r="L35" s="527"/>
      <c r="M35" s="32"/>
      <c r="N35" s="32"/>
      <c r="O35" s="32"/>
      <c r="P35" s="32"/>
      <c r="Q35" s="32"/>
      <c r="R35" s="32"/>
      <c r="S35" s="32"/>
    </row>
    <row r="36" spans="1:19" x14ac:dyDescent="0.2">
      <c r="A36" s="799"/>
      <c r="B36" s="60" t="s">
        <v>36</v>
      </c>
      <c r="C36" s="460">
        <v>151</v>
      </c>
      <c r="D36" s="18">
        <v>6</v>
      </c>
      <c r="E36" s="18">
        <v>40</v>
      </c>
      <c r="F36" s="18">
        <v>49</v>
      </c>
      <c r="G36" s="18">
        <v>71</v>
      </c>
      <c r="H36" s="623">
        <f t="shared" si="0"/>
        <v>166</v>
      </c>
      <c r="J36" s="180">
        <f t="shared" si="1"/>
        <v>0.47019867549668876</v>
      </c>
      <c r="K36" s="32"/>
      <c r="L36" s="527"/>
      <c r="M36" s="32"/>
      <c r="N36" s="32"/>
      <c r="O36" s="32"/>
      <c r="P36" s="32"/>
      <c r="Q36" s="32"/>
      <c r="R36" s="32"/>
      <c r="S36" s="32"/>
    </row>
    <row r="37" spans="1:19" s="457" customFormat="1" x14ac:dyDescent="0.2">
      <c r="A37" s="799"/>
      <c r="B37" s="60">
        <v>75</v>
      </c>
      <c r="C37" s="460">
        <v>0</v>
      </c>
      <c r="D37" s="18"/>
      <c r="E37" s="18"/>
      <c r="F37" s="18"/>
      <c r="G37" s="18"/>
      <c r="H37" s="623">
        <f t="shared" si="0"/>
        <v>0</v>
      </c>
      <c r="J37" s="180"/>
      <c r="K37" s="32"/>
      <c r="L37" s="527"/>
      <c r="M37" s="32"/>
      <c r="N37" s="32"/>
      <c r="O37" s="32"/>
      <c r="P37" s="32"/>
      <c r="Q37" s="32"/>
      <c r="R37" s="32"/>
      <c r="S37" s="32"/>
    </row>
    <row r="38" spans="1:19" x14ac:dyDescent="0.2">
      <c r="A38" s="799"/>
      <c r="B38" s="60" t="s">
        <v>38</v>
      </c>
      <c r="C38" s="460">
        <v>7</v>
      </c>
      <c r="D38" s="18"/>
      <c r="E38" s="18"/>
      <c r="F38" s="18">
        <v>3</v>
      </c>
      <c r="G38" s="18">
        <v>3</v>
      </c>
      <c r="H38" s="623">
        <f t="shared" si="0"/>
        <v>6</v>
      </c>
      <c r="J38" s="180">
        <f t="shared" si="1"/>
        <v>0.42857142857142855</v>
      </c>
      <c r="K38" s="32"/>
      <c r="L38" s="527"/>
      <c r="M38" s="32"/>
      <c r="N38" s="32"/>
      <c r="O38" s="32"/>
      <c r="P38" s="32"/>
      <c r="Q38" s="32"/>
      <c r="R38" s="32"/>
      <c r="S38" s="32"/>
    </row>
    <row r="39" spans="1:19" x14ac:dyDescent="0.2">
      <c r="A39" s="800"/>
      <c r="B39" s="60" t="s">
        <v>245</v>
      </c>
      <c r="C39" s="460">
        <v>4</v>
      </c>
      <c r="D39" s="18"/>
      <c r="E39" s="18"/>
      <c r="F39" s="18">
        <v>1</v>
      </c>
      <c r="G39" s="18">
        <v>4</v>
      </c>
      <c r="H39" s="623">
        <f t="shared" si="0"/>
        <v>5</v>
      </c>
      <c r="J39" s="180">
        <f t="shared" si="1"/>
        <v>1</v>
      </c>
      <c r="K39" s="32"/>
      <c r="L39" s="527"/>
      <c r="M39" s="32"/>
      <c r="N39" s="32"/>
      <c r="O39" s="32"/>
      <c r="P39" s="32"/>
      <c r="Q39" s="32"/>
      <c r="R39" s="32"/>
      <c r="S39" s="32"/>
    </row>
    <row r="40" spans="1:19" x14ac:dyDescent="0.2">
      <c r="A40" s="801" t="s">
        <v>443</v>
      </c>
      <c r="B40" s="60" t="s">
        <v>42</v>
      </c>
      <c r="C40" s="460">
        <v>301</v>
      </c>
      <c r="D40" s="18">
        <v>17</v>
      </c>
      <c r="E40" s="18">
        <v>111</v>
      </c>
      <c r="F40" s="18">
        <v>116</v>
      </c>
      <c r="G40" s="18">
        <v>151</v>
      </c>
      <c r="H40" s="623">
        <f t="shared" si="0"/>
        <v>395</v>
      </c>
      <c r="J40" s="180">
        <f t="shared" si="1"/>
        <v>0.50166112956810627</v>
      </c>
      <c r="K40" s="32"/>
      <c r="L40" s="527"/>
      <c r="M40" s="32"/>
      <c r="N40" s="32"/>
      <c r="O40" s="32"/>
      <c r="P40" s="32"/>
      <c r="Q40" s="32"/>
      <c r="R40" s="32"/>
      <c r="S40" s="32"/>
    </row>
    <row r="41" spans="1:19" x14ac:dyDescent="0.2">
      <c r="A41" s="802"/>
      <c r="B41" s="60" t="s">
        <v>43</v>
      </c>
      <c r="C41" s="460">
        <v>398</v>
      </c>
      <c r="D41" s="18">
        <v>29</v>
      </c>
      <c r="E41" s="18">
        <v>130</v>
      </c>
      <c r="F41" s="18">
        <v>151</v>
      </c>
      <c r="G41" s="18">
        <v>146</v>
      </c>
      <c r="H41" s="623">
        <f t="shared" si="0"/>
        <v>456</v>
      </c>
      <c r="J41" s="180">
        <f t="shared" si="1"/>
        <v>0.36683417085427134</v>
      </c>
      <c r="K41" s="32"/>
      <c r="L41" s="527"/>
      <c r="M41" s="32"/>
      <c r="N41" s="32"/>
      <c r="O41" s="32"/>
      <c r="P41" s="32"/>
      <c r="Q41" s="32"/>
      <c r="R41" s="32"/>
      <c r="S41" s="32"/>
    </row>
    <row r="42" spans="1:19" x14ac:dyDescent="0.2">
      <c r="A42" s="802"/>
      <c r="B42" s="60" t="s">
        <v>44</v>
      </c>
      <c r="C42" s="460">
        <v>895</v>
      </c>
      <c r="D42" s="18">
        <v>90</v>
      </c>
      <c r="E42" s="18">
        <v>277</v>
      </c>
      <c r="F42" s="18">
        <v>332</v>
      </c>
      <c r="G42" s="18">
        <v>457</v>
      </c>
      <c r="H42" s="623">
        <f t="shared" si="0"/>
        <v>1156</v>
      </c>
      <c r="J42" s="180">
        <f t="shared" si="1"/>
        <v>0.51061452513966477</v>
      </c>
      <c r="K42" s="32"/>
      <c r="L42" s="527"/>
      <c r="M42" s="32"/>
      <c r="N42" s="32"/>
      <c r="O42" s="32"/>
      <c r="P42" s="32"/>
      <c r="Q42" s="32"/>
      <c r="R42" s="32"/>
      <c r="S42" s="32"/>
    </row>
    <row r="43" spans="1:19" x14ac:dyDescent="0.2">
      <c r="A43" s="802"/>
      <c r="B43" s="60" t="s">
        <v>45</v>
      </c>
      <c r="C43" s="460">
        <v>487</v>
      </c>
      <c r="D43" s="18">
        <v>45</v>
      </c>
      <c r="E43" s="18">
        <v>126</v>
      </c>
      <c r="F43" s="18">
        <v>141</v>
      </c>
      <c r="G43" s="18">
        <v>243</v>
      </c>
      <c r="H43" s="623">
        <f t="shared" si="0"/>
        <v>555</v>
      </c>
      <c r="J43" s="180">
        <f t="shared" si="1"/>
        <v>0.49897330595482547</v>
      </c>
      <c r="K43" s="32"/>
      <c r="L43" s="527"/>
      <c r="M43" s="32"/>
      <c r="N43" s="32"/>
      <c r="O43" s="32"/>
      <c r="P43" s="32"/>
      <c r="Q43" s="32"/>
      <c r="R43" s="32"/>
      <c r="S43" s="32"/>
    </row>
    <row r="44" spans="1:19" x14ac:dyDescent="0.2">
      <c r="A44" s="802"/>
      <c r="B44" s="60" t="s">
        <v>46</v>
      </c>
      <c r="C44" s="460">
        <v>168</v>
      </c>
      <c r="D44" s="18">
        <v>18</v>
      </c>
      <c r="E44" s="18">
        <v>69</v>
      </c>
      <c r="F44" s="18">
        <v>71</v>
      </c>
      <c r="G44" s="18">
        <v>98</v>
      </c>
      <c r="H44" s="623">
        <f t="shared" si="0"/>
        <v>256</v>
      </c>
      <c r="J44" s="180">
        <f t="shared" si="1"/>
        <v>0.58333333333333337</v>
      </c>
      <c r="K44" s="32"/>
      <c r="L44" s="527"/>
      <c r="M44" s="32"/>
      <c r="N44" s="32"/>
      <c r="O44" s="32"/>
      <c r="P44" s="32"/>
      <c r="Q44" s="32"/>
      <c r="R44" s="32"/>
      <c r="S44" s="32"/>
    </row>
    <row r="45" spans="1:19" x14ac:dyDescent="0.2">
      <c r="A45" s="802"/>
      <c r="B45" s="60" t="s">
        <v>47</v>
      </c>
      <c r="C45" s="460">
        <v>169</v>
      </c>
      <c r="D45" s="18">
        <v>26</v>
      </c>
      <c r="E45" s="18">
        <v>53</v>
      </c>
      <c r="F45" s="18">
        <v>75</v>
      </c>
      <c r="G45" s="18">
        <v>85</v>
      </c>
      <c r="H45" s="623">
        <f t="shared" si="0"/>
        <v>239</v>
      </c>
      <c r="J45" s="180">
        <f t="shared" si="1"/>
        <v>0.50295857988165682</v>
      </c>
      <c r="K45" s="32"/>
      <c r="L45" s="527"/>
      <c r="M45" s="32"/>
      <c r="N45" s="32"/>
      <c r="O45" s="32"/>
      <c r="P45" s="32"/>
      <c r="Q45" s="32"/>
      <c r="R45" s="32"/>
      <c r="S45" s="32"/>
    </row>
    <row r="46" spans="1:19" x14ac:dyDescent="0.2">
      <c r="A46" s="802"/>
      <c r="B46" s="60" t="s">
        <v>49</v>
      </c>
      <c r="C46" s="460">
        <v>433</v>
      </c>
      <c r="D46" s="18">
        <v>70</v>
      </c>
      <c r="E46" s="18">
        <v>135</v>
      </c>
      <c r="F46" s="18">
        <v>162</v>
      </c>
      <c r="G46" s="18">
        <v>223</v>
      </c>
      <c r="H46" s="623">
        <f t="shared" si="0"/>
        <v>590</v>
      </c>
      <c r="J46" s="180">
        <f t="shared" si="1"/>
        <v>0.51501154734411081</v>
      </c>
      <c r="K46" s="32"/>
      <c r="L46" s="527"/>
      <c r="M46" s="32"/>
      <c r="N46" s="32"/>
      <c r="O46" s="32"/>
      <c r="P46" s="32"/>
      <c r="Q46" s="32"/>
      <c r="R46" s="32"/>
      <c r="S46" s="32"/>
    </row>
    <row r="47" spans="1:19" x14ac:dyDescent="0.2">
      <c r="A47" s="802"/>
      <c r="B47" s="60" t="s">
        <v>50</v>
      </c>
      <c r="C47" s="460">
        <v>482</v>
      </c>
      <c r="D47" s="18">
        <v>52</v>
      </c>
      <c r="E47" s="18">
        <v>155</v>
      </c>
      <c r="F47" s="18">
        <v>169</v>
      </c>
      <c r="G47" s="18">
        <v>251</v>
      </c>
      <c r="H47" s="623">
        <f t="shared" si="0"/>
        <v>627</v>
      </c>
      <c r="J47" s="180">
        <f t="shared" si="1"/>
        <v>0.52074688796680502</v>
      </c>
      <c r="K47" s="32"/>
      <c r="L47" s="527"/>
      <c r="M47" s="32"/>
      <c r="N47" s="32"/>
      <c r="O47" s="32"/>
      <c r="P47" s="32"/>
      <c r="Q47" s="32"/>
      <c r="R47" s="32"/>
      <c r="S47" s="32"/>
    </row>
    <row r="48" spans="1:19" x14ac:dyDescent="0.2">
      <c r="A48" s="802"/>
      <c r="B48" s="60" t="s">
        <v>51</v>
      </c>
      <c r="C48" s="460">
        <v>411</v>
      </c>
      <c r="D48" s="18">
        <v>40</v>
      </c>
      <c r="E48" s="18">
        <v>110</v>
      </c>
      <c r="F48" s="18">
        <v>167</v>
      </c>
      <c r="G48" s="18">
        <v>194</v>
      </c>
      <c r="H48" s="623">
        <f t="shared" si="0"/>
        <v>511</v>
      </c>
      <c r="J48" s="180">
        <f t="shared" si="1"/>
        <v>0.47201946472019463</v>
      </c>
      <c r="K48" s="32"/>
      <c r="L48" s="527"/>
      <c r="M48" s="32"/>
      <c r="N48" s="32"/>
      <c r="O48" s="32"/>
      <c r="P48" s="32"/>
      <c r="Q48" s="32"/>
      <c r="R48" s="32"/>
      <c r="S48" s="32"/>
    </row>
    <row r="49" spans="1:19" x14ac:dyDescent="0.2">
      <c r="A49" s="802"/>
      <c r="B49" s="60" t="s">
        <v>53</v>
      </c>
      <c r="C49" s="460">
        <v>147</v>
      </c>
      <c r="D49" s="18">
        <v>7</v>
      </c>
      <c r="E49" s="18">
        <v>50</v>
      </c>
      <c r="F49" s="18">
        <v>57</v>
      </c>
      <c r="G49" s="18">
        <v>77</v>
      </c>
      <c r="H49" s="623">
        <f t="shared" si="0"/>
        <v>191</v>
      </c>
      <c r="J49" s="180">
        <f t="shared" si="1"/>
        <v>0.52380952380952384</v>
      </c>
      <c r="K49" s="32"/>
      <c r="L49" s="527"/>
      <c r="M49" s="32"/>
      <c r="N49" s="32"/>
      <c r="O49" s="32"/>
      <c r="P49" s="32"/>
      <c r="Q49" s="32"/>
      <c r="R49" s="32"/>
      <c r="S49" s="32"/>
    </row>
    <row r="50" spans="1:19" x14ac:dyDescent="0.2">
      <c r="A50" s="802"/>
      <c r="B50" s="60" t="s">
        <v>54</v>
      </c>
      <c r="C50" s="460">
        <v>211</v>
      </c>
      <c r="D50" s="18">
        <v>18</v>
      </c>
      <c r="E50" s="18">
        <v>47</v>
      </c>
      <c r="F50" s="18">
        <v>66</v>
      </c>
      <c r="G50" s="18">
        <v>106</v>
      </c>
      <c r="H50" s="623">
        <f t="shared" si="0"/>
        <v>237</v>
      </c>
      <c r="J50" s="180">
        <f t="shared" si="1"/>
        <v>0.50236966824644547</v>
      </c>
      <c r="K50" s="32"/>
      <c r="L50" s="527"/>
      <c r="M50" s="32"/>
      <c r="N50" s="32"/>
      <c r="O50" s="32"/>
      <c r="P50" s="32"/>
      <c r="Q50" s="32"/>
      <c r="R50" s="32"/>
      <c r="S50" s="32"/>
    </row>
    <row r="51" spans="1:19" x14ac:dyDescent="0.2">
      <c r="A51" s="802"/>
      <c r="B51" s="60" t="s">
        <v>55</v>
      </c>
      <c r="C51" s="460">
        <v>142</v>
      </c>
      <c r="D51" s="18">
        <v>16</v>
      </c>
      <c r="E51" s="18">
        <v>48</v>
      </c>
      <c r="F51" s="18">
        <v>49</v>
      </c>
      <c r="G51" s="18">
        <v>65</v>
      </c>
      <c r="H51" s="623">
        <f t="shared" si="0"/>
        <v>178</v>
      </c>
      <c r="J51" s="180">
        <f t="shared" si="1"/>
        <v>0.45774647887323944</v>
      </c>
      <c r="K51" s="32"/>
      <c r="L51" s="527"/>
      <c r="M51" s="32"/>
      <c r="N51" s="32"/>
      <c r="O51" s="32"/>
      <c r="P51" s="32"/>
      <c r="Q51" s="32"/>
      <c r="R51" s="32"/>
      <c r="S51" s="32"/>
    </row>
    <row r="52" spans="1:19" x14ac:dyDescent="0.2">
      <c r="A52" s="802"/>
      <c r="B52" s="60" t="s">
        <v>56</v>
      </c>
      <c r="C52" s="460">
        <v>114</v>
      </c>
      <c r="D52" s="18">
        <v>20</v>
      </c>
      <c r="E52" s="18">
        <v>45</v>
      </c>
      <c r="F52" s="18">
        <v>43</v>
      </c>
      <c r="G52" s="18">
        <v>63</v>
      </c>
      <c r="H52" s="623">
        <f t="shared" si="0"/>
        <v>171</v>
      </c>
      <c r="J52" s="180">
        <f t="shared" si="1"/>
        <v>0.55263157894736847</v>
      </c>
      <c r="K52" s="32"/>
      <c r="L52" s="527"/>
      <c r="M52" s="32"/>
      <c r="N52" s="32"/>
      <c r="O52" s="32"/>
      <c r="P52" s="32"/>
      <c r="Q52" s="32"/>
      <c r="R52" s="32"/>
      <c r="S52" s="32"/>
    </row>
    <row r="53" spans="1:19" x14ac:dyDescent="0.2">
      <c r="A53" s="802"/>
      <c r="B53" s="60" t="s">
        <v>58</v>
      </c>
      <c r="C53" s="460">
        <v>667</v>
      </c>
      <c r="D53" s="18">
        <v>87</v>
      </c>
      <c r="E53" s="18">
        <v>177</v>
      </c>
      <c r="F53" s="18">
        <v>216</v>
      </c>
      <c r="G53" s="18">
        <v>315</v>
      </c>
      <c r="H53" s="623">
        <f t="shared" si="0"/>
        <v>795</v>
      </c>
      <c r="J53" s="180">
        <f t="shared" si="1"/>
        <v>0.47226386806596704</v>
      </c>
      <c r="K53" s="32"/>
      <c r="L53" s="527"/>
      <c r="M53" s="32"/>
      <c r="N53" s="32"/>
      <c r="O53" s="32"/>
      <c r="P53" s="32"/>
      <c r="Q53" s="32"/>
      <c r="R53" s="32"/>
      <c r="S53" s="32"/>
    </row>
    <row r="54" spans="1:19" x14ac:dyDescent="0.2">
      <c r="A54" s="802"/>
      <c r="B54" s="60" t="s">
        <v>59</v>
      </c>
      <c r="C54" s="460">
        <v>514</v>
      </c>
      <c r="D54" s="18">
        <v>46</v>
      </c>
      <c r="E54" s="18">
        <v>160</v>
      </c>
      <c r="F54" s="18">
        <v>163</v>
      </c>
      <c r="G54" s="18">
        <v>218</v>
      </c>
      <c r="H54" s="623">
        <f t="shared" si="0"/>
        <v>587</v>
      </c>
      <c r="J54" s="180">
        <f t="shared" si="1"/>
        <v>0.42412451361867703</v>
      </c>
      <c r="K54" s="32"/>
      <c r="L54" s="527"/>
      <c r="M54" s="32"/>
      <c r="N54" s="32"/>
      <c r="O54" s="32"/>
      <c r="P54" s="32"/>
      <c r="Q54" s="32"/>
      <c r="R54" s="32"/>
      <c r="S54" s="32"/>
    </row>
    <row r="55" spans="1:19" x14ac:dyDescent="0.2">
      <c r="A55" s="802"/>
      <c r="B55" s="60" t="s">
        <v>60</v>
      </c>
      <c r="C55" s="460">
        <v>282</v>
      </c>
      <c r="D55" s="18">
        <v>21</v>
      </c>
      <c r="E55" s="18">
        <v>79</v>
      </c>
      <c r="F55" s="18">
        <v>82</v>
      </c>
      <c r="G55" s="18">
        <v>125</v>
      </c>
      <c r="H55" s="623">
        <f t="shared" si="0"/>
        <v>307</v>
      </c>
      <c r="J55" s="180">
        <f t="shared" si="1"/>
        <v>0.4432624113475177</v>
      </c>
      <c r="K55" s="32"/>
      <c r="L55" s="527"/>
      <c r="M55" s="32"/>
      <c r="N55" s="32"/>
      <c r="O55" s="32"/>
      <c r="P55" s="32"/>
      <c r="Q55" s="32"/>
      <c r="R55" s="32"/>
      <c r="S55" s="32"/>
    </row>
    <row r="56" spans="1:19" x14ac:dyDescent="0.2">
      <c r="A56" s="802"/>
      <c r="B56" s="60" t="s">
        <v>61</v>
      </c>
      <c r="C56" s="460">
        <v>492</v>
      </c>
      <c r="D56" s="18">
        <v>37</v>
      </c>
      <c r="E56" s="18">
        <v>130</v>
      </c>
      <c r="F56" s="18">
        <v>158</v>
      </c>
      <c r="G56" s="18">
        <v>220</v>
      </c>
      <c r="H56" s="623">
        <f t="shared" si="0"/>
        <v>545</v>
      </c>
      <c r="J56" s="180">
        <f t="shared" si="1"/>
        <v>0.44715447154471544</v>
      </c>
      <c r="K56" s="32"/>
      <c r="L56" s="527"/>
      <c r="M56" s="32"/>
      <c r="N56" s="32"/>
      <c r="O56" s="32"/>
      <c r="P56" s="32"/>
      <c r="Q56" s="32"/>
      <c r="R56" s="32"/>
      <c r="S56" s="32"/>
    </row>
    <row r="57" spans="1:19" x14ac:dyDescent="0.2">
      <c r="A57" s="802"/>
      <c r="B57" s="60" t="s">
        <v>63</v>
      </c>
      <c r="C57" s="460">
        <v>443</v>
      </c>
      <c r="D57" s="18">
        <v>34</v>
      </c>
      <c r="E57" s="18">
        <v>122</v>
      </c>
      <c r="F57" s="18">
        <v>158</v>
      </c>
      <c r="G57" s="18">
        <v>219</v>
      </c>
      <c r="H57" s="623">
        <f t="shared" si="0"/>
        <v>533</v>
      </c>
      <c r="J57" s="180">
        <f t="shared" si="1"/>
        <v>0.49435665914221216</v>
      </c>
      <c r="K57" s="32"/>
      <c r="L57" s="527"/>
      <c r="M57" s="32"/>
      <c r="N57" s="32"/>
      <c r="O57" s="32"/>
      <c r="P57" s="32"/>
      <c r="Q57" s="32"/>
      <c r="R57" s="32"/>
      <c r="S57" s="32"/>
    </row>
    <row r="58" spans="1:19" x14ac:dyDescent="0.2">
      <c r="A58" s="802"/>
      <c r="B58" s="60" t="s">
        <v>64</v>
      </c>
      <c r="C58" s="460">
        <v>511</v>
      </c>
      <c r="D58" s="18">
        <v>40</v>
      </c>
      <c r="E58" s="18">
        <v>140</v>
      </c>
      <c r="F58" s="18">
        <v>204</v>
      </c>
      <c r="G58" s="18">
        <v>337</v>
      </c>
      <c r="H58" s="623">
        <f t="shared" si="0"/>
        <v>721</v>
      </c>
      <c r="J58" s="180">
        <f t="shared" si="1"/>
        <v>0.6594911937377691</v>
      </c>
      <c r="K58" s="32"/>
      <c r="L58" s="527"/>
      <c r="M58" s="32"/>
      <c r="N58" s="32"/>
      <c r="O58" s="32"/>
      <c r="P58" s="32"/>
      <c r="Q58" s="32"/>
      <c r="R58" s="32"/>
      <c r="S58" s="32"/>
    </row>
    <row r="59" spans="1:19" x14ac:dyDescent="0.2">
      <c r="A59" s="802"/>
      <c r="B59" s="60" t="s">
        <v>65</v>
      </c>
      <c r="C59" s="460">
        <v>210</v>
      </c>
      <c r="D59" s="18">
        <v>33</v>
      </c>
      <c r="E59" s="18">
        <v>52</v>
      </c>
      <c r="F59" s="18">
        <v>81</v>
      </c>
      <c r="G59" s="18">
        <v>99</v>
      </c>
      <c r="H59" s="623">
        <f t="shared" si="0"/>
        <v>265</v>
      </c>
      <c r="J59" s="180">
        <f t="shared" si="1"/>
        <v>0.47142857142857142</v>
      </c>
      <c r="K59" s="32"/>
      <c r="L59" s="527"/>
      <c r="M59" s="32"/>
      <c r="N59" s="32"/>
      <c r="O59" s="32"/>
      <c r="P59" s="32"/>
      <c r="Q59" s="32"/>
      <c r="R59" s="32"/>
      <c r="S59" s="32"/>
    </row>
    <row r="60" spans="1:19" x14ac:dyDescent="0.2">
      <c r="A60" s="802"/>
      <c r="B60" s="60" t="s">
        <v>66</v>
      </c>
      <c r="C60" s="460">
        <v>334</v>
      </c>
      <c r="D60" s="18">
        <v>35</v>
      </c>
      <c r="E60" s="18">
        <v>103</v>
      </c>
      <c r="F60" s="18">
        <v>121</v>
      </c>
      <c r="G60" s="18">
        <v>181</v>
      </c>
      <c r="H60" s="623">
        <f t="shared" si="0"/>
        <v>440</v>
      </c>
      <c r="J60" s="180">
        <f t="shared" si="1"/>
        <v>0.54191616766467066</v>
      </c>
      <c r="K60" s="32"/>
      <c r="L60" s="527"/>
      <c r="M60" s="32"/>
      <c r="N60" s="32"/>
      <c r="O60" s="32"/>
      <c r="P60" s="32"/>
      <c r="Q60" s="32"/>
      <c r="R60" s="32"/>
      <c r="S60" s="32"/>
    </row>
    <row r="61" spans="1:19" x14ac:dyDescent="0.2">
      <c r="A61" s="802"/>
      <c r="B61" s="60" t="s">
        <v>67</v>
      </c>
      <c r="C61" s="460">
        <v>157</v>
      </c>
      <c r="D61" s="18">
        <v>21</v>
      </c>
      <c r="E61" s="18">
        <v>41</v>
      </c>
      <c r="F61" s="18">
        <v>70</v>
      </c>
      <c r="G61" s="18">
        <v>88</v>
      </c>
      <c r="H61" s="623">
        <f t="shared" si="0"/>
        <v>220</v>
      </c>
      <c r="J61" s="180">
        <f t="shared" si="1"/>
        <v>0.56050955414012738</v>
      </c>
      <c r="K61" s="32"/>
      <c r="L61" s="527"/>
      <c r="M61" s="32"/>
      <c r="N61" s="32"/>
      <c r="O61" s="32"/>
      <c r="P61" s="32"/>
      <c r="Q61" s="32"/>
      <c r="R61" s="32"/>
      <c r="S61" s="32"/>
    </row>
    <row r="62" spans="1:19" x14ac:dyDescent="0.2">
      <c r="A62" s="803"/>
      <c r="B62" s="60" t="s">
        <v>68</v>
      </c>
      <c r="C62" s="460">
        <v>395</v>
      </c>
      <c r="D62" s="18">
        <v>55</v>
      </c>
      <c r="E62" s="18">
        <v>132</v>
      </c>
      <c r="F62" s="18">
        <v>157</v>
      </c>
      <c r="G62" s="18">
        <v>221</v>
      </c>
      <c r="H62" s="623">
        <f t="shared" si="0"/>
        <v>565</v>
      </c>
      <c r="J62" s="180">
        <f t="shared" si="1"/>
        <v>0.55949367088607593</v>
      </c>
      <c r="K62" s="32"/>
      <c r="L62" s="527"/>
      <c r="M62" s="32"/>
      <c r="N62" s="32"/>
      <c r="O62" s="32"/>
      <c r="P62" s="32"/>
      <c r="Q62" s="32"/>
      <c r="R62" s="32"/>
      <c r="S62" s="32"/>
    </row>
    <row r="63" spans="1:19" x14ac:dyDescent="0.2">
      <c r="A63" s="804" t="s">
        <v>584</v>
      </c>
      <c r="B63" s="60" t="s">
        <v>73</v>
      </c>
      <c r="C63" s="460">
        <v>79</v>
      </c>
      <c r="D63" s="18">
        <v>3</v>
      </c>
      <c r="E63" s="18">
        <v>20</v>
      </c>
      <c r="F63" s="18">
        <v>26</v>
      </c>
      <c r="G63" s="18">
        <v>33</v>
      </c>
      <c r="H63" s="623">
        <f t="shared" si="0"/>
        <v>82</v>
      </c>
      <c r="J63" s="180">
        <f t="shared" si="1"/>
        <v>0.41772151898734178</v>
      </c>
      <c r="K63" s="32"/>
      <c r="L63" s="527"/>
      <c r="M63" s="32"/>
      <c r="N63" s="32"/>
      <c r="O63" s="32"/>
      <c r="P63" s="32"/>
      <c r="Q63" s="32"/>
      <c r="R63" s="32"/>
      <c r="S63" s="32"/>
    </row>
    <row r="64" spans="1:19" x14ac:dyDescent="0.2">
      <c r="A64" s="805"/>
      <c r="B64" s="60" t="s">
        <v>74</v>
      </c>
      <c r="C64" s="460">
        <v>95</v>
      </c>
      <c r="D64" s="18">
        <v>4</v>
      </c>
      <c r="E64" s="18">
        <v>25</v>
      </c>
      <c r="F64" s="18">
        <v>19</v>
      </c>
      <c r="G64" s="18">
        <v>59</v>
      </c>
      <c r="H64" s="623">
        <f t="shared" si="0"/>
        <v>107</v>
      </c>
      <c r="J64" s="180">
        <f t="shared" si="1"/>
        <v>0.62105263157894741</v>
      </c>
      <c r="K64" s="32"/>
      <c r="L64" s="527"/>
      <c r="M64" s="32"/>
      <c r="N64" s="32"/>
      <c r="O64" s="32"/>
      <c r="P64" s="32"/>
      <c r="Q64" s="32"/>
      <c r="R64" s="32"/>
      <c r="S64" s="32"/>
    </row>
    <row r="65" spans="1:19" s="457" customFormat="1" x14ac:dyDescent="0.2">
      <c r="A65" s="805"/>
      <c r="B65" s="60">
        <v>87</v>
      </c>
      <c r="C65" s="460">
        <v>134</v>
      </c>
      <c r="D65" s="18">
        <v>11</v>
      </c>
      <c r="E65" s="18">
        <v>20</v>
      </c>
      <c r="F65" s="18">
        <v>24</v>
      </c>
      <c r="G65" s="18">
        <v>45</v>
      </c>
      <c r="H65" s="460">
        <f t="shared" ref="H65" si="2">SUM(D65:G65)</f>
        <v>100</v>
      </c>
      <c r="J65" s="180">
        <f t="shared" ref="J65" si="3">G65/C65</f>
        <v>0.33582089552238809</v>
      </c>
      <c r="K65" s="32"/>
      <c r="L65" s="527"/>
      <c r="M65" s="32"/>
      <c r="N65" s="32"/>
      <c r="O65" s="32"/>
      <c r="P65" s="32"/>
      <c r="Q65" s="32"/>
      <c r="R65" s="32"/>
      <c r="S65" s="32"/>
    </row>
    <row r="66" spans="1:19" x14ac:dyDescent="0.2">
      <c r="A66" s="806"/>
      <c r="B66" s="60">
        <v>91</v>
      </c>
      <c r="C66" s="460">
        <v>0</v>
      </c>
      <c r="D66" s="18"/>
      <c r="E66" s="18">
        <v>1</v>
      </c>
      <c r="F66" s="18">
        <v>1</v>
      </c>
      <c r="G66" s="18">
        <v>1</v>
      </c>
      <c r="H66" s="460">
        <f t="shared" ref="H66:H68" si="4">SUM(D66:G66)</f>
        <v>3</v>
      </c>
      <c r="I66" s="457"/>
      <c r="J66" s="180"/>
      <c r="K66" s="32"/>
      <c r="L66" s="527"/>
      <c r="M66" s="32"/>
      <c r="N66" s="32"/>
      <c r="O66" s="32"/>
      <c r="P66" s="32"/>
      <c r="Q66" s="32"/>
      <c r="R66" s="32"/>
      <c r="S66" s="32"/>
    </row>
    <row r="67" spans="1:19" x14ac:dyDescent="0.2">
      <c r="C67" s="458"/>
      <c r="D67" s="13"/>
      <c r="E67" s="13"/>
      <c r="F67" s="13"/>
      <c r="G67" s="13"/>
      <c r="H67" s="13"/>
      <c r="J67" s="181"/>
      <c r="K67" s="32"/>
      <c r="L67" s="527"/>
      <c r="M67" s="32"/>
      <c r="N67" s="32"/>
      <c r="O67" s="32"/>
      <c r="P67" s="32"/>
      <c r="Q67" s="32"/>
      <c r="R67" s="32"/>
      <c r="S67" s="32"/>
    </row>
    <row r="68" spans="1:19" ht="15.75" x14ac:dyDescent="0.2">
      <c r="A68" s="807" t="s">
        <v>376</v>
      </c>
      <c r="B68" s="808"/>
      <c r="C68" s="461">
        <v>4722</v>
      </c>
      <c r="D68" s="177">
        <v>266</v>
      </c>
      <c r="E68" s="177">
        <v>757</v>
      </c>
      <c r="F68" s="177">
        <v>904</v>
      </c>
      <c r="G68" s="177">
        <v>1363</v>
      </c>
      <c r="H68" s="178">
        <f t="shared" si="4"/>
        <v>3290</v>
      </c>
      <c r="J68" s="364">
        <f t="shared" si="1"/>
        <v>0.28864887759423974</v>
      </c>
      <c r="K68" s="32"/>
      <c r="L68" s="527"/>
      <c r="M68" s="32"/>
      <c r="N68" s="32"/>
      <c r="O68" s="32"/>
      <c r="P68" s="32"/>
      <c r="Q68" s="32"/>
      <c r="R68" s="32"/>
      <c r="S68" s="32"/>
    </row>
    <row r="69" spans="1:19" x14ac:dyDescent="0.2">
      <c r="C69" s="458"/>
      <c r="D69" s="13"/>
      <c r="E69" s="13"/>
      <c r="F69" s="13"/>
      <c r="G69" s="13"/>
      <c r="H69" s="13"/>
      <c r="J69" s="181"/>
      <c r="K69" s="32"/>
      <c r="L69" s="527"/>
      <c r="M69" s="32"/>
      <c r="N69" s="32"/>
      <c r="O69" s="32"/>
      <c r="P69" s="32"/>
      <c r="Q69" s="32"/>
      <c r="R69" s="32"/>
      <c r="S69" s="32"/>
    </row>
    <row r="70" spans="1:19" ht="15.75" x14ac:dyDescent="0.25">
      <c r="A70" s="793" t="s">
        <v>77</v>
      </c>
      <c r="B70" s="794"/>
      <c r="C70" s="459">
        <v>17476</v>
      </c>
      <c r="D70" s="25">
        <f t="shared" ref="D70:G70" si="5">SUM(D8:D68)</f>
        <v>1491</v>
      </c>
      <c r="E70" s="25">
        <f t="shared" si="5"/>
        <v>4390</v>
      </c>
      <c r="F70" s="25">
        <f t="shared" si="5"/>
        <v>5134</v>
      </c>
      <c r="G70" s="25">
        <f t="shared" si="5"/>
        <v>7328</v>
      </c>
      <c r="H70" s="26">
        <f>SUM(H8:H68)</f>
        <v>18343</v>
      </c>
      <c r="J70" s="182">
        <f t="shared" si="1"/>
        <v>0.41931792172121768</v>
      </c>
      <c r="K70" s="32"/>
      <c r="L70" s="527"/>
      <c r="M70" s="32"/>
      <c r="N70" s="32"/>
      <c r="O70" s="32"/>
      <c r="P70" s="32"/>
      <c r="Q70" s="32"/>
      <c r="R70" s="32"/>
      <c r="S70" s="32"/>
    </row>
    <row r="71" spans="1:19" x14ac:dyDescent="0.2">
      <c r="K71" s="32"/>
      <c r="L71" s="527"/>
      <c r="M71" s="32"/>
      <c r="N71" s="32"/>
      <c r="O71" s="32"/>
      <c r="P71" s="32"/>
      <c r="Q71" s="32"/>
      <c r="R71" s="32"/>
      <c r="S71" s="32"/>
    </row>
    <row r="72" spans="1:19" x14ac:dyDescent="0.2">
      <c r="K72" s="32"/>
      <c r="L72" s="527"/>
      <c r="M72" s="32"/>
      <c r="N72" s="32"/>
      <c r="O72" s="32"/>
      <c r="P72" s="32"/>
      <c r="Q72" s="32"/>
      <c r="R72" s="32"/>
      <c r="S72" s="32"/>
    </row>
    <row r="73" spans="1:19" x14ac:dyDescent="0.2">
      <c r="C73" s="672"/>
      <c r="D73" s="672"/>
      <c r="E73" s="672"/>
      <c r="F73" s="672"/>
      <c r="G73" s="672"/>
      <c r="H73" s="672"/>
      <c r="I73" s="672"/>
      <c r="J73" s="672"/>
      <c r="K73" s="32"/>
      <c r="L73" s="527"/>
      <c r="M73" s="32"/>
      <c r="N73" s="32"/>
      <c r="O73" s="32"/>
      <c r="P73" s="32"/>
      <c r="Q73" s="32"/>
      <c r="R73" s="32"/>
      <c r="S73" s="32"/>
    </row>
    <row r="74" spans="1:19" x14ac:dyDescent="0.2">
      <c r="K74" s="32"/>
      <c r="L74" s="527"/>
      <c r="M74" s="32"/>
      <c r="N74" s="32"/>
      <c r="O74" s="32"/>
      <c r="P74" s="32"/>
      <c r="Q74" s="32"/>
      <c r="R74" s="32"/>
      <c r="S74" s="32"/>
    </row>
    <row r="75" spans="1:19" x14ac:dyDescent="0.2">
      <c r="K75" s="32"/>
      <c r="L75" s="527"/>
      <c r="M75" s="32"/>
      <c r="N75" s="32"/>
      <c r="O75" s="32"/>
      <c r="P75" s="32"/>
      <c r="Q75" s="32"/>
      <c r="R75" s="32"/>
      <c r="S75" s="32"/>
    </row>
  </sheetData>
  <mergeCells count="8">
    <mergeCell ref="A3:J3"/>
    <mergeCell ref="D5:G5"/>
    <mergeCell ref="A70:B70"/>
    <mergeCell ref="A8:A13"/>
    <mergeCell ref="A14:A39"/>
    <mergeCell ref="A40:A62"/>
    <mergeCell ref="A63:A66"/>
    <mergeCell ref="A68:B68"/>
  </mergeCells>
  <printOptions horizontalCentered="1"/>
  <pageMargins left="0.70866141732283472" right="0.70866141732283472" top="0.74803149606299213" bottom="0.74803149606299213" header="0.31496062992125984" footer="0.31496062992125984"/>
  <pageSetup paperSize="9" scale="73" firstPageNumber="45" fitToHeight="0" orientation="portrait" r:id="rId1"/>
  <headerFoot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7"/>
    <pageSetUpPr fitToPage="1"/>
  </sheetPr>
  <dimension ref="A1:AF42"/>
  <sheetViews>
    <sheetView showGridLines="0" zoomScaleNormal="100" workbookViewId="0">
      <selection activeCell="N25" sqref="N25"/>
    </sheetView>
  </sheetViews>
  <sheetFormatPr baseColWidth="10" defaultRowHeight="12.75" x14ac:dyDescent="0.2"/>
  <cols>
    <col min="1" max="1" width="25.5" style="380" customWidth="1"/>
    <col min="2" max="2" width="101.6640625" style="381" customWidth="1"/>
  </cols>
  <sheetData>
    <row r="1" spans="1:2" ht="13.5" thickBot="1" x14ac:dyDescent="0.25"/>
    <row r="2" spans="1:2" ht="21.75" thickTop="1" thickBot="1" x14ac:dyDescent="0.25">
      <c r="A2" s="703" t="s">
        <v>529</v>
      </c>
      <c r="B2" s="704"/>
    </row>
    <row r="3" spans="1:2" ht="13.5" thickTop="1" x14ac:dyDescent="0.2"/>
    <row r="4" spans="1:2" s="554" customFormat="1" ht="18.75" x14ac:dyDescent="0.3">
      <c r="A4" s="552" t="s">
        <v>601</v>
      </c>
      <c r="B4" s="553"/>
    </row>
    <row r="6" spans="1:2" x14ac:dyDescent="0.2">
      <c r="A6" s="383" t="s">
        <v>414</v>
      </c>
      <c r="B6" s="382" t="s">
        <v>602</v>
      </c>
    </row>
    <row r="7" spans="1:2" ht="25.5" x14ac:dyDescent="0.2">
      <c r="A7" s="383" t="s">
        <v>415</v>
      </c>
      <c r="B7" s="382" t="s">
        <v>603</v>
      </c>
    </row>
    <row r="8" spans="1:2" x14ac:dyDescent="0.2">
      <c r="A8" s="383" t="s">
        <v>416</v>
      </c>
      <c r="B8" s="382" t="s">
        <v>604</v>
      </c>
    </row>
    <row r="10" spans="1:2" s="554" customFormat="1" ht="18.75" x14ac:dyDescent="0.3">
      <c r="A10" s="552" t="s">
        <v>530</v>
      </c>
      <c r="B10" s="553"/>
    </row>
    <row r="12" spans="1:2" x14ac:dyDescent="0.2">
      <c r="A12" s="383" t="s">
        <v>417</v>
      </c>
      <c r="B12" s="382" t="s">
        <v>517</v>
      </c>
    </row>
    <row r="13" spans="1:2" x14ac:dyDescent="0.2">
      <c r="A13" s="383" t="s">
        <v>418</v>
      </c>
      <c r="B13" s="382" t="s">
        <v>678</v>
      </c>
    </row>
    <row r="14" spans="1:2" x14ac:dyDescent="0.2">
      <c r="A14" s="383" t="s">
        <v>419</v>
      </c>
      <c r="B14" s="382" t="s">
        <v>518</v>
      </c>
    </row>
    <row r="15" spans="1:2" x14ac:dyDescent="0.2">
      <c r="A15" s="383" t="s">
        <v>420</v>
      </c>
      <c r="B15" s="382" t="s">
        <v>519</v>
      </c>
    </row>
    <row r="16" spans="1:2" x14ac:dyDescent="0.2">
      <c r="A16" s="383" t="s">
        <v>421</v>
      </c>
      <c r="B16" s="382" t="s">
        <v>520</v>
      </c>
    </row>
    <row r="17" spans="1:2" x14ac:dyDescent="0.2">
      <c r="A17" s="383" t="s">
        <v>516</v>
      </c>
      <c r="B17" s="382" t="s">
        <v>522</v>
      </c>
    </row>
    <row r="18" spans="1:2" ht="25.5" x14ac:dyDescent="0.2">
      <c r="A18" s="383" t="s">
        <v>469</v>
      </c>
      <c r="B18" s="382" t="s">
        <v>521</v>
      </c>
    </row>
    <row r="19" spans="1:2" ht="25.5" x14ac:dyDescent="0.2">
      <c r="A19" s="383" t="s">
        <v>470</v>
      </c>
      <c r="B19" s="382" t="s">
        <v>521</v>
      </c>
    </row>
    <row r="21" spans="1:2" s="554" customFormat="1" ht="18.75" x14ac:dyDescent="0.3">
      <c r="A21" s="552" t="s">
        <v>531</v>
      </c>
      <c r="B21" s="553"/>
    </row>
    <row r="23" spans="1:2" ht="25.5" x14ac:dyDescent="0.2">
      <c r="A23" s="383" t="s">
        <v>471</v>
      </c>
      <c r="B23" s="382" t="s">
        <v>523</v>
      </c>
    </row>
    <row r="24" spans="1:2" x14ac:dyDescent="0.2">
      <c r="A24" s="383" t="s">
        <v>422</v>
      </c>
      <c r="B24" s="382" t="s">
        <v>524</v>
      </c>
    </row>
    <row r="25" spans="1:2" ht="25.5" x14ac:dyDescent="0.2">
      <c r="A25" s="383" t="s">
        <v>671</v>
      </c>
      <c r="B25" s="382" t="s">
        <v>525</v>
      </c>
    </row>
    <row r="27" spans="1:2" s="554" customFormat="1" ht="18.75" x14ac:dyDescent="0.3">
      <c r="A27" s="552" t="s">
        <v>532</v>
      </c>
      <c r="B27" s="553"/>
    </row>
    <row r="29" spans="1:2" x14ac:dyDescent="0.2">
      <c r="A29" s="383" t="s">
        <v>423</v>
      </c>
      <c r="B29" s="382" t="s">
        <v>526</v>
      </c>
    </row>
    <row r="30" spans="1:2" x14ac:dyDescent="0.2">
      <c r="A30" s="383" t="s">
        <v>672</v>
      </c>
      <c r="B30" s="382" t="s">
        <v>527</v>
      </c>
    </row>
    <row r="32" spans="1:2" s="554" customFormat="1" ht="18.75" x14ac:dyDescent="0.3">
      <c r="A32" s="552" t="s">
        <v>533</v>
      </c>
      <c r="B32" s="553"/>
    </row>
    <row r="34" spans="1:32" ht="20.25" customHeight="1" x14ac:dyDescent="0.2">
      <c r="A34" s="383" t="s">
        <v>673</v>
      </c>
      <c r="B34" s="382" t="s">
        <v>528</v>
      </c>
    </row>
    <row r="36" spans="1:32" s="554" customFormat="1" ht="18.75" x14ac:dyDescent="0.3">
      <c r="A36" s="552" t="s">
        <v>534</v>
      </c>
      <c r="B36" s="553"/>
    </row>
    <row r="38" spans="1:32" ht="25.5" x14ac:dyDescent="0.2">
      <c r="A38" s="383" t="s">
        <v>424</v>
      </c>
      <c r="B38" s="382" t="s">
        <v>640</v>
      </c>
    </row>
    <row r="39" spans="1:32" x14ac:dyDescent="0.2">
      <c r="A39" s="383" t="s">
        <v>674</v>
      </c>
      <c r="B39" s="382" t="s">
        <v>641</v>
      </c>
    </row>
    <row r="40" spans="1:32" ht="18" customHeight="1" x14ac:dyDescent="0.2">
      <c r="A40" s="524" t="s">
        <v>501</v>
      </c>
      <c r="B40" s="523" t="s">
        <v>639</v>
      </c>
    </row>
    <row r="41" spans="1:32" s="621" customFormat="1" x14ac:dyDescent="0.2">
      <c r="A41" s="644"/>
      <c r="B41" s="645"/>
    </row>
    <row r="42" spans="1:32" s="553" customFormat="1" ht="18.75" x14ac:dyDescent="0.3">
      <c r="A42" s="552" t="s">
        <v>535</v>
      </c>
      <c r="C42" s="554"/>
      <c r="D42" s="554"/>
      <c r="E42" s="554"/>
      <c r="F42" s="554"/>
      <c r="G42" s="554"/>
      <c r="H42" s="554"/>
      <c r="I42" s="554"/>
      <c r="J42" s="554"/>
      <c r="K42" s="554"/>
      <c r="L42" s="554"/>
      <c r="M42" s="554"/>
      <c r="N42" s="554"/>
      <c r="O42" s="554"/>
      <c r="P42" s="554"/>
      <c r="Q42" s="554"/>
      <c r="R42" s="554"/>
      <c r="S42" s="554"/>
      <c r="T42" s="554"/>
      <c r="U42" s="554"/>
      <c r="V42" s="554"/>
      <c r="W42" s="554"/>
      <c r="X42" s="554"/>
      <c r="Y42" s="554"/>
      <c r="Z42" s="554"/>
      <c r="AA42" s="554"/>
      <c r="AB42" s="554"/>
      <c r="AC42" s="554"/>
      <c r="AD42" s="554"/>
      <c r="AE42" s="554"/>
      <c r="AF42" s="554"/>
    </row>
  </sheetData>
  <mergeCells count="1">
    <mergeCell ref="A2:B2"/>
  </mergeCells>
  <printOptions horizontalCentered="1"/>
  <pageMargins left="0.70866141732283472" right="0.70866141732283472" top="0.74803149606299213" bottom="0.74803149606299213" header="0.31496062992125984" footer="0.31496062992125984"/>
  <pageSetup paperSize="9" scale="76" fitToHeight="0" orientation="portrait" r:id="rId1"/>
  <headerFooter>
    <oddFooter>&amp;CPage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tabColor theme="7"/>
    <pageSetUpPr fitToPage="1"/>
  </sheetPr>
  <dimension ref="A1:P62"/>
  <sheetViews>
    <sheetView showGridLines="0" zoomScaleNormal="100" workbookViewId="0">
      <selection activeCell="N25" sqref="N25"/>
    </sheetView>
  </sheetViews>
  <sheetFormatPr baseColWidth="10" defaultRowHeight="12.75" x14ac:dyDescent="0.2"/>
  <cols>
    <col min="1" max="1" width="16.6640625" bestFit="1" customWidth="1"/>
    <col min="2" max="3" width="16" bestFit="1" customWidth="1"/>
    <col min="4" max="4" width="17.1640625" customWidth="1"/>
    <col min="5" max="5" width="8.6640625" customWidth="1"/>
    <col min="6" max="6" width="19" bestFit="1" customWidth="1"/>
    <col min="7" max="7" width="14.83203125" bestFit="1" customWidth="1"/>
    <col min="8" max="9" width="16" bestFit="1" customWidth="1"/>
    <col min="10" max="10" width="14.5" bestFit="1" customWidth="1"/>
    <col min="11" max="11" width="7.6640625" bestFit="1" customWidth="1"/>
    <col min="12" max="12" width="15.33203125" bestFit="1" customWidth="1"/>
    <col min="13" max="13" width="7.6640625" bestFit="1" customWidth="1"/>
    <col min="14" max="14" width="15.33203125" bestFit="1" customWidth="1"/>
    <col min="15" max="15" width="7.6640625" bestFit="1" customWidth="1"/>
    <col min="16" max="16" width="14.5" bestFit="1" customWidth="1"/>
  </cols>
  <sheetData>
    <row r="1" spans="1:16" ht="7.5" customHeight="1" x14ac:dyDescent="0.2"/>
    <row r="2" spans="1:16" ht="5.25" customHeight="1" x14ac:dyDescent="0.2"/>
    <row r="3" spans="1:16" ht="35.25" customHeight="1" x14ac:dyDescent="0.2">
      <c r="A3" s="709" t="s">
        <v>664</v>
      </c>
      <c r="B3" s="709"/>
      <c r="C3" s="709"/>
      <c r="D3" s="709"/>
      <c r="E3" s="709"/>
      <c r="F3" s="709"/>
      <c r="G3" s="709"/>
      <c r="H3" s="709"/>
      <c r="I3" s="709"/>
      <c r="J3" s="106"/>
      <c r="K3" s="106"/>
      <c r="L3" s="106"/>
      <c r="M3" s="106"/>
      <c r="N3" s="106"/>
      <c r="O3" s="106"/>
      <c r="P3" s="106"/>
    </row>
    <row r="4" spans="1:16" ht="6" customHeight="1" x14ac:dyDescent="0.2"/>
    <row r="5" spans="1:16" ht="6" customHeight="1" x14ac:dyDescent="0.2"/>
    <row r="6" spans="1:16" s="566" customFormat="1" ht="15.75" x14ac:dyDescent="0.25">
      <c r="B6" s="810" t="s">
        <v>496</v>
      </c>
      <c r="C6" s="810"/>
      <c r="D6" s="810"/>
      <c r="G6" s="810" t="s">
        <v>497</v>
      </c>
      <c r="H6" s="810"/>
      <c r="I6" s="810"/>
    </row>
    <row r="7" spans="1:16" x14ac:dyDescent="0.2">
      <c r="A7" s="198" t="s">
        <v>254</v>
      </c>
      <c r="B7" s="198" t="s">
        <v>249</v>
      </c>
      <c r="C7" s="198" t="s">
        <v>250</v>
      </c>
      <c r="D7" s="197" t="s">
        <v>253</v>
      </c>
      <c r="F7" s="198" t="s">
        <v>254</v>
      </c>
      <c r="G7" s="198" t="s">
        <v>249</v>
      </c>
      <c r="H7" s="198" t="s">
        <v>250</v>
      </c>
      <c r="I7" s="197" t="s">
        <v>253</v>
      </c>
    </row>
    <row r="8" spans="1:16" x14ac:dyDescent="0.2">
      <c r="A8" s="198"/>
      <c r="B8" s="198"/>
      <c r="C8" s="198"/>
      <c r="D8" s="198"/>
      <c r="F8" s="198"/>
      <c r="G8" s="198"/>
      <c r="H8" s="198"/>
      <c r="I8" s="198"/>
    </row>
    <row r="9" spans="1:16" x14ac:dyDescent="0.2">
      <c r="A9" s="170" t="s">
        <v>255</v>
      </c>
      <c r="B9" s="15">
        <v>696</v>
      </c>
      <c r="C9" s="15">
        <v>653</v>
      </c>
      <c r="D9" s="173">
        <f>B9+C9</f>
        <v>1349</v>
      </c>
      <c r="F9" s="170" t="s">
        <v>255</v>
      </c>
      <c r="G9" s="15">
        <v>1214</v>
      </c>
      <c r="H9" s="15">
        <v>854</v>
      </c>
      <c r="I9" s="173">
        <f>G9+H9</f>
        <v>2068</v>
      </c>
    </row>
    <row r="10" spans="1:16" x14ac:dyDescent="0.2">
      <c r="A10" s="172" t="s">
        <v>256</v>
      </c>
      <c r="B10" s="18">
        <v>59</v>
      </c>
      <c r="C10" s="18">
        <v>86</v>
      </c>
      <c r="D10" s="608">
        <f t="shared" ref="D10:D18" si="0">B10+C10</f>
        <v>145</v>
      </c>
      <c r="F10" s="172" t="s">
        <v>256</v>
      </c>
      <c r="G10" s="18">
        <v>206</v>
      </c>
      <c r="H10" s="18">
        <v>177</v>
      </c>
      <c r="I10" s="174">
        <f t="shared" ref="I10:I18" si="1">G10+H10</f>
        <v>383</v>
      </c>
    </row>
    <row r="11" spans="1:16" x14ac:dyDescent="0.2">
      <c r="A11" s="172" t="s">
        <v>257</v>
      </c>
      <c r="B11" s="18">
        <v>16</v>
      </c>
      <c r="C11" s="18">
        <v>20</v>
      </c>
      <c r="D11" s="608">
        <f t="shared" si="0"/>
        <v>36</v>
      </c>
      <c r="F11" s="172" t="s">
        <v>257</v>
      </c>
      <c r="G11" s="18">
        <v>67</v>
      </c>
      <c r="H11" s="18">
        <v>44</v>
      </c>
      <c r="I11" s="174">
        <f t="shared" si="1"/>
        <v>111</v>
      </c>
    </row>
    <row r="12" spans="1:16" x14ac:dyDescent="0.2">
      <c r="A12" s="172" t="s">
        <v>258</v>
      </c>
      <c r="B12" s="18">
        <v>13</v>
      </c>
      <c r="C12" s="18">
        <v>4</v>
      </c>
      <c r="D12" s="608">
        <f t="shared" si="0"/>
        <v>17</v>
      </c>
      <c r="F12" s="172" t="s">
        <v>258</v>
      </c>
      <c r="G12" s="18">
        <v>31</v>
      </c>
      <c r="H12" s="18">
        <v>16</v>
      </c>
      <c r="I12" s="174">
        <f t="shared" si="1"/>
        <v>47</v>
      </c>
    </row>
    <row r="13" spans="1:16" x14ac:dyDescent="0.2">
      <c r="A13" s="172" t="s">
        <v>259</v>
      </c>
      <c r="B13" s="18">
        <v>3</v>
      </c>
      <c r="C13" s="18">
        <v>3</v>
      </c>
      <c r="D13" s="608">
        <f t="shared" si="0"/>
        <v>6</v>
      </c>
      <c r="F13" s="172" t="s">
        <v>259</v>
      </c>
      <c r="G13" s="18">
        <v>12</v>
      </c>
      <c r="H13" s="18">
        <v>3</v>
      </c>
      <c r="I13" s="174">
        <f t="shared" si="1"/>
        <v>15</v>
      </c>
    </row>
    <row r="14" spans="1:16" x14ac:dyDescent="0.2">
      <c r="A14" s="172" t="s">
        <v>260</v>
      </c>
      <c r="B14" s="18">
        <v>4</v>
      </c>
      <c r="C14" s="18">
        <v>2</v>
      </c>
      <c r="D14" s="608">
        <f t="shared" si="0"/>
        <v>6</v>
      </c>
      <c r="F14" s="172" t="s">
        <v>260</v>
      </c>
      <c r="G14" s="18">
        <v>13</v>
      </c>
      <c r="H14" s="18">
        <v>8</v>
      </c>
      <c r="I14" s="174">
        <f t="shared" si="1"/>
        <v>21</v>
      </c>
    </row>
    <row r="15" spans="1:16" s="457" customFormat="1" x14ac:dyDescent="0.2">
      <c r="A15" s="487" t="s">
        <v>261</v>
      </c>
      <c r="B15" s="21">
        <v>1</v>
      </c>
      <c r="C15" s="21">
        <v>2</v>
      </c>
      <c r="D15" s="608">
        <f t="shared" si="0"/>
        <v>3</v>
      </c>
      <c r="F15" s="487" t="s">
        <v>261</v>
      </c>
      <c r="G15" s="21">
        <v>3</v>
      </c>
      <c r="H15" s="21">
        <v>2</v>
      </c>
      <c r="I15" s="196">
        <f t="shared" si="1"/>
        <v>5</v>
      </c>
    </row>
    <row r="16" spans="1:16" s="457" customFormat="1" x14ac:dyDescent="0.2">
      <c r="A16" s="487" t="s">
        <v>262</v>
      </c>
      <c r="B16" s="21"/>
      <c r="C16" s="21"/>
      <c r="D16" s="608">
        <f t="shared" si="0"/>
        <v>0</v>
      </c>
      <c r="F16" s="487" t="s">
        <v>262</v>
      </c>
      <c r="G16" s="21"/>
      <c r="H16" s="21"/>
      <c r="I16" s="196">
        <f t="shared" si="1"/>
        <v>0</v>
      </c>
    </row>
    <row r="17" spans="1:9" s="457" customFormat="1" x14ac:dyDescent="0.2">
      <c r="A17" s="487" t="s">
        <v>263</v>
      </c>
      <c r="B17" s="21"/>
      <c r="C17" s="21"/>
      <c r="D17" s="608">
        <f t="shared" si="0"/>
        <v>0</v>
      </c>
      <c r="F17" s="487" t="s">
        <v>263</v>
      </c>
      <c r="G17" s="21"/>
      <c r="H17" s="21"/>
      <c r="I17" s="196">
        <f t="shared" si="1"/>
        <v>0</v>
      </c>
    </row>
    <row r="18" spans="1:9" s="457" customFormat="1" x14ac:dyDescent="0.2">
      <c r="A18" s="366" t="s">
        <v>447</v>
      </c>
      <c r="B18" s="367">
        <v>4</v>
      </c>
      <c r="C18" s="367">
        <v>3</v>
      </c>
      <c r="D18" s="608">
        <f t="shared" si="0"/>
        <v>7</v>
      </c>
      <c r="F18" s="366" t="s">
        <v>447</v>
      </c>
      <c r="G18" s="367">
        <v>1</v>
      </c>
      <c r="H18" s="367">
        <v>1</v>
      </c>
      <c r="I18" s="368">
        <f t="shared" si="1"/>
        <v>2</v>
      </c>
    </row>
    <row r="20" spans="1:9" x14ac:dyDescent="0.2">
      <c r="A20" s="95" t="s">
        <v>12</v>
      </c>
      <c r="B20" s="25">
        <f>SUM(B9:B18)</f>
        <v>796</v>
      </c>
      <c r="C20" s="25">
        <f>SUM(C9:C18)</f>
        <v>773</v>
      </c>
      <c r="D20" s="26">
        <f>SUM(D9:D18)</f>
        <v>1569</v>
      </c>
      <c r="F20" s="95" t="s">
        <v>40</v>
      </c>
      <c r="G20" s="25">
        <f>SUM(G9:G18)</f>
        <v>1547</v>
      </c>
      <c r="H20" s="25">
        <f>SUM(H9:H18)</f>
        <v>1105</v>
      </c>
      <c r="I20" s="26">
        <f>SUM(I9:I18)</f>
        <v>2652</v>
      </c>
    </row>
    <row r="21" spans="1:9" ht="13.5" x14ac:dyDescent="0.25">
      <c r="A21" s="202" t="s">
        <v>264</v>
      </c>
      <c r="B21" s="224">
        <f>B20/D20</f>
        <v>0.50732950924155518</v>
      </c>
      <c r="C21" s="224">
        <f>C20/D20</f>
        <v>0.49267049075844488</v>
      </c>
      <c r="D21" s="224">
        <f>D20/D20</f>
        <v>1</v>
      </c>
      <c r="F21" s="202" t="s">
        <v>264</v>
      </c>
      <c r="G21" s="224">
        <f>G20/I20</f>
        <v>0.58333333333333337</v>
      </c>
      <c r="H21" s="224">
        <f>H20/I20</f>
        <v>0.41666666666666669</v>
      </c>
      <c r="I21" s="224">
        <f>I20/I20</f>
        <v>1</v>
      </c>
    </row>
    <row r="22" spans="1:9" ht="13.5" x14ac:dyDescent="0.25">
      <c r="A22" s="203" t="s">
        <v>230</v>
      </c>
      <c r="B22" s="518" t="s">
        <v>594</v>
      </c>
      <c r="C22" s="518" t="s">
        <v>594</v>
      </c>
      <c r="D22" s="518" t="s">
        <v>594</v>
      </c>
      <c r="F22" s="203" t="s">
        <v>230</v>
      </c>
      <c r="G22" s="518" t="s">
        <v>430</v>
      </c>
      <c r="H22" s="518" t="s">
        <v>430</v>
      </c>
      <c r="I22" s="518" t="s">
        <v>430</v>
      </c>
    </row>
    <row r="24" spans="1:9" ht="8.25" customHeight="1" x14ac:dyDescent="0.2"/>
    <row r="25" spans="1:9" s="566" customFormat="1" ht="15.75" x14ac:dyDescent="0.25">
      <c r="B25" s="810" t="s">
        <v>498</v>
      </c>
      <c r="C25" s="810"/>
      <c r="D25" s="810"/>
      <c r="G25" s="810" t="s">
        <v>499</v>
      </c>
      <c r="H25" s="810"/>
      <c r="I25" s="810"/>
    </row>
    <row r="26" spans="1:9" x14ac:dyDescent="0.2">
      <c r="A26" s="198" t="s">
        <v>254</v>
      </c>
      <c r="B26" s="198" t="s">
        <v>249</v>
      </c>
      <c r="C26" s="198" t="s">
        <v>250</v>
      </c>
      <c r="D26" s="197" t="s">
        <v>253</v>
      </c>
      <c r="F26" s="198" t="s">
        <v>254</v>
      </c>
      <c r="G26" s="198" t="s">
        <v>249</v>
      </c>
      <c r="H26" s="198" t="s">
        <v>250</v>
      </c>
      <c r="I26" s="197" t="s">
        <v>253</v>
      </c>
    </row>
    <row r="27" spans="1:9" x14ac:dyDescent="0.2">
      <c r="A27" s="198"/>
      <c r="B27" s="198"/>
      <c r="C27" s="198"/>
      <c r="D27" s="198"/>
      <c r="F27" s="198"/>
      <c r="G27" s="198"/>
      <c r="H27" s="198"/>
      <c r="I27" s="198"/>
    </row>
    <row r="28" spans="1:9" x14ac:dyDescent="0.2">
      <c r="A28" s="170" t="s">
        <v>255</v>
      </c>
      <c r="B28" s="15">
        <v>3784</v>
      </c>
      <c r="C28" s="15">
        <v>5854</v>
      </c>
      <c r="D28" s="173">
        <f>B28+C28</f>
        <v>9638</v>
      </c>
      <c r="F28" s="170" t="s">
        <v>255</v>
      </c>
      <c r="G28" s="15">
        <v>152</v>
      </c>
      <c r="H28" s="15">
        <v>118</v>
      </c>
      <c r="I28" s="173">
        <f>G28+H28</f>
        <v>270</v>
      </c>
    </row>
    <row r="29" spans="1:9" x14ac:dyDescent="0.2">
      <c r="A29" s="172" t="s">
        <v>256</v>
      </c>
      <c r="B29" s="18">
        <v>240</v>
      </c>
      <c r="C29" s="18">
        <v>490</v>
      </c>
      <c r="D29" s="174">
        <f t="shared" ref="D29:D37" si="2">B29+C29</f>
        <v>730</v>
      </c>
      <c r="F29" s="172" t="s">
        <v>256</v>
      </c>
      <c r="G29" s="18">
        <v>7</v>
      </c>
      <c r="H29" s="18">
        <v>8</v>
      </c>
      <c r="I29" s="174">
        <f t="shared" ref="I29:I37" si="3">G29+H29</f>
        <v>15</v>
      </c>
    </row>
    <row r="30" spans="1:9" x14ac:dyDescent="0.2">
      <c r="A30" s="172" t="s">
        <v>257</v>
      </c>
      <c r="B30" s="18">
        <v>28</v>
      </c>
      <c r="C30" s="18">
        <v>65</v>
      </c>
      <c r="D30" s="174">
        <f t="shared" si="2"/>
        <v>93</v>
      </c>
      <c r="F30" s="172" t="s">
        <v>257</v>
      </c>
      <c r="G30" s="18">
        <v>4</v>
      </c>
      <c r="H30" s="18">
        <v>2</v>
      </c>
      <c r="I30" s="174">
        <f t="shared" si="3"/>
        <v>6</v>
      </c>
    </row>
    <row r="31" spans="1:9" x14ac:dyDescent="0.2">
      <c r="A31" s="172" t="s">
        <v>258</v>
      </c>
      <c r="B31" s="18">
        <v>13</v>
      </c>
      <c r="C31" s="18">
        <v>16</v>
      </c>
      <c r="D31" s="174">
        <f t="shared" si="2"/>
        <v>29</v>
      </c>
      <c r="F31" s="172" t="s">
        <v>258</v>
      </c>
      <c r="G31" s="18">
        <v>1</v>
      </c>
      <c r="H31" s="18"/>
      <c r="I31" s="174">
        <f t="shared" si="3"/>
        <v>1</v>
      </c>
    </row>
    <row r="32" spans="1:9" x14ac:dyDescent="0.2">
      <c r="A32" s="172" t="s">
        <v>259</v>
      </c>
      <c r="B32" s="18">
        <v>1</v>
      </c>
      <c r="C32" s="18">
        <v>4</v>
      </c>
      <c r="D32" s="174">
        <f t="shared" si="2"/>
        <v>5</v>
      </c>
      <c r="F32" s="172" t="s">
        <v>259</v>
      </c>
      <c r="G32" s="18"/>
      <c r="H32" s="18"/>
      <c r="I32" s="174">
        <f t="shared" si="3"/>
        <v>0</v>
      </c>
    </row>
    <row r="33" spans="1:9" x14ac:dyDescent="0.2">
      <c r="A33" s="172" t="s">
        <v>260</v>
      </c>
      <c r="B33" s="18">
        <v>3</v>
      </c>
      <c r="C33" s="18">
        <v>14</v>
      </c>
      <c r="D33" s="174">
        <f t="shared" si="2"/>
        <v>17</v>
      </c>
      <c r="F33" s="172" t="s">
        <v>260</v>
      </c>
      <c r="G33" s="18"/>
      <c r="H33" s="18"/>
      <c r="I33" s="174">
        <f t="shared" si="3"/>
        <v>0</v>
      </c>
    </row>
    <row r="34" spans="1:9" s="457" customFormat="1" x14ac:dyDescent="0.2">
      <c r="A34" s="487" t="s">
        <v>261</v>
      </c>
      <c r="B34" s="21">
        <v>9</v>
      </c>
      <c r="C34" s="21">
        <v>7</v>
      </c>
      <c r="D34" s="196">
        <f t="shared" si="2"/>
        <v>16</v>
      </c>
      <c r="F34" s="487" t="s">
        <v>261</v>
      </c>
      <c r="G34" s="21"/>
      <c r="H34" s="21"/>
      <c r="I34" s="196">
        <f t="shared" si="3"/>
        <v>0</v>
      </c>
    </row>
    <row r="35" spans="1:9" s="457" customFormat="1" x14ac:dyDescent="0.2">
      <c r="A35" s="487" t="s">
        <v>262</v>
      </c>
      <c r="B35" s="21"/>
      <c r="C35" s="21"/>
      <c r="D35" s="196">
        <f t="shared" si="2"/>
        <v>0</v>
      </c>
      <c r="F35" s="487" t="s">
        <v>262</v>
      </c>
      <c r="G35" s="21"/>
      <c r="H35" s="21"/>
      <c r="I35" s="196">
        <f t="shared" si="3"/>
        <v>0</v>
      </c>
    </row>
    <row r="36" spans="1:9" s="457" customFormat="1" x14ac:dyDescent="0.2">
      <c r="A36" s="487" t="s">
        <v>263</v>
      </c>
      <c r="B36" s="21"/>
      <c r="C36" s="21"/>
      <c r="D36" s="196">
        <f t="shared" si="2"/>
        <v>0</v>
      </c>
      <c r="F36" s="487" t="s">
        <v>263</v>
      </c>
      <c r="G36" s="21"/>
      <c r="H36" s="21"/>
      <c r="I36" s="196">
        <f t="shared" si="3"/>
        <v>0</v>
      </c>
    </row>
    <row r="37" spans="1:9" x14ac:dyDescent="0.2">
      <c r="A37" s="366" t="s">
        <v>447</v>
      </c>
      <c r="B37" s="367">
        <v>4</v>
      </c>
      <c r="C37" s="367">
        <v>8</v>
      </c>
      <c r="D37" s="368">
        <f t="shared" si="2"/>
        <v>12</v>
      </c>
      <c r="F37" s="366" t="s">
        <v>447</v>
      </c>
      <c r="G37" s="367"/>
      <c r="H37" s="367"/>
      <c r="I37" s="368">
        <f t="shared" si="3"/>
        <v>0</v>
      </c>
    </row>
    <row r="39" spans="1:9" x14ac:dyDescent="0.2">
      <c r="A39" s="95" t="s">
        <v>70</v>
      </c>
      <c r="B39" s="25">
        <f>SUM(B28:B37)</f>
        <v>4082</v>
      </c>
      <c r="C39" s="25">
        <f>SUM(C28:C37)</f>
        <v>6458</v>
      </c>
      <c r="D39" s="26">
        <f>SUM(D28:D37)</f>
        <v>10540</v>
      </c>
      <c r="F39" s="95" t="s">
        <v>76</v>
      </c>
      <c r="G39" s="25">
        <f>SUM(G28:G37)</f>
        <v>164</v>
      </c>
      <c r="H39" s="25">
        <f>SUM(H28:H37)</f>
        <v>128</v>
      </c>
      <c r="I39" s="26">
        <f>SUM(I28:I37)</f>
        <v>292</v>
      </c>
    </row>
    <row r="40" spans="1:9" ht="13.5" x14ac:dyDescent="0.25">
      <c r="A40" s="202" t="s">
        <v>264</v>
      </c>
      <c r="B40" s="224">
        <f>B39/D39</f>
        <v>0.38728652751423148</v>
      </c>
      <c r="C40" s="224">
        <f>C39/D39</f>
        <v>0.61271347248576846</v>
      </c>
      <c r="D40" s="224">
        <f>D39/D39</f>
        <v>1</v>
      </c>
      <c r="F40" s="202" t="s">
        <v>264</v>
      </c>
      <c r="G40" s="224">
        <f>G39/I39</f>
        <v>0.56164383561643838</v>
      </c>
      <c r="H40" s="224">
        <f>H39/I39</f>
        <v>0.43835616438356162</v>
      </c>
      <c r="I40" s="224">
        <f>I39/I39</f>
        <v>1</v>
      </c>
    </row>
    <row r="41" spans="1:9" s="521" customFormat="1" ht="13.5" x14ac:dyDescent="0.25">
      <c r="A41" s="519" t="s">
        <v>230</v>
      </c>
      <c r="B41" s="520" t="s">
        <v>431</v>
      </c>
      <c r="C41" s="520" t="s">
        <v>431</v>
      </c>
      <c r="D41" s="520" t="s">
        <v>431</v>
      </c>
      <c r="F41" s="519" t="s">
        <v>230</v>
      </c>
      <c r="G41" s="520" t="s">
        <v>431</v>
      </c>
      <c r="H41" s="520" t="s">
        <v>431</v>
      </c>
      <c r="I41" s="520" t="s">
        <v>431</v>
      </c>
    </row>
    <row r="42" spans="1:9" x14ac:dyDescent="0.2">
      <c r="A42" s="488"/>
      <c r="B42" s="488"/>
      <c r="C42" s="488"/>
      <c r="D42" s="488"/>
      <c r="E42" s="488"/>
      <c r="F42" s="488"/>
      <c r="G42" s="488"/>
      <c r="H42" s="488"/>
      <c r="I42" s="488"/>
    </row>
    <row r="43" spans="1:9" x14ac:dyDescent="0.2">
      <c r="A43" s="488"/>
      <c r="B43" s="488"/>
      <c r="C43" s="488"/>
      <c r="D43" s="488"/>
      <c r="E43" s="488"/>
      <c r="F43" s="488"/>
      <c r="G43" s="488"/>
      <c r="H43" s="488"/>
      <c r="I43" s="488"/>
    </row>
    <row r="44" spans="1:9" s="564" customFormat="1" ht="15" x14ac:dyDescent="0.25">
      <c r="B44" s="809" t="s">
        <v>500</v>
      </c>
      <c r="C44" s="809"/>
      <c r="D44" s="809"/>
      <c r="E44" s="584"/>
      <c r="F44" s="584"/>
      <c r="G44" s="584"/>
      <c r="H44" s="584"/>
    </row>
    <row r="45" spans="1:9" x14ac:dyDescent="0.2">
      <c r="A45" s="198" t="s">
        <v>254</v>
      </c>
      <c r="B45" s="198" t="s">
        <v>249</v>
      </c>
      <c r="C45" s="198" t="s">
        <v>250</v>
      </c>
      <c r="D45" s="197" t="s">
        <v>253</v>
      </c>
    </row>
    <row r="46" spans="1:9" x14ac:dyDescent="0.2">
      <c r="A46" s="198"/>
      <c r="B46" s="198"/>
      <c r="C46" s="198"/>
      <c r="D46" s="198"/>
    </row>
    <row r="47" spans="1:9" x14ac:dyDescent="0.2">
      <c r="A47" s="170" t="s">
        <v>255</v>
      </c>
      <c r="B47" s="15">
        <v>7030</v>
      </c>
      <c r="C47" s="15">
        <v>8930</v>
      </c>
      <c r="D47" s="173">
        <f>B47+C47</f>
        <v>15960</v>
      </c>
    </row>
    <row r="48" spans="1:9" x14ac:dyDescent="0.2">
      <c r="A48" s="172" t="s">
        <v>256</v>
      </c>
      <c r="B48" s="18">
        <v>662</v>
      </c>
      <c r="C48" s="18">
        <v>943</v>
      </c>
      <c r="D48" s="174">
        <f t="shared" ref="D48:D56" si="4">B48+C48</f>
        <v>1605</v>
      </c>
    </row>
    <row r="49" spans="1:9" x14ac:dyDescent="0.2">
      <c r="A49" s="172" t="s">
        <v>257</v>
      </c>
      <c r="B49" s="18">
        <v>138</v>
      </c>
      <c r="C49" s="18">
        <v>165</v>
      </c>
      <c r="D49" s="174">
        <f t="shared" si="4"/>
        <v>303</v>
      </c>
    </row>
    <row r="50" spans="1:9" x14ac:dyDescent="0.2">
      <c r="A50" s="172" t="s">
        <v>258</v>
      </c>
      <c r="B50" s="18">
        <v>80</v>
      </c>
      <c r="C50" s="18">
        <v>52</v>
      </c>
      <c r="D50" s="174">
        <f t="shared" si="4"/>
        <v>132</v>
      </c>
    </row>
    <row r="51" spans="1:9" x14ac:dyDescent="0.2">
      <c r="A51" s="172" t="s">
        <v>259</v>
      </c>
      <c r="B51" s="18">
        <v>25</v>
      </c>
      <c r="C51" s="18">
        <v>14</v>
      </c>
      <c r="D51" s="174">
        <f t="shared" si="4"/>
        <v>39</v>
      </c>
    </row>
    <row r="52" spans="1:9" x14ac:dyDescent="0.2">
      <c r="A52" s="172" t="s">
        <v>260</v>
      </c>
      <c r="B52" s="18">
        <v>24</v>
      </c>
      <c r="C52" s="18">
        <v>25</v>
      </c>
      <c r="D52" s="174">
        <f t="shared" si="4"/>
        <v>49</v>
      </c>
    </row>
    <row r="53" spans="1:9" s="457" customFormat="1" x14ac:dyDescent="0.2">
      <c r="A53" s="487" t="s">
        <v>261</v>
      </c>
      <c r="B53" s="21">
        <v>13</v>
      </c>
      <c r="C53" s="21">
        <v>12</v>
      </c>
      <c r="D53" s="196">
        <f t="shared" si="4"/>
        <v>25</v>
      </c>
    </row>
    <row r="54" spans="1:9" s="457" customFormat="1" x14ac:dyDescent="0.2">
      <c r="A54" s="487" t="s">
        <v>262</v>
      </c>
      <c r="B54" s="21"/>
      <c r="C54" s="21"/>
      <c r="D54" s="196">
        <f t="shared" si="4"/>
        <v>0</v>
      </c>
    </row>
    <row r="55" spans="1:9" s="457" customFormat="1" x14ac:dyDescent="0.2">
      <c r="A55" s="487" t="s">
        <v>263</v>
      </c>
      <c r="B55" s="21"/>
      <c r="C55" s="21"/>
      <c r="D55" s="196">
        <f t="shared" si="4"/>
        <v>0</v>
      </c>
    </row>
    <row r="56" spans="1:9" x14ac:dyDescent="0.2">
      <c r="A56" s="366" t="s">
        <v>447</v>
      </c>
      <c r="B56" s="367">
        <v>117</v>
      </c>
      <c r="C56" s="367">
        <v>113</v>
      </c>
      <c r="D56" s="368">
        <f t="shared" si="4"/>
        <v>230</v>
      </c>
    </row>
    <row r="58" spans="1:9" ht="25.5" x14ac:dyDescent="0.2">
      <c r="A58" s="225" t="s">
        <v>351</v>
      </c>
      <c r="B58" s="226">
        <f>SUM(B47:B56)</f>
        <v>8089</v>
      </c>
      <c r="C58" s="226">
        <f>SUM(C47:C56)</f>
        <v>10254</v>
      </c>
      <c r="D58" s="227">
        <f>SUM(D47:D56)</f>
        <v>18343</v>
      </c>
    </row>
    <row r="59" spans="1:9" ht="13.5" x14ac:dyDescent="0.25">
      <c r="A59" s="202" t="s">
        <v>264</v>
      </c>
      <c r="B59" s="224">
        <f>B58/D58</f>
        <v>0.44098566210543533</v>
      </c>
      <c r="C59" s="224">
        <f>C58/D58</f>
        <v>0.55901433789456467</v>
      </c>
      <c r="D59" s="224">
        <f>D58/D58</f>
        <v>1</v>
      </c>
    </row>
    <row r="60" spans="1:9" ht="13.5" x14ac:dyDescent="0.25">
      <c r="A60" s="519" t="s">
        <v>230</v>
      </c>
      <c r="B60" s="520" t="s">
        <v>594</v>
      </c>
      <c r="C60" s="520" t="s">
        <v>594</v>
      </c>
      <c r="D60" s="520" t="s">
        <v>594</v>
      </c>
    </row>
    <row r="61" spans="1:9" s="568" customFormat="1" ht="15.75" x14ac:dyDescent="0.25">
      <c r="A61" s="572" t="s">
        <v>658</v>
      </c>
      <c r="B61" s="585"/>
      <c r="C61" s="585"/>
      <c r="D61" s="585"/>
      <c r="E61" s="585"/>
      <c r="F61" s="585"/>
      <c r="G61" s="585"/>
      <c r="H61" s="585"/>
      <c r="I61" s="585"/>
    </row>
    <row r="62" spans="1:9" x14ac:dyDescent="0.2">
      <c r="A62" s="426"/>
      <c r="B62" s="426"/>
      <c r="C62" s="426"/>
      <c r="D62" s="426"/>
      <c r="E62" s="426"/>
      <c r="F62" s="426"/>
      <c r="G62" s="426"/>
      <c r="H62" s="426"/>
      <c r="I62" s="426"/>
    </row>
  </sheetData>
  <mergeCells count="6">
    <mergeCell ref="B44:D44"/>
    <mergeCell ref="A3:I3"/>
    <mergeCell ref="B6:D6"/>
    <mergeCell ref="G6:I6"/>
    <mergeCell ref="B25:D25"/>
    <mergeCell ref="G25:I25"/>
  </mergeCells>
  <printOptions horizontalCentered="1"/>
  <pageMargins left="0.70866141732283472" right="0.70866141732283472" top="0.74803149606299213" bottom="0.74803149606299213" header="0.31496062992125984" footer="0.31496062992125984"/>
  <pageSetup paperSize="9" scale="69" firstPageNumber="46" fitToHeight="0" orientation="portrait" r:id="rId1"/>
  <headerFooter>
    <oddFooter>&amp;CPage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tabColor rgb="FF00B0F0"/>
    <pageSetUpPr fitToPage="1"/>
  </sheetPr>
  <dimension ref="B1:J802"/>
  <sheetViews>
    <sheetView showGridLines="0" showZeros="0" showWhiteSpace="0" zoomScaleNormal="100" workbookViewId="0">
      <selection activeCell="N25" sqref="N25"/>
    </sheetView>
  </sheetViews>
  <sheetFormatPr baseColWidth="10" defaultColWidth="12" defaultRowHeight="12.75" x14ac:dyDescent="0.2"/>
  <cols>
    <col min="1" max="16384" width="12" style="2"/>
  </cols>
  <sheetData>
    <row r="1" spans="2:8" ht="18" customHeight="1" x14ac:dyDescent="0.2">
      <c r="B1" s="1"/>
      <c r="C1" s="1"/>
      <c r="D1" s="1"/>
    </row>
    <row r="2" spans="2:8" x14ac:dyDescent="0.2">
      <c r="B2" s="3"/>
      <c r="C2" s="3"/>
      <c r="D2" s="3"/>
    </row>
    <row r="3" spans="2:8" x14ac:dyDescent="0.2">
      <c r="B3" s="3"/>
      <c r="C3" s="3"/>
      <c r="D3" s="3"/>
    </row>
    <row r="4" spans="2:8" x14ac:dyDescent="0.2">
      <c r="B4" s="3"/>
      <c r="C4" s="3"/>
      <c r="D4" s="3"/>
    </row>
    <row r="5" spans="2:8" x14ac:dyDescent="0.2">
      <c r="B5" s="3"/>
      <c r="C5" s="3"/>
      <c r="D5" s="3"/>
      <c r="G5" s="3"/>
      <c r="H5" s="3"/>
    </row>
    <row r="6" spans="2:8" x14ac:dyDescent="0.2">
      <c r="B6" s="3"/>
      <c r="C6" s="3"/>
      <c r="D6" s="3"/>
    </row>
    <row r="7" spans="2:8" x14ac:dyDescent="0.2">
      <c r="B7" s="3"/>
      <c r="C7" s="3"/>
      <c r="D7" s="3"/>
    </row>
    <row r="8" spans="2:8" x14ac:dyDescent="0.2">
      <c r="B8" s="3"/>
      <c r="C8" s="3"/>
      <c r="D8" s="3"/>
    </row>
    <row r="9" spans="2:8" x14ac:dyDescent="0.2">
      <c r="B9" s="3"/>
      <c r="C9" s="3"/>
      <c r="D9" s="3"/>
    </row>
    <row r="10" spans="2:8" x14ac:dyDescent="0.2">
      <c r="B10" s="3"/>
      <c r="C10" s="3"/>
      <c r="D10" s="3"/>
    </row>
    <row r="11" spans="2:8" x14ac:dyDescent="0.2">
      <c r="B11" s="3"/>
      <c r="C11" s="3"/>
      <c r="D11" s="3"/>
    </row>
    <row r="12" spans="2:8" x14ac:dyDescent="0.2">
      <c r="B12" s="3"/>
      <c r="C12" s="3"/>
      <c r="D12" s="3"/>
    </row>
    <row r="13" spans="2:8" x14ac:dyDescent="0.2">
      <c r="B13" s="3"/>
      <c r="C13" s="3"/>
      <c r="D13" s="3"/>
    </row>
    <row r="14" spans="2:8" x14ac:dyDescent="0.2">
      <c r="B14" s="3"/>
      <c r="C14" s="3"/>
      <c r="D14" s="3"/>
    </row>
    <row r="15" spans="2:8" x14ac:dyDescent="0.2">
      <c r="B15" s="3"/>
      <c r="C15" s="3"/>
      <c r="D15" s="3"/>
    </row>
    <row r="16" spans="2:8" x14ac:dyDescent="0.2">
      <c r="B16" s="3"/>
      <c r="C16" s="3"/>
      <c r="D16" s="3"/>
    </row>
    <row r="17" spans="2:9" x14ac:dyDescent="0.2">
      <c r="B17" s="3"/>
      <c r="C17" s="3"/>
      <c r="D17" s="3"/>
    </row>
    <row r="18" spans="2:9" x14ac:dyDescent="0.2">
      <c r="B18" s="3"/>
      <c r="C18" s="3"/>
      <c r="D18" s="3"/>
    </row>
    <row r="19" spans="2:9" x14ac:dyDescent="0.2">
      <c r="B19" s="3"/>
      <c r="C19" s="3"/>
      <c r="D19" s="3"/>
    </row>
    <row r="20" spans="2:9" x14ac:dyDescent="0.2">
      <c r="B20" s="3"/>
      <c r="C20" s="3"/>
      <c r="D20" s="3"/>
    </row>
    <row r="21" spans="2:9" x14ac:dyDescent="0.2">
      <c r="B21" s="3"/>
      <c r="C21" s="3"/>
      <c r="D21" s="3"/>
    </row>
    <row r="22" spans="2:9" x14ac:dyDescent="0.2">
      <c r="B22" s="3"/>
      <c r="C22" s="3"/>
      <c r="D22" s="3"/>
    </row>
    <row r="23" spans="2:9" x14ac:dyDescent="0.2">
      <c r="B23" s="3"/>
      <c r="C23" s="3"/>
      <c r="D23" s="3"/>
    </row>
    <row r="24" spans="2:9" x14ac:dyDescent="0.2">
      <c r="B24" s="3"/>
      <c r="C24" s="3"/>
      <c r="D24" s="3"/>
    </row>
    <row r="25" spans="2:9" x14ac:dyDescent="0.2">
      <c r="B25" s="3"/>
      <c r="C25" s="3"/>
      <c r="D25" s="3"/>
    </row>
    <row r="26" spans="2:9" ht="13.5" thickBot="1" x14ac:dyDescent="0.25">
      <c r="B26" s="3"/>
      <c r="C26" s="3"/>
      <c r="D26" s="3"/>
    </row>
    <row r="27" spans="2:9" ht="21.75" customHeight="1" thickTop="1" x14ac:dyDescent="0.2">
      <c r="B27" s="690" t="s">
        <v>246</v>
      </c>
      <c r="C27" s="691"/>
      <c r="D27" s="691"/>
      <c r="E27" s="691"/>
      <c r="F27" s="691"/>
      <c r="G27" s="691"/>
      <c r="H27" s="691"/>
      <c r="I27" s="692"/>
    </row>
    <row r="28" spans="2:9" ht="19.5" customHeight="1" x14ac:dyDescent="0.2">
      <c r="B28" s="693"/>
      <c r="C28" s="694"/>
      <c r="D28" s="694"/>
      <c r="E28" s="694"/>
      <c r="F28" s="694"/>
      <c r="G28" s="694"/>
      <c r="H28" s="694"/>
      <c r="I28" s="695"/>
    </row>
    <row r="29" spans="2:9" ht="30" customHeight="1" thickBot="1" x14ac:dyDescent="0.25">
      <c r="B29" s="696"/>
      <c r="C29" s="697"/>
      <c r="D29" s="697"/>
      <c r="E29" s="697"/>
      <c r="F29" s="697"/>
      <c r="G29" s="697"/>
      <c r="H29" s="697"/>
      <c r="I29" s="698"/>
    </row>
    <row r="30" spans="2:9" ht="13.5" thickTop="1" x14ac:dyDescent="0.2">
      <c r="B30" s="3"/>
      <c r="C30" s="3"/>
      <c r="D30" s="3"/>
    </row>
    <row r="31" spans="2:9" x14ac:dyDescent="0.2">
      <c r="B31" s="3"/>
      <c r="C31" s="3"/>
      <c r="D31" s="3"/>
    </row>
    <row r="32" spans="2:9" x14ac:dyDescent="0.2">
      <c r="B32" s="3"/>
      <c r="C32" s="3"/>
      <c r="D32" s="3"/>
    </row>
    <row r="33" spans="2:9" ht="15.75" x14ac:dyDescent="0.2">
      <c r="B33" s="699" t="s">
        <v>645</v>
      </c>
      <c r="C33" s="699"/>
      <c r="D33" s="699"/>
      <c r="E33" s="699"/>
      <c r="F33" s="699"/>
      <c r="G33" s="699"/>
      <c r="H33" s="699"/>
      <c r="I33" s="699"/>
    </row>
    <row r="34" spans="2:9" x14ac:dyDescent="0.2">
      <c r="B34" s="3"/>
      <c r="C34" s="3"/>
      <c r="D34" s="3"/>
    </row>
    <row r="35" spans="2:9" x14ac:dyDescent="0.2">
      <c r="B35" s="3"/>
      <c r="C35" s="3"/>
      <c r="D35" s="3"/>
    </row>
    <row r="36" spans="2:9" ht="15.75" x14ac:dyDescent="0.25">
      <c r="B36" s="3"/>
      <c r="C36" s="3"/>
      <c r="D36" s="3"/>
      <c r="E36" s="4"/>
    </row>
    <row r="37" spans="2:9" x14ac:dyDescent="0.2">
      <c r="B37" s="3"/>
      <c r="C37" s="5"/>
      <c r="D37" s="3"/>
    </row>
    <row r="38" spans="2:9" x14ac:dyDescent="0.2">
      <c r="B38" s="3"/>
      <c r="C38" s="5"/>
      <c r="D38" s="3"/>
    </row>
    <row r="39" spans="2:9" x14ac:dyDescent="0.2">
      <c r="B39" s="3"/>
      <c r="C39" s="5"/>
      <c r="D39" s="3"/>
    </row>
    <row r="40" spans="2:9" ht="12.75" customHeight="1" x14ac:dyDescent="0.2"/>
    <row r="45" spans="2:9" x14ac:dyDescent="0.2">
      <c r="B45" s="3"/>
      <c r="C45" s="3"/>
      <c r="D45" s="3"/>
    </row>
    <row r="46" spans="2:9" x14ac:dyDescent="0.2">
      <c r="B46" s="10"/>
      <c r="C46" s="9"/>
      <c r="D46" s="9"/>
      <c r="E46" s="9"/>
      <c r="F46" s="9"/>
      <c r="G46" s="9"/>
      <c r="H46" s="9"/>
      <c r="I46" s="9"/>
    </row>
    <row r="47" spans="2:9" x14ac:dyDescent="0.2">
      <c r="B47" s="9"/>
      <c r="C47" s="9"/>
      <c r="D47" s="9"/>
      <c r="E47" s="9"/>
      <c r="F47" s="9"/>
      <c r="G47" s="9"/>
      <c r="H47" s="9"/>
      <c r="I47" s="9"/>
    </row>
    <row r="48" spans="2:9" x14ac:dyDescent="0.2">
      <c r="B48" s="9"/>
      <c r="C48" s="9"/>
      <c r="D48" s="9"/>
      <c r="E48" s="9"/>
      <c r="F48" s="9"/>
      <c r="G48" s="9"/>
      <c r="H48" s="9"/>
      <c r="I48" s="9"/>
    </row>
    <row r="49" spans="2:10" x14ac:dyDescent="0.2">
      <c r="B49" s="9"/>
      <c r="C49" s="9"/>
      <c r="D49" s="9"/>
      <c r="E49" s="9"/>
      <c r="F49" s="9"/>
      <c r="G49" s="9"/>
      <c r="H49" s="9"/>
      <c r="I49" s="9"/>
    </row>
    <row r="50" spans="2:10" x14ac:dyDescent="0.2">
      <c r="B50" s="9"/>
      <c r="C50" s="9"/>
      <c r="D50" s="9"/>
      <c r="E50" s="9"/>
      <c r="F50" s="9"/>
      <c r="G50" s="9"/>
      <c r="H50" s="9"/>
      <c r="I50" s="9"/>
    </row>
    <row r="51" spans="2:10" x14ac:dyDescent="0.2">
      <c r="B51" s="10"/>
      <c r="C51" s="9"/>
      <c r="D51" s="9"/>
      <c r="E51" s="9"/>
      <c r="F51" s="9"/>
      <c r="G51" s="9"/>
      <c r="H51" s="9"/>
      <c r="I51" s="9"/>
    </row>
    <row r="52" spans="2:10" ht="12.75" customHeight="1" x14ac:dyDescent="0.2">
      <c r="B52" s="700" t="s">
        <v>514</v>
      </c>
      <c r="C52" s="701"/>
      <c r="D52" s="701"/>
      <c r="E52" s="701"/>
      <c r="F52" s="701"/>
      <c r="G52" s="701"/>
      <c r="H52" s="701"/>
      <c r="I52" s="701"/>
    </row>
    <row r="53" spans="2:10" ht="16.5" customHeight="1" x14ac:dyDescent="0.2">
      <c r="B53" s="701"/>
      <c r="C53" s="701"/>
      <c r="D53" s="701"/>
      <c r="E53" s="701"/>
      <c r="F53" s="701"/>
      <c r="G53" s="701"/>
      <c r="H53" s="701"/>
      <c r="I53" s="701"/>
    </row>
    <row r="54" spans="2:10" ht="16.5" customHeight="1" x14ac:dyDescent="0.2">
      <c r="B54" s="701"/>
      <c r="C54" s="701"/>
      <c r="D54" s="701"/>
      <c r="E54" s="701"/>
      <c r="F54" s="701"/>
      <c r="G54" s="701"/>
      <c r="H54" s="701"/>
      <c r="I54" s="701"/>
    </row>
    <row r="55" spans="2:10" ht="16.5" customHeight="1" x14ac:dyDescent="0.2">
      <c r="B55" s="701"/>
      <c r="C55" s="701"/>
      <c r="D55" s="701"/>
      <c r="E55" s="701"/>
      <c r="F55" s="701"/>
      <c r="G55" s="701"/>
      <c r="H55" s="701"/>
      <c r="I55" s="701"/>
    </row>
    <row r="56" spans="2:10" x14ac:dyDescent="0.2">
      <c r="B56" s="701"/>
      <c r="C56" s="701"/>
      <c r="D56" s="701"/>
      <c r="E56" s="701"/>
      <c r="F56" s="701"/>
      <c r="G56" s="701"/>
      <c r="H56" s="701"/>
      <c r="I56" s="701"/>
      <c r="J56" s="6"/>
    </row>
    <row r="57" spans="2:10" x14ac:dyDescent="0.2">
      <c r="B57" s="9"/>
      <c r="C57" s="9"/>
      <c r="D57" s="9"/>
      <c r="E57" s="9"/>
      <c r="F57" s="9"/>
      <c r="G57" s="9"/>
      <c r="H57" s="9"/>
      <c r="I57" s="9"/>
    </row>
    <row r="58" spans="2:10" x14ac:dyDescent="0.2">
      <c r="B58" s="3"/>
      <c r="C58" s="7"/>
      <c r="D58" s="7"/>
    </row>
    <row r="59" spans="2:10" x14ac:dyDescent="0.2">
      <c r="B59" s="8" t="s">
        <v>0</v>
      </c>
      <c r="C59" s="7"/>
      <c r="D59" s="7"/>
      <c r="I59" s="494">
        <v>45047</v>
      </c>
    </row>
    <row r="60" spans="2:10" x14ac:dyDescent="0.2">
      <c r="B60" s="7"/>
      <c r="C60" s="7"/>
      <c r="D60" s="7"/>
    </row>
    <row r="61" spans="2:10" x14ac:dyDescent="0.2">
      <c r="B61" s="3"/>
      <c r="C61" s="7"/>
      <c r="D61" s="7"/>
    </row>
    <row r="62" spans="2:10" x14ac:dyDescent="0.2">
      <c r="B62" s="7"/>
      <c r="C62" s="7"/>
      <c r="D62" s="7"/>
    </row>
    <row r="63" spans="2:10" x14ac:dyDescent="0.2">
      <c r="B63" s="7"/>
      <c r="C63" s="7"/>
      <c r="D63" s="7"/>
    </row>
    <row r="64" spans="2:10" x14ac:dyDescent="0.2">
      <c r="B64" s="7"/>
      <c r="C64" s="7"/>
      <c r="D64" s="7"/>
    </row>
    <row r="65" spans="2:4" x14ac:dyDescent="0.2">
      <c r="B65" s="7"/>
      <c r="C65" s="7"/>
      <c r="D65" s="7"/>
    </row>
    <row r="66" spans="2:4" x14ac:dyDescent="0.2">
      <c r="B66" s="7"/>
      <c r="C66" s="7"/>
      <c r="D66" s="7"/>
    </row>
    <row r="67" spans="2:4" x14ac:dyDescent="0.2">
      <c r="B67" s="7"/>
      <c r="C67" s="7"/>
      <c r="D67" s="7"/>
    </row>
    <row r="68" spans="2:4" x14ac:dyDescent="0.2">
      <c r="B68" s="7"/>
      <c r="C68" s="7"/>
      <c r="D68" s="7"/>
    </row>
    <row r="69" spans="2:4" x14ac:dyDescent="0.2">
      <c r="B69" s="7"/>
      <c r="C69" s="7"/>
      <c r="D69" s="7"/>
    </row>
    <row r="70" spans="2:4" x14ac:dyDescent="0.2">
      <c r="B70" s="7"/>
      <c r="C70" s="7"/>
      <c r="D70" s="7"/>
    </row>
    <row r="71" spans="2:4" x14ac:dyDescent="0.2">
      <c r="B71" s="7"/>
      <c r="C71" s="7"/>
      <c r="D71" s="7"/>
    </row>
    <row r="72" spans="2:4" x14ac:dyDescent="0.2">
      <c r="B72" s="7"/>
      <c r="C72" s="7"/>
      <c r="D72" s="7"/>
    </row>
    <row r="73" spans="2:4" x14ac:dyDescent="0.2">
      <c r="B73" s="7"/>
      <c r="C73" s="7"/>
      <c r="D73" s="7"/>
    </row>
    <row r="74" spans="2:4" x14ac:dyDescent="0.2">
      <c r="B74" s="7"/>
      <c r="C74" s="7"/>
      <c r="D74" s="7"/>
    </row>
    <row r="75" spans="2:4" x14ac:dyDescent="0.2">
      <c r="B75" s="7"/>
      <c r="C75" s="7"/>
      <c r="D75" s="7"/>
    </row>
    <row r="76" spans="2:4" x14ac:dyDescent="0.2">
      <c r="B76" s="7"/>
      <c r="C76" s="7"/>
      <c r="D76" s="7"/>
    </row>
    <row r="77" spans="2:4" x14ac:dyDescent="0.2">
      <c r="B77" s="7"/>
      <c r="C77" s="7"/>
      <c r="D77" s="7"/>
    </row>
    <row r="78" spans="2:4" x14ac:dyDescent="0.2">
      <c r="B78" s="7"/>
      <c r="C78" s="7"/>
      <c r="D78" s="7"/>
    </row>
    <row r="79" spans="2:4" x14ac:dyDescent="0.2">
      <c r="B79" s="7"/>
      <c r="C79" s="7"/>
      <c r="D79" s="7"/>
    </row>
    <row r="80" spans="2:4" x14ac:dyDescent="0.2">
      <c r="B80" s="7"/>
      <c r="C80" s="7"/>
      <c r="D80" s="7"/>
    </row>
    <row r="81" spans="2:4" x14ac:dyDescent="0.2">
      <c r="B81" s="7"/>
      <c r="C81" s="7"/>
      <c r="D81" s="7"/>
    </row>
    <row r="82" spans="2:4" x14ac:dyDescent="0.2">
      <c r="B82" s="7"/>
      <c r="C82" s="7"/>
      <c r="D82" s="7"/>
    </row>
    <row r="83" spans="2:4" x14ac:dyDescent="0.2">
      <c r="B83" s="7"/>
      <c r="C83" s="7"/>
      <c r="D83" s="7"/>
    </row>
    <row r="84" spans="2:4" x14ac:dyDescent="0.2">
      <c r="B84" s="7"/>
      <c r="C84" s="7"/>
      <c r="D84" s="7"/>
    </row>
    <row r="85" spans="2:4" x14ac:dyDescent="0.2">
      <c r="B85" s="7"/>
      <c r="C85" s="7"/>
      <c r="D85" s="7"/>
    </row>
    <row r="86" spans="2:4" x14ac:dyDescent="0.2">
      <c r="B86" s="7"/>
      <c r="C86" s="7"/>
      <c r="D86" s="7"/>
    </row>
    <row r="87" spans="2:4" x14ac:dyDescent="0.2">
      <c r="B87" s="7"/>
      <c r="C87" s="7"/>
      <c r="D87" s="7"/>
    </row>
    <row r="88" spans="2:4" x14ac:dyDescent="0.2">
      <c r="B88" s="7"/>
      <c r="C88" s="7"/>
      <c r="D88" s="7"/>
    </row>
    <row r="89" spans="2:4" x14ac:dyDescent="0.2">
      <c r="B89" s="7"/>
      <c r="C89" s="7"/>
      <c r="D89" s="7"/>
    </row>
    <row r="90" spans="2:4" x14ac:dyDescent="0.2">
      <c r="B90" s="7"/>
      <c r="C90" s="7"/>
      <c r="D90" s="7"/>
    </row>
    <row r="91" spans="2:4" x14ac:dyDescent="0.2">
      <c r="B91" s="7"/>
      <c r="C91" s="7"/>
      <c r="D91" s="7"/>
    </row>
    <row r="92" spans="2:4" x14ac:dyDescent="0.2">
      <c r="B92" s="7"/>
      <c r="C92" s="7"/>
      <c r="D92" s="7"/>
    </row>
    <row r="93" spans="2:4" x14ac:dyDescent="0.2">
      <c r="B93" s="7"/>
      <c r="C93" s="7"/>
      <c r="D93" s="7"/>
    </row>
    <row r="94" spans="2:4" x14ac:dyDescent="0.2">
      <c r="B94" s="7"/>
      <c r="C94" s="7"/>
      <c r="D94" s="7"/>
    </row>
    <row r="95" spans="2:4" x14ac:dyDescent="0.2">
      <c r="B95" s="7"/>
      <c r="C95" s="7"/>
      <c r="D95" s="7"/>
    </row>
    <row r="96" spans="2:4" x14ac:dyDescent="0.2">
      <c r="B96" s="7"/>
      <c r="C96" s="7"/>
      <c r="D96" s="7"/>
    </row>
    <row r="97" spans="2:4" x14ac:dyDescent="0.2">
      <c r="B97" s="7"/>
      <c r="C97" s="7"/>
      <c r="D97" s="7"/>
    </row>
    <row r="98" spans="2:4" x14ac:dyDescent="0.2">
      <c r="B98" s="7"/>
      <c r="C98" s="7"/>
      <c r="D98" s="7"/>
    </row>
    <row r="99" spans="2:4" x14ac:dyDescent="0.2">
      <c r="B99" s="7"/>
      <c r="C99" s="7"/>
      <c r="D99" s="7"/>
    </row>
    <row r="100" spans="2:4" x14ac:dyDescent="0.2">
      <c r="B100" s="7"/>
      <c r="C100" s="7"/>
      <c r="D100" s="7"/>
    </row>
    <row r="101" spans="2:4" x14ac:dyDescent="0.2">
      <c r="B101" s="7"/>
      <c r="C101" s="7"/>
      <c r="D101" s="7"/>
    </row>
    <row r="102" spans="2:4" x14ac:dyDescent="0.2">
      <c r="B102" s="7"/>
      <c r="C102" s="7"/>
      <c r="D102" s="7"/>
    </row>
    <row r="103" spans="2:4" x14ac:dyDescent="0.2">
      <c r="B103" s="7"/>
      <c r="C103" s="7"/>
      <c r="D103" s="7"/>
    </row>
    <row r="104" spans="2:4" x14ac:dyDescent="0.2">
      <c r="B104" s="7"/>
      <c r="C104" s="7"/>
      <c r="D104" s="7"/>
    </row>
    <row r="105" spans="2:4" x14ac:dyDescent="0.2">
      <c r="B105" s="7"/>
      <c r="C105" s="7"/>
      <c r="D105" s="7"/>
    </row>
    <row r="106" spans="2:4" x14ac:dyDescent="0.2">
      <c r="B106" s="7"/>
      <c r="C106" s="7"/>
      <c r="D106" s="7"/>
    </row>
    <row r="107" spans="2:4" x14ac:dyDescent="0.2">
      <c r="B107" s="7"/>
      <c r="C107" s="7"/>
      <c r="D107" s="7"/>
    </row>
    <row r="108" spans="2:4" x14ac:dyDescent="0.2">
      <c r="B108" s="7"/>
      <c r="C108" s="7"/>
      <c r="D108" s="7"/>
    </row>
    <row r="109" spans="2:4" x14ac:dyDescent="0.2">
      <c r="B109" s="7"/>
      <c r="C109" s="7"/>
      <c r="D109" s="7"/>
    </row>
    <row r="110" spans="2:4" x14ac:dyDescent="0.2">
      <c r="B110" s="7"/>
      <c r="C110" s="7"/>
      <c r="D110" s="7"/>
    </row>
    <row r="111" spans="2:4" x14ac:dyDescent="0.2">
      <c r="B111" s="7"/>
      <c r="C111" s="7"/>
      <c r="D111" s="7"/>
    </row>
    <row r="112" spans="2:4" x14ac:dyDescent="0.2">
      <c r="B112" s="7"/>
      <c r="C112" s="7"/>
      <c r="D112" s="7"/>
    </row>
    <row r="113" spans="2:4" x14ac:dyDescent="0.2">
      <c r="B113" s="7"/>
      <c r="C113" s="7"/>
      <c r="D113" s="7"/>
    </row>
    <row r="114" spans="2:4" x14ac:dyDescent="0.2">
      <c r="B114" s="7"/>
      <c r="C114" s="7"/>
      <c r="D114" s="7"/>
    </row>
    <row r="115" spans="2:4" x14ac:dyDescent="0.2">
      <c r="B115" s="7"/>
      <c r="C115" s="7"/>
      <c r="D115" s="7"/>
    </row>
    <row r="116" spans="2:4" x14ac:dyDescent="0.2">
      <c r="B116" s="7"/>
      <c r="C116" s="7"/>
      <c r="D116" s="7"/>
    </row>
    <row r="117" spans="2:4" x14ac:dyDescent="0.2">
      <c r="B117" s="7"/>
      <c r="C117" s="7"/>
      <c r="D117" s="7"/>
    </row>
    <row r="118" spans="2:4" x14ac:dyDescent="0.2">
      <c r="B118" s="7"/>
      <c r="C118" s="7"/>
      <c r="D118" s="7"/>
    </row>
    <row r="119" spans="2:4" x14ac:dyDescent="0.2">
      <c r="B119" s="7"/>
      <c r="C119" s="7"/>
      <c r="D119" s="7"/>
    </row>
    <row r="120" spans="2:4" x14ac:dyDescent="0.2">
      <c r="B120" s="7"/>
      <c r="C120" s="7"/>
      <c r="D120" s="7"/>
    </row>
    <row r="121" spans="2:4" x14ac:dyDescent="0.2">
      <c r="B121" s="7"/>
      <c r="C121" s="7"/>
      <c r="D121" s="7"/>
    </row>
    <row r="122" spans="2:4" x14ac:dyDescent="0.2">
      <c r="B122" s="7"/>
      <c r="C122" s="7"/>
      <c r="D122" s="7"/>
    </row>
    <row r="123" spans="2:4" x14ac:dyDescent="0.2">
      <c r="B123" s="7"/>
      <c r="C123" s="7"/>
      <c r="D123" s="7"/>
    </row>
    <row r="124" spans="2:4" x14ac:dyDescent="0.2">
      <c r="B124" s="7"/>
      <c r="C124" s="7"/>
      <c r="D124" s="7"/>
    </row>
    <row r="125" spans="2:4" x14ac:dyDescent="0.2">
      <c r="B125" s="7"/>
      <c r="C125" s="7"/>
      <c r="D125" s="7"/>
    </row>
    <row r="126" spans="2:4" x14ac:dyDescent="0.2">
      <c r="B126" s="7"/>
      <c r="C126" s="7"/>
      <c r="D126" s="7"/>
    </row>
    <row r="127" spans="2:4" x14ac:dyDescent="0.2">
      <c r="B127" s="7"/>
      <c r="C127" s="7"/>
      <c r="D127" s="7"/>
    </row>
    <row r="128" spans="2:4" x14ac:dyDescent="0.2">
      <c r="B128" s="7"/>
      <c r="C128" s="7"/>
      <c r="D128" s="7"/>
    </row>
    <row r="129" spans="2:4" x14ac:dyDescent="0.2">
      <c r="B129" s="7"/>
      <c r="C129" s="7"/>
      <c r="D129" s="7"/>
    </row>
    <row r="130" spans="2:4" x14ac:dyDescent="0.2">
      <c r="B130" s="7"/>
      <c r="C130" s="7"/>
      <c r="D130" s="7"/>
    </row>
    <row r="131" spans="2:4" x14ac:dyDescent="0.2">
      <c r="B131" s="7"/>
      <c r="C131" s="7"/>
      <c r="D131" s="7"/>
    </row>
    <row r="132" spans="2:4" x14ac:dyDescent="0.2">
      <c r="B132" s="7"/>
      <c r="C132" s="7"/>
      <c r="D132" s="7"/>
    </row>
    <row r="133" spans="2:4" x14ac:dyDescent="0.2">
      <c r="B133" s="7"/>
      <c r="C133" s="7"/>
      <c r="D133" s="7"/>
    </row>
    <row r="134" spans="2:4" x14ac:dyDescent="0.2">
      <c r="B134" s="7"/>
      <c r="C134" s="7"/>
      <c r="D134" s="7"/>
    </row>
    <row r="135" spans="2:4" x14ac:dyDescent="0.2">
      <c r="B135" s="7"/>
      <c r="C135" s="7"/>
      <c r="D135" s="7"/>
    </row>
    <row r="136" spans="2:4" x14ac:dyDescent="0.2">
      <c r="B136" s="7"/>
      <c r="C136" s="7"/>
      <c r="D136" s="7"/>
    </row>
    <row r="137" spans="2:4" x14ac:dyDescent="0.2">
      <c r="B137" s="7"/>
      <c r="C137" s="7"/>
      <c r="D137" s="7"/>
    </row>
    <row r="138" spans="2:4" x14ac:dyDescent="0.2">
      <c r="B138" s="7"/>
      <c r="C138" s="7"/>
      <c r="D138" s="7"/>
    </row>
    <row r="139" spans="2:4" x14ac:dyDescent="0.2">
      <c r="B139" s="7"/>
      <c r="C139" s="7"/>
      <c r="D139" s="7"/>
    </row>
    <row r="140" spans="2:4" x14ac:dyDescent="0.2">
      <c r="B140" s="7"/>
      <c r="C140" s="7"/>
      <c r="D140" s="7"/>
    </row>
    <row r="141" spans="2:4" x14ac:dyDescent="0.2">
      <c r="B141" s="7"/>
      <c r="C141" s="7"/>
      <c r="D141" s="7"/>
    </row>
    <row r="142" spans="2:4" x14ac:dyDescent="0.2">
      <c r="B142" s="7"/>
      <c r="C142" s="7"/>
      <c r="D142" s="7"/>
    </row>
    <row r="143" spans="2:4" x14ac:dyDescent="0.2">
      <c r="B143" s="7"/>
      <c r="C143" s="7"/>
      <c r="D143" s="7"/>
    </row>
    <row r="144" spans="2:4" x14ac:dyDescent="0.2">
      <c r="B144" s="7"/>
      <c r="C144" s="7"/>
      <c r="D144" s="7"/>
    </row>
    <row r="145" spans="2:4" x14ac:dyDescent="0.2">
      <c r="B145" s="7"/>
      <c r="C145" s="7"/>
      <c r="D145" s="7"/>
    </row>
    <row r="146" spans="2:4" x14ac:dyDescent="0.2">
      <c r="B146" s="7"/>
      <c r="C146" s="7"/>
      <c r="D146" s="7"/>
    </row>
    <row r="147" spans="2:4" x14ac:dyDescent="0.2">
      <c r="B147" s="7"/>
      <c r="C147" s="7"/>
      <c r="D147" s="7"/>
    </row>
    <row r="148" spans="2:4" x14ac:dyDescent="0.2">
      <c r="B148" s="7"/>
      <c r="C148" s="7"/>
      <c r="D148" s="7"/>
    </row>
    <row r="149" spans="2:4" x14ac:dyDescent="0.2">
      <c r="B149" s="7"/>
      <c r="C149" s="7"/>
      <c r="D149" s="7"/>
    </row>
    <row r="150" spans="2:4" x14ac:dyDescent="0.2">
      <c r="B150" s="7"/>
      <c r="C150" s="7"/>
      <c r="D150" s="7"/>
    </row>
    <row r="151" spans="2:4" x14ac:dyDescent="0.2">
      <c r="B151" s="7"/>
      <c r="C151" s="7"/>
      <c r="D151" s="7"/>
    </row>
    <row r="152" spans="2:4" x14ac:dyDescent="0.2">
      <c r="B152" s="7"/>
      <c r="C152" s="7"/>
      <c r="D152" s="7"/>
    </row>
    <row r="153" spans="2:4" x14ac:dyDescent="0.2">
      <c r="B153" s="7"/>
      <c r="C153" s="7"/>
      <c r="D153" s="7"/>
    </row>
    <row r="154" spans="2:4" x14ac:dyDescent="0.2">
      <c r="B154" s="7"/>
      <c r="C154" s="7"/>
      <c r="D154" s="7"/>
    </row>
    <row r="155" spans="2:4" x14ac:dyDescent="0.2">
      <c r="B155" s="7"/>
      <c r="C155" s="7"/>
      <c r="D155" s="7"/>
    </row>
    <row r="156" spans="2:4" x14ac:dyDescent="0.2">
      <c r="B156" s="7"/>
      <c r="C156" s="7"/>
      <c r="D156" s="7"/>
    </row>
    <row r="157" spans="2:4" x14ac:dyDescent="0.2">
      <c r="B157" s="7"/>
      <c r="C157" s="7"/>
      <c r="D157" s="7"/>
    </row>
    <row r="158" spans="2:4" x14ac:dyDescent="0.2">
      <c r="B158" s="7"/>
      <c r="C158" s="7"/>
      <c r="D158" s="7"/>
    </row>
    <row r="159" spans="2:4" x14ac:dyDescent="0.2">
      <c r="B159" s="7"/>
      <c r="C159" s="7"/>
      <c r="D159" s="7"/>
    </row>
    <row r="160" spans="2:4" x14ac:dyDescent="0.2">
      <c r="B160" s="7"/>
      <c r="C160" s="7"/>
      <c r="D160" s="7"/>
    </row>
    <row r="161" spans="2:4" x14ac:dyDescent="0.2">
      <c r="B161" s="7"/>
      <c r="C161" s="7"/>
      <c r="D161" s="7"/>
    </row>
    <row r="162" spans="2:4" x14ac:dyDescent="0.2">
      <c r="B162" s="7"/>
      <c r="C162" s="7"/>
      <c r="D162" s="7"/>
    </row>
    <row r="163" spans="2:4" x14ac:dyDescent="0.2">
      <c r="B163" s="7"/>
      <c r="C163" s="7"/>
      <c r="D163" s="7"/>
    </row>
    <row r="164" spans="2:4" x14ac:dyDescent="0.2">
      <c r="B164" s="7"/>
      <c r="C164" s="7"/>
      <c r="D164" s="7"/>
    </row>
    <row r="165" spans="2:4" x14ac:dyDescent="0.2">
      <c r="B165" s="7"/>
      <c r="C165" s="7"/>
      <c r="D165" s="7"/>
    </row>
    <row r="166" spans="2:4" x14ac:dyDescent="0.2">
      <c r="B166" s="7"/>
      <c r="C166" s="7"/>
      <c r="D166" s="7"/>
    </row>
    <row r="167" spans="2:4" x14ac:dyDescent="0.2">
      <c r="B167" s="7"/>
      <c r="C167" s="7"/>
      <c r="D167" s="7"/>
    </row>
    <row r="168" spans="2:4" x14ac:dyDescent="0.2">
      <c r="B168" s="7"/>
      <c r="C168" s="7"/>
      <c r="D168" s="7"/>
    </row>
    <row r="169" spans="2:4" x14ac:dyDescent="0.2">
      <c r="B169" s="7"/>
      <c r="C169" s="7"/>
      <c r="D169" s="7"/>
    </row>
    <row r="170" spans="2:4" x14ac:dyDescent="0.2">
      <c r="B170" s="7"/>
      <c r="C170" s="7"/>
      <c r="D170" s="7"/>
    </row>
    <row r="171" spans="2:4" x14ac:dyDescent="0.2">
      <c r="B171" s="7"/>
      <c r="C171" s="7"/>
      <c r="D171" s="7"/>
    </row>
    <row r="172" spans="2:4" x14ac:dyDescent="0.2">
      <c r="B172" s="7"/>
      <c r="C172" s="7"/>
      <c r="D172" s="7"/>
    </row>
    <row r="173" spans="2:4" x14ac:dyDescent="0.2">
      <c r="B173" s="7"/>
      <c r="C173" s="7"/>
      <c r="D173" s="7"/>
    </row>
    <row r="174" spans="2:4" x14ac:dyDescent="0.2">
      <c r="B174" s="7"/>
      <c r="C174" s="7"/>
      <c r="D174" s="7"/>
    </row>
    <row r="175" spans="2:4" x14ac:dyDescent="0.2">
      <c r="B175" s="7"/>
      <c r="C175" s="7"/>
      <c r="D175" s="7"/>
    </row>
    <row r="176" spans="2:4" x14ac:dyDescent="0.2">
      <c r="B176" s="7"/>
      <c r="C176" s="7"/>
      <c r="D176" s="7"/>
    </row>
    <row r="177" spans="2:4" x14ac:dyDescent="0.2">
      <c r="B177" s="7"/>
      <c r="C177" s="7"/>
      <c r="D177" s="7"/>
    </row>
    <row r="178" spans="2:4" x14ac:dyDescent="0.2">
      <c r="B178" s="7"/>
      <c r="C178" s="7"/>
      <c r="D178" s="7"/>
    </row>
    <row r="179" spans="2:4" x14ac:dyDescent="0.2">
      <c r="B179" s="7"/>
      <c r="C179" s="7"/>
      <c r="D179" s="7"/>
    </row>
    <row r="180" spans="2:4" x14ac:dyDescent="0.2">
      <c r="B180" s="7"/>
      <c r="C180" s="7"/>
      <c r="D180" s="7"/>
    </row>
    <row r="181" spans="2:4" x14ac:dyDescent="0.2">
      <c r="B181" s="7"/>
      <c r="C181" s="7"/>
      <c r="D181" s="7"/>
    </row>
    <row r="182" spans="2:4" x14ac:dyDescent="0.2">
      <c r="B182" s="7"/>
      <c r="C182" s="7"/>
      <c r="D182" s="7"/>
    </row>
    <row r="183" spans="2:4" x14ac:dyDescent="0.2">
      <c r="B183" s="7"/>
      <c r="C183" s="7"/>
      <c r="D183" s="7"/>
    </row>
    <row r="184" spans="2:4" x14ac:dyDescent="0.2">
      <c r="B184" s="7"/>
      <c r="C184" s="7"/>
      <c r="D184" s="7"/>
    </row>
    <row r="185" spans="2:4" x14ac:dyDescent="0.2">
      <c r="B185" s="7"/>
      <c r="C185" s="7"/>
      <c r="D185" s="7"/>
    </row>
    <row r="186" spans="2:4" x14ac:dyDescent="0.2">
      <c r="B186" s="7"/>
      <c r="C186" s="7"/>
      <c r="D186" s="7"/>
    </row>
    <row r="187" spans="2:4" x14ac:dyDescent="0.2">
      <c r="B187" s="7"/>
      <c r="C187" s="7"/>
      <c r="D187" s="7"/>
    </row>
    <row r="188" spans="2:4" x14ac:dyDescent="0.2">
      <c r="B188" s="7"/>
      <c r="C188" s="7"/>
      <c r="D188" s="7"/>
    </row>
    <row r="189" spans="2:4" x14ac:dyDescent="0.2">
      <c r="B189" s="7"/>
      <c r="C189" s="7"/>
      <c r="D189" s="7"/>
    </row>
    <row r="190" spans="2:4" x14ac:dyDescent="0.2">
      <c r="B190" s="7"/>
      <c r="C190" s="7"/>
      <c r="D190" s="7"/>
    </row>
    <row r="191" spans="2:4" x14ac:dyDescent="0.2">
      <c r="B191" s="7"/>
      <c r="C191" s="7"/>
      <c r="D191" s="7"/>
    </row>
    <row r="192" spans="2:4" x14ac:dyDescent="0.2">
      <c r="B192" s="7"/>
      <c r="C192" s="7"/>
      <c r="D192" s="7"/>
    </row>
    <row r="193" spans="2:4" x14ac:dyDescent="0.2">
      <c r="B193" s="7"/>
      <c r="C193" s="7"/>
      <c r="D193" s="7"/>
    </row>
    <row r="194" spans="2:4" x14ac:dyDescent="0.2">
      <c r="B194" s="7"/>
      <c r="C194" s="7"/>
      <c r="D194" s="7"/>
    </row>
    <row r="195" spans="2:4" x14ac:dyDescent="0.2">
      <c r="B195" s="7"/>
      <c r="C195" s="7"/>
      <c r="D195" s="7"/>
    </row>
    <row r="196" spans="2:4" x14ac:dyDescent="0.2">
      <c r="B196" s="7"/>
      <c r="C196" s="7"/>
      <c r="D196" s="7"/>
    </row>
    <row r="197" spans="2:4" x14ac:dyDescent="0.2">
      <c r="B197" s="7"/>
      <c r="C197" s="7"/>
      <c r="D197" s="7"/>
    </row>
    <row r="198" spans="2:4" x14ac:dyDescent="0.2">
      <c r="B198" s="7"/>
      <c r="C198" s="7"/>
      <c r="D198" s="7"/>
    </row>
    <row r="199" spans="2:4" x14ac:dyDescent="0.2">
      <c r="B199" s="7"/>
      <c r="C199" s="7"/>
      <c r="D199" s="7"/>
    </row>
    <row r="200" spans="2:4" x14ac:dyDescent="0.2">
      <c r="B200" s="7"/>
      <c r="C200" s="7"/>
      <c r="D200" s="7"/>
    </row>
    <row r="201" spans="2:4" x14ac:dyDescent="0.2">
      <c r="B201" s="7"/>
      <c r="C201" s="7"/>
      <c r="D201" s="7"/>
    </row>
    <row r="202" spans="2:4" x14ac:dyDescent="0.2">
      <c r="B202" s="7"/>
      <c r="C202" s="7"/>
      <c r="D202" s="7"/>
    </row>
    <row r="203" spans="2:4" x14ac:dyDescent="0.2">
      <c r="B203" s="7"/>
      <c r="C203" s="7"/>
      <c r="D203" s="7"/>
    </row>
    <row r="204" spans="2:4" x14ac:dyDescent="0.2">
      <c r="B204" s="7"/>
      <c r="C204" s="7"/>
      <c r="D204" s="7"/>
    </row>
    <row r="205" spans="2:4" x14ac:dyDescent="0.2">
      <c r="B205" s="7"/>
      <c r="C205" s="7"/>
      <c r="D205" s="7"/>
    </row>
    <row r="206" spans="2:4" x14ac:dyDescent="0.2">
      <c r="B206" s="7"/>
      <c r="C206" s="7"/>
      <c r="D206" s="7"/>
    </row>
    <row r="207" spans="2:4" x14ac:dyDescent="0.2">
      <c r="B207" s="7"/>
      <c r="C207" s="7"/>
      <c r="D207" s="7"/>
    </row>
    <row r="208" spans="2:4" x14ac:dyDescent="0.2">
      <c r="B208" s="7"/>
      <c r="C208" s="7"/>
      <c r="D208" s="7"/>
    </row>
    <row r="209" spans="2:4" x14ac:dyDescent="0.2">
      <c r="B209" s="7"/>
      <c r="C209" s="7"/>
      <c r="D209" s="7"/>
    </row>
    <row r="210" spans="2:4" x14ac:dyDescent="0.2">
      <c r="B210" s="7"/>
      <c r="C210" s="7"/>
      <c r="D210" s="7"/>
    </row>
    <row r="211" spans="2:4" x14ac:dyDescent="0.2">
      <c r="B211" s="7"/>
      <c r="C211" s="7"/>
      <c r="D211" s="7"/>
    </row>
    <row r="212" spans="2:4" x14ac:dyDescent="0.2">
      <c r="B212" s="7"/>
      <c r="C212" s="7"/>
      <c r="D212" s="7"/>
    </row>
    <row r="213" spans="2:4" x14ac:dyDescent="0.2">
      <c r="B213" s="7"/>
      <c r="C213" s="7"/>
      <c r="D213" s="7"/>
    </row>
    <row r="214" spans="2:4" x14ac:dyDescent="0.2">
      <c r="B214" s="7"/>
      <c r="C214" s="7"/>
      <c r="D214" s="7"/>
    </row>
    <row r="215" spans="2:4" x14ac:dyDescent="0.2">
      <c r="B215" s="7"/>
      <c r="C215" s="7"/>
      <c r="D215" s="7"/>
    </row>
    <row r="216" spans="2:4" x14ac:dyDescent="0.2">
      <c r="B216" s="7"/>
      <c r="C216" s="7"/>
      <c r="D216" s="7"/>
    </row>
    <row r="217" spans="2:4" x14ac:dyDescent="0.2">
      <c r="B217" s="7"/>
      <c r="C217" s="7"/>
      <c r="D217" s="7"/>
    </row>
    <row r="218" spans="2:4" x14ac:dyDescent="0.2">
      <c r="B218" s="7"/>
      <c r="C218" s="7"/>
      <c r="D218" s="7"/>
    </row>
    <row r="219" spans="2:4" x14ac:dyDescent="0.2">
      <c r="B219" s="7"/>
      <c r="C219" s="7"/>
      <c r="D219" s="7"/>
    </row>
    <row r="220" spans="2:4" x14ac:dyDescent="0.2">
      <c r="B220" s="7"/>
      <c r="C220" s="7"/>
      <c r="D220" s="7"/>
    </row>
    <row r="221" spans="2:4" x14ac:dyDescent="0.2">
      <c r="B221" s="7"/>
      <c r="C221" s="7"/>
      <c r="D221" s="7"/>
    </row>
    <row r="222" spans="2:4" x14ac:dyDescent="0.2">
      <c r="B222" s="7"/>
      <c r="C222" s="7"/>
      <c r="D222" s="7"/>
    </row>
    <row r="223" spans="2:4" x14ac:dyDescent="0.2">
      <c r="B223" s="7"/>
      <c r="C223" s="7"/>
      <c r="D223" s="7"/>
    </row>
    <row r="224" spans="2:4" x14ac:dyDescent="0.2">
      <c r="B224" s="7"/>
      <c r="C224" s="7"/>
      <c r="D224" s="7"/>
    </row>
    <row r="225" spans="2:4" x14ac:dyDescent="0.2">
      <c r="B225" s="7"/>
      <c r="C225" s="7"/>
      <c r="D225" s="7"/>
    </row>
    <row r="226" spans="2:4" x14ac:dyDescent="0.2">
      <c r="B226" s="7"/>
      <c r="C226" s="7"/>
      <c r="D226" s="7"/>
    </row>
    <row r="227" spans="2:4" x14ac:dyDescent="0.2">
      <c r="B227" s="7"/>
      <c r="C227" s="7"/>
      <c r="D227" s="7"/>
    </row>
    <row r="228" spans="2:4" x14ac:dyDescent="0.2">
      <c r="B228" s="7"/>
      <c r="C228" s="7"/>
      <c r="D228" s="7"/>
    </row>
    <row r="229" spans="2:4" x14ac:dyDescent="0.2">
      <c r="B229" s="7"/>
      <c r="C229" s="7"/>
      <c r="D229" s="7"/>
    </row>
    <row r="230" spans="2:4" x14ac:dyDescent="0.2">
      <c r="B230" s="7"/>
      <c r="C230" s="7"/>
      <c r="D230" s="7"/>
    </row>
    <row r="231" spans="2:4" x14ac:dyDescent="0.2">
      <c r="B231" s="7"/>
      <c r="C231" s="7"/>
      <c r="D231" s="7"/>
    </row>
    <row r="232" spans="2:4" x14ac:dyDescent="0.2">
      <c r="B232" s="7"/>
      <c r="C232" s="7"/>
      <c r="D232" s="7"/>
    </row>
    <row r="233" spans="2:4" x14ac:dyDescent="0.2">
      <c r="B233" s="7"/>
      <c r="C233" s="7"/>
      <c r="D233" s="7"/>
    </row>
    <row r="234" spans="2:4" x14ac:dyDescent="0.2">
      <c r="B234" s="7"/>
      <c r="C234" s="7"/>
      <c r="D234" s="7"/>
    </row>
    <row r="235" spans="2:4" x14ac:dyDescent="0.2">
      <c r="B235" s="7"/>
      <c r="C235" s="7"/>
      <c r="D235" s="7"/>
    </row>
    <row r="236" spans="2:4" x14ac:dyDescent="0.2">
      <c r="B236" s="7"/>
      <c r="C236" s="7"/>
      <c r="D236" s="7"/>
    </row>
    <row r="237" spans="2:4" x14ac:dyDescent="0.2">
      <c r="B237" s="7"/>
      <c r="C237" s="7"/>
      <c r="D237" s="7"/>
    </row>
    <row r="238" spans="2:4" x14ac:dyDescent="0.2">
      <c r="B238" s="7"/>
      <c r="C238" s="7"/>
      <c r="D238" s="7"/>
    </row>
    <row r="239" spans="2:4" x14ac:dyDescent="0.2">
      <c r="B239" s="7"/>
      <c r="C239" s="7"/>
      <c r="D239" s="7"/>
    </row>
    <row r="240" spans="2:4" x14ac:dyDescent="0.2">
      <c r="B240" s="7"/>
      <c r="C240" s="7"/>
      <c r="D240" s="7"/>
    </row>
    <row r="241" spans="2:4" x14ac:dyDescent="0.2">
      <c r="B241" s="7"/>
      <c r="C241" s="7"/>
      <c r="D241" s="7"/>
    </row>
    <row r="242" spans="2:4" x14ac:dyDescent="0.2">
      <c r="B242" s="7"/>
      <c r="C242" s="7"/>
      <c r="D242" s="7"/>
    </row>
    <row r="243" spans="2:4" x14ac:dyDescent="0.2">
      <c r="B243" s="7"/>
      <c r="C243" s="7"/>
      <c r="D243" s="7"/>
    </row>
    <row r="244" spans="2:4" x14ac:dyDescent="0.2">
      <c r="B244" s="7"/>
      <c r="C244" s="7"/>
      <c r="D244" s="7"/>
    </row>
    <row r="245" spans="2:4" x14ac:dyDescent="0.2">
      <c r="B245" s="7"/>
      <c r="C245" s="7"/>
      <c r="D245" s="7"/>
    </row>
    <row r="246" spans="2:4" x14ac:dyDescent="0.2">
      <c r="B246" s="7"/>
      <c r="C246" s="7"/>
      <c r="D246" s="7"/>
    </row>
    <row r="247" spans="2:4" x14ac:dyDescent="0.2">
      <c r="B247" s="7"/>
      <c r="C247" s="7"/>
      <c r="D247" s="7"/>
    </row>
    <row r="248" spans="2:4" x14ac:dyDescent="0.2">
      <c r="B248" s="7"/>
      <c r="C248" s="7"/>
      <c r="D248" s="7"/>
    </row>
    <row r="249" spans="2:4" x14ac:dyDescent="0.2">
      <c r="B249" s="7"/>
      <c r="C249" s="7"/>
      <c r="D249" s="7"/>
    </row>
    <row r="250" spans="2:4" x14ac:dyDescent="0.2">
      <c r="B250" s="7"/>
      <c r="C250" s="7"/>
      <c r="D250" s="7"/>
    </row>
    <row r="251" spans="2:4" x14ac:dyDescent="0.2">
      <c r="B251" s="7"/>
      <c r="C251" s="7"/>
      <c r="D251" s="7"/>
    </row>
    <row r="252" spans="2:4" x14ac:dyDescent="0.2">
      <c r="B252" s="7"/>
      <c r="C252" s="7"/>
      <c r="D252" s="7"/>
    </row>
    <row r="253" spans="2:4" x14ac:dyDescent="0.2">
      <c r="B253" s="7"/>
      <c r="C253" s="7"/>
      <c r="D253" s="7"/>
    </row>
    <row r="254" spans="2:4" x14ac:dyDescent="0.2">
      <c r="B254" s="7"/>
      <c r="C254" s="7"/>
      <c r="D254" s="7"/>
    </row>
    <row r="255" spans="2:4" x14ac:dyDescent="0.2">
      <c r="B255" s="7"/>
      <c r="C255" s="7"/>
      <c r="D255" s="7"/>
    </row>
    <row r="256" spans="2:4" x14ac:dyDescent="0.2">
      <c r="B256" s="7"/>
      <c r="C256" s="7"/>
      <c r="D256" s="7"/>
    </row>
    <row r="257" spans="2:4" x14ac:dyDescent="0.2">
      <c r="B257" s="7"/>
      <c r="C257" s="7"/>
      <c r="D257" s="7"/>
    </row>
    <row r="258" spans="2:4" x14ac:dyDescent="0.2">
      <c r="B258" s="7"/>
      <c r="C258" s="7"/>
      <c r="D258" s="7"/>
    </row>
    <row r="259" spans="2:4" x14ac:dyDescent="0.2">
      <c r="B259" s="7"/>
      <c r="C259" s="7"/>
      <c r="D259" s="7"/>
    </row>
    <row r="260" spans="2:4" x14ac:dyDescent="0.2">
      <c r="B260" s="7"/>
      <c r="C260" s="7"/>
      <c r="D260" s="7"/>
    </row>
    <row r="261" spans="2:4" x14ac:dyDescent="0.2">
      <c r="B261" s="7"/>
      <c r="C261" s="7"/>
      <c r="D261" s="7"/>
    </row>
    <row r="262" spans="2:4" x14ac:dyDescent="0.2">
      <c r="B262" s="7"/>
      <c r="C262" s="7"/>
      <c r="D262" s="7"/>
    </row>
    <row r="263" spans="2:4" x14ac:dyDescent="0.2">
      <c r="B263" s="7"/>
      <c r="C263" s="7"/>
      <c r="D263" s="7"/>
    </row>
    <row r="264" spans="2:4" x14ac:dyDescent="0.2">
      <c r="B264" s="7"/>
      <c r="C264" s="7"/>
      <c r="D264" s="7"/>
    </row>
    <row r="265" spans="2:4" x14ac:dyDescent="0.2">
      <c r="B265" s="7"/>
      <c r="C265" s="7"/>
      <c r="D265" s="7"/>
    </row>
    <row r="266" spans="2:4" x14ac:dyDescent="0.2">
      <c r="B266" s="7"/>
      <c r="C266" s="7"/>
      <c r="D266" s="7"/>
    </row>
    <row r="267" spans="2:4" x14ac:dyDescent="0.2">
      <c r="B267" s="7"/>
      <c r="C267" s="7"/>
      <c r="D267" s="7"/>
    </row>
    <row r="268" spans="2:4" x14ac:dyDescent="0.2">
      <c r="B268" s="7"/>
      <c r="C268" s="7"/>
      <c r="D268" s="7"/>
    </row>
    <row r="269" spans="2:4" x14ac:dyDescent="0.2">
      <c r="B269" s="7"/>
      <c r="C269" s="7"/>
      <c r="D269" s="7"/>
    </row>
    <row r="270" spans="2:4" x14ac:dyDescent="0.2">
      <c r="B270" s="7"/>
      <c r="C270" s="7"/>
      <c r="D270" s="7"/>
    </row>
    <row r="271" spans="2:4" x14ac:dyDescent="0.2">
      <c r="B271" s="7"/>
      <c r="C271" s="7"/>
      <c r="D271" s="7"/>
    </row>
    <row r="272" spans="2:4" x14ac:dyDescent="0.2">
      <c r="B272" s="7"/>
      <c r="C272" s="7"/>
      <c r="D272" s="7"/>
    </row>
    <row r="273" spans="2:4" x14ac:dyDescent="0.2">
      <c r="B273" s="7"/>
      <c r="C273" s="7"/>
      <c r="D273" s="7"/>
    </row>
    <row r="274" spans="2:4" x14ac:dyDescent="0.2">
      <c r="B274" s="7"/>
      <c r="C274" s="7"/>
      <c r="D274" s="7"/>
    </row>
    <row r="275" spans="2:4" x14ac:dyDescent="0.2">
      <c r="B275" s="7"/>
      <c r="C275" s="7"/>
      <c r="D275" s="7"/>
    </row>
    <row r="276" spans="2:4" x14ac:dyDescent="0.2">
      <c r="B276" s="7"/>
      <c r="C276" s="7"/>
      <c r="D276" s="7"/>
    </row>
    <row r="277" spans="2:4" x14ac:dyDescent="0.2">
      <c r="B277" s="7"/>
      <c r="C277" s="7"/>
      <c r="D277" s="7"/>
    </row>
    <row r="278" spans="2:4" x14ac:dyDescent="0.2">
      <c r="B278" s="7"/>
      <c r="C278" s="7"/>
      <c r="D278" s="7"/>
    </row>
    <row r="279" spans="2:4" x14ac:dyDescent="0.2">
      <c r="B279" s="7"/>
      <c r="C279" s="7"/>
      <c r="D279" s="7"/>
    </row>
    <row r="280" spans="2:4" x14ac:dyDescent="0.2">
      <c r="B280" s="7"/>
      <c r="C280" s="7"/>
      <c r="D280" s="7"/>
    </row>
    <row r="281" spans="2:4" x14ac:dyDescent="0.2">
      <c r="B281" s="7"/>
      <c r="C281" s="7"/>
      <c r="D281" s="7"/>
    </row>
    <row r="282" spans="2:4" x14ac:dyDescent="0.2">
      <c r="B282" s="7"/>
      <c r="C282" s="7"/>
      <c r="D282" s="7"/>
    </row>
    <row r="283" spans="2:4" x14ac:dyDescent="0.2">
      <c r="B283" s="7"/>
      <c r="C283" s="7"/>
      <c r="D283" s="7"/>
    </row>
    <row r="284" spans="2:4" x14ac:dyDescent="0.2">
      <c r="B284" s="7"/>
      <c r="C284" s="7"/>
      <c r="D284" s="7"/>
    </row>
    <row r="285" spans="2:4" x14ac:dyDescent="0.2">
      <c r="B285" s="7"/>
      <c r="C285" s="7"/>
      <c r="D285" s="7"/>
    </row>
    <row r="286" spans="2:4" x14ac:dyDescent="0.2">
      <c r="B286" s="7"/>
      <c r="C286" s="7"/>
      <c r="D286" s="7"/>
    </row>
    <row r="287" spans="2:4" x14ac:dyDescent="0.2">
      <c r="B287" s="7"/>
      <c r="C287" s="7"/>
      <c r="D287" s="7"/>
    </row>
    <row r="288" spans="2:4" x14ac:dyDescent="0.2">
      <c r="B288" s="7"/>
      <c r="C288" s="7"/>
      <c r="D288" s="7"/>
    </row>
    <row r="289" spans="2:4" x14ac:dyDescent="0.2">
      <c r="B289" s="7"/>
      <c r="C289" s="7"/>
      <c r="D289" s="7"/>
    </row>
    <row r="290" spans="2:4" x14ac:dyDescent="0.2">
      <c r="B290" s="7"/>
      <c r="C290" s="7"/>
      <c r="D290" s="7"/>
    </row>
    <row r="291" spans="2:4" x14ac:dyDescent="0.2">
      <c r="B291" s="7"/>
      <c r="C291" s="7"/>
      <c r="D291" s="7"/>
    </row>
    <row r="292" spans="2:4" x14ac:dyDescent="0.2">
      <c r="B292" s="7"/>
      <c r="C292" s="7"/>
      <c r="D292" s="7"/>
    </row>
    <row r="293" spans="2:4" x14ac:dyDescent="0.2">
      <c r="B293" s="7"/>
      <c r="C293" s="7"/>
      <c r="D293" s="7"/>
    </row>
    <row r="294" spans="2:4" x14ac:dyDescent="0.2">
      <c r="B294" s="7"/>
      <c r="C294" s="7"/>
      <c r="D294" s="7"/>
    </row>
    <row r="295" spans="2:4" x14ac:dyDescent="0.2">
      <c r="B295" s="7"/>
      <c r="C295" s="7"/>
      <c r="D295" s="7"/>
    </row>
    <row r="296" spans="2:4" x14ac:dyDescent="0.2">
      <c r="B296" s="7"/>
      <c r="C296" s="7"/>
      <c r="D296" s="7"/>
    </row>
    <row r="297" spans="2:4" x14ac:dyDescent="0.2">
      <c r="B297" s="7"/>
      <c r="C297" s="7"/>
      <c r="D297" s="7"/>
    </row>
    <row r="298" spans="2:4" x14ac:dyDescent="0.2">
      <c r="B298" s="7"/>
      <c r="C298" s="7"/>
      <c r="D298" s="7"/>
    </row>
    <row r="299" spans="2:4" x14ac:dyDescent="0.2">
      <c r="B299" s="7"/>
      <c r="C299" s="7"/>
      <c r="D299" s="7"/>
    </row>
    <row r="300" spans="2:4" x14ac:dyDescent="0.2">
      <c r="B300" s="7"/>
      <c r="C300" s="7"/>
      <c r="D300" s="7"/>
    </row>
    <row r="301" spans="2:4" x14ac:dyDescent="0.2">
      <c r="B301" s="7"/>
      <c r="C301" s="7"/>
      <c r="D301" s="7"/>
    </row>
    <row r="302" spans="2:4" x14ac:dyDescent="0.2">
      <c r="B302" s="7"/>
      <c r="C302" s="7"/>
      <c r="D302" s="7"/>
    </row>
    <row r="303" spans="2:4" x14ac:dyDescent="0.2">
      <c r="B303" s="7"/>
      <c r="C303" s="7"/>
      <c r="D303" s="7"/>
    </row>
    <row r="304" spans="2:4" x14ac:dyDescent="0.2">
      <c r="B304" s="7"/>
      <c r="C304" s="7"/>
      <c r="D304" s="7"/>
    </row>
    <row r="305" spans="2:4" x14ac:dyDescent="0.2">
      <c r="B305" s="7"/>
      <c r="C305" s="7"/>
      <c r="D305" s="7"/>
    </row>
    <row r="306" spans="2:4" x14ac:dyDescent="0.2">
      <c r="B306" s="7"/>
      <c r="C306" s="7"/>
      <c r="D306" s="7"/>
    </row>
    <row r="307" spans="2:4" x14ac:dyDescent="0.2">
      <c r="B307" s="7"/>
      <c r="C307" s="7"/>
      <c r="D307" s="7"/>
    </row>
    <row r="308" spans="2:4" x14ac:dyDescent="0.2">
      <c r="B308" s="7"/>
      <c r="C308" s="7"/>
      <c r="D308" s="7"/>
    </row>
    <row r="309" spans="2:4" x14ac:dyDescent="0.2">
      <c r="B309" s="7"/>
      <c r="C309" s="7"/>
      <c r="D309" s="7"/>
    </row>
    <row r="310" spans="2:4" x14ac:dyDescent="0.2">
      <c r="B310" s="7"/>
      <c r="C310" s="7"/>
      <c r="D310" s="7"/>
    </row>
    <row r="311" spans="2:4" x14ac:dyDescent="0.2">
      <c r="B311" s="7"/>
      <c r="C311" s="7"/>
      <c r="D311" s="7"/>
    </row>
    <row r="312" spans="2:4" x14ac:dyDescent="0.2">
      <c r="B312" s="7"/>
      <c r="C312" s="7"/>
      <c r="D312" s="7"/>
    </row>
    <row r="313" spans="2:4" x14ac:dyDescent="0.2">
      <c r="B313" s="7"/>
      <c r="C313" s="7"/>
      <c r="D313" s="7"/>
    </row>
    <row r="314" spans="2:4" x14ac:dyDescent="0.2">
      <c r="B314" s="7"/>
      <c r="C314" s="7"/>
      <c r="D314" s="7"/>
    </row>
    <row r="315" spans="2:4" x14ac:dyDescent="0.2">
      <c r="B315" s="7"/>
      <c r="C315" s="7"/>
      <c r="D315" s="7"/>
    </row>
    <row r="316" spans="2:4" x14ac:dyDescent="0.2">
      <c r="B316" s="7"/>
      <c r="C316" s="7"/>
      <c r="D316" s="7"/>
    </row>
    <row r="317" spans="2:4" x14ac:dyDescent="0.2">
      <c r="B317" s="7"/>
      <c r="C317" s="7"/>
      <c r="D317" s="7"/>
    </row>
    <row r="318" spans="2:4" x14ac:dyDescent="0.2">
      <c r="B318" s="7"/>
      <c r="C318" s="7"/>
      <c r="D318" s="7"/>
    </row>
    <row r="319" spans="2:4" x14ac:dyDescent="0.2">
      <c r="B319" s="7"/>
      <c r="C319" s="7"/>
      <c r="D319" s="7"/>
    </row>
    <row r="320" spans="2:4" x14ac:dyDescent="0.2">
      <c r="B320" s="7"/>
      <c r="C320" s="7"/>
      <c r="D320" s="7"/>
    </row>
    <row r="321" spans="2:4" x14ac:dyDescent="0.2">
      <c r="B321" s="7"/>
      <c r="C321" s="7"/>
      <c r="D321" s="7"/>
    </row>
    <row r="322" spans="2:4" x14ac:dyDescent="0.2">
      <c r="B322" s="7"/>
      <c r="C322" s="7"/>
      <c r="D322" s="7"/>
    </row>
    <row r="323" spans="2:4" x14ac:dyDescent="0.2">
      <c r="B323" s="7"/>
      <c r="C323" s="7"/>
      <c r="D323" s="7"/>
    </row>
    <row r="324" spans="2:4" x14ac:dyDescent="0.2">
      <c r="B324" s="7"/>
      <c r="C324" s="7"/>
      <c r="D324" s="7"/>
    </row>
    <row r="325" spans="2:4" x14ac:dyDescent="0.2">
      <c r="B325" s="7"/>
      <c r="C325" s="7"/>
      <c r="D325" s="7"/>
    </row>
    <row r="326" spans="2:4" x14ac:dyDescent="0.2">
      <c r="B326" s="7"/>
      <c r="C326" s="7"/>
      <c r="D326" s="7"/>
    </row>
    <row r="327" spans="2:4" x14ac:dyDescent="0.2">
      <c r="B327" s="7"/>
      <c r="C327" s="7"/>
      <c r="D327" s="7"/>
    </row>
    <row r="328" spans="2:4" x14ac:dyDescent="0.2">
      <c r="B328" s="7"/>
      <c r="C328" s="7"/>
      <c r="D328" s="7"/>
    </row>
    <row r="329" spans="2:4" x14ac:dyDescent="0.2">
      <c r="B329" s="7"/>
      <c r="C329" s="7"/>
      <c r="D329" s="7"/>
    </row>
    <row r="330" spans="2:4" x14ac:dyDescent="0.2">
      <c r="B330" s="7"/>
      <c r="C330" s="7"/>
      <c r="D330" s="7"/>
    </row>
    <row r="331" spans="2:4" x14ac:dyDescent="0.2">
      <c r="B331" s="7"/>
      <c r="C331" s="7"/>
      <c r="D331" s="7"/>
    </row>
    <row r="332" spans="2:4" x14ac:dyDescent="0.2">
      <c r="B332" s="7"/>
      <c r="C332" s="7"/>
      <c r="D332" s="7"/>
    </row>
    <row r="333" spans="2:4" x14ac:dyDescent="0.2">
      <c r="B333" s="7"/>
      <c r="C333" s="7"/>
      <c r="D333" s="7"/>
    </row>
    <row r="334" spans="2:4" x14ac:dyDescent="0.2">
      <c r="B334" s="7"/>
      <c r="C334" s="7"/>
      <c r="D334" s="7"/>
    </row>
    <row r="335" spans="2:4" x14ac:dyDescent="0.2">
      <c r="B335" s="7"/>
      <c r="C335" s="7"/>
      <c r="D335" s="7"/>
    </row>
    <row r="336" spans="2:4" x14ac:dyDescent="0.2">
      <c r="B336" s="7"/>
      <c r="C336" s="7"/>
      <c r="D336" s="7"/>
    </row>
    <row r="337" spans="2:4" x14ac:dyDescent="0.2">
      <c r="B337" s="7"/>
      <c r="C337" s="7"/>
      <c r="D337" s="7"/>
    </row>
    <row r="338" spans="2:4" x14ac:dyDescent="0.2">
      <c r="B338" s="7"/>
      <c r="C338" s="7"/>
      <c r="D338" s="7"/>
    </row>
    <row r="339" spans="2:4" x14ac:dyDescent="0.2">
      <c r="B339" s="7"/>
      <c r="C339" s="7"/>
      <c r="D339" s="7"/>
    </row>
    <row r="340" spans="2:4" x14ac:dyDescent="0.2">
      <c r="B340" s="7"/>
      <c r="C340" s="7"/>
      <c r="D340" s="7"/>
    </row>
    <row r="341" spans="2:4" x14ac:dyDescent="0.2">
      <c r="B341" s="7"/>
      <c r="C341" s="7"/>
      <c r="D341" s="7"/>
    </row>
    <row r="342" spans="2:4" x14ac:dyDescent="0.2">
      <c r="B342" s="7"/>
      <c r="C342" s="7"/>
      <c r="D342" s="7"/>
    </row>
    <row r="343" spans="2:4" x14ac:dyDescent="0.2">
      <c r="B343" s="7"/>
      <c r="C343" s="7"/>
      <c r="D343" s="7"/>
    </row>
    <row r="344" spans="2:4" x14ac:dyDescent="0.2">
      <c r="B344" s="7"/>
      <c r="C344" s="7"/>
      <c r="D344" s="7"/>
    </row>
    <row r="345" spans="2:4" x14ac:dyDescent="0.2">
      <c r="B345" s="7"/>
      <c r="C345" s="7"/>
      <c r="D345" s="7"/>
    </row>
    <row r="346" spans="2:4" x14ac:dyDescent="0.2">
      <c r="B346" s="7"/>
      <c r="C346" s="7"/>
      <c r="D346" s="7"/>
    </row>
    <row r="347" spans="2:4" x14ac:dyDescent="0.2">
      <c r="B347" s="7"/>
      <c r="C347" s="7"/>
      <c r="D347" s="7"/>
    </row>
    <row r="348" spans="2:4" x14ac:dyDescent="0.2">
      <c r="B348" s="7"/>
      <c r="C348" s="7"/>
      <c r="D348" s="7"/>
    </row>
    <row r="349" spans="2:4" x14ac:dyDescent="0.2">
      <c r="B349" s="7"/>
      <c r="C349" s="7"/>
      <c r="D349" s="7"/>
    </row>
    <row r="350" spans="2:4" x14ac:dyDescent="0.2">
      <c r="B350" s="7"/>
      <c r="C350" s="7"/>
      <c r="D350" s="7"/>
    </row>
    <row r="351" spans="2:4" x14ac:dyDescent="0.2">
      <c r="B351" s="7"/>
      <c r="C351" s="7"/>
      <c r="D351" s="7"/>
    </row>
    <row r="352" spans="2:4" x14ac:dyDescent="0.2">
      <c r="B352" s="7"/>
      <c r="C352" s="7"/>
      <c r="D352" s="7"/>
    </row>
    <row r="353" spans="2:4" x14ac:dyDescent="0.2">
      <c r="B353" s="7"/>
      <c r="C353" s="7"/>
      <c r="D353" s="7"/>
    </row>
    <row r="354" spans="2:4" x14ac:dyDescent="0.2">
      <c r="B354" s="7"/>
      <c r="C354" s="7"/>
      <c r="D354" s="7"/>
    </row>
    <row r="355" spans="2:4" x14ac:dyDescent="0.2">
      <c r="B355" s="7"/>
      <c r="C355" s="7"/>
      <c r="D355" s="7"/>
    </row>
    <row r="356" spans="2:4" x14ac:dyDescent="0.2">
      <c r="B356" s="7"/>
      <c r="C356" s="7"/>
      <c r="D356" s="7"/>
    </row>
    <row r="357" spans="2:4" x14ac:dyDescent="0.2">
      <c r="B357" s="7"/>
      <c r="C357" s="7"/>
      <c r="D357" s="7"/>
    </row>
    <row r="358" spans="2:4" x14ac:dyDescent="0.2">
      <c r="B358" s="7"/>
      <c r="C358" s="7"/>
      <c r="D358" s="7"/>
    </row>
    <row r="359" spans="2:4" x14ac:dyDescent="0.2">
      <c r="B359" s="7"/>
      <c r="C359" s="7"/>
      <c r="D359" s="7"/>
    </row>
    <row r="360" spans="2:4" x14ac:dyDescent="0.2">
      <c r="B360" s="7"/>
      <c r="C360" s="7"/>
      <c r="D360" s="7"/>
    </row>
    <row r="361" spans="2:4" x14ac:dyDescent="0.2">
      <c r="B361" s="7"/>
      <c r="C361" s="7"/>
      <c r="D361" s="7"/>
    </row>
    <row r="362" spans="2:4" x14ac:dyDescent="0.2">
      <c r="B362" s="7"/>
      <c r="C362" s="7"/>
      <c r="D362" s="7"/>
    </row>
    <row r="363" spans="2:4" x14ac:dyDescent="0.2">
      <c r="B363" s="7"/>
      <c r="C363" s="7"/>
      <c r="D363" s="7"/>
    </row>
    <row r="364" spans="2:4" x14ac:dyDescent="0.2">
      <c r="B364" s="7"/>
      <c r="C364" s="7"/>
      <c r="D364" s="7"/>
    </row>
    <row r="365" spans="2:4" x14ac:dyDescent="0.2">
      <c r="B365" s="7"/>
      <c r="C365" s="7"/>
      <c r="D365" s="7"/>
    </row>
    <row r="366" spans="2:4" x14ac:dyDescent="0.2">
      <c r="B366" s="7"/>
      <c r="C366" s="7"/>
      <c r="D366" s="7"/>
    </row>
    <row r="367" spans="2:4" x14ac:dyDescent="0.2">
      <c r="B367" s="7"/>
      <c r="C367" s="7"/>
      <c r="D367" s="7"/>
    </row>
    <row r="368" spans="2:4" x14ac:dyDescent="0.2">
      <c r="B368" s="7"/>
      <c r="C368" s="7"/>
      <c r="D368" s="7"/>
    </row>
    <row r="369" spans="2:4" x14ac:dyDescent="0.2">
      <c r="B369" s="7"/>
      <c r="C369" s="7"/>
      <c r="D369" s="7"/>
    </row>
    <row r="370" spans="2:4" x14ac:dyDescent="0.2">
      <c r="B370" s="7"/>
      <c r="C370" s="7"/>
      <c r="D370" s="7"/>
    </row>
    <row r="371" spans="2:4" x14ac:dyDescent="0.2">
      <c r="B371" s="7"/>
      <c r="C371" s="7"/>
      <c r="D371" s="7"/>
    </row>
    <row r="372" spans="2:4" x14ac:dyDescent="0.2">
      <c r="B372" s="7"/>
      <c r="C372" s="7"/>
      <c r="D372" s="7"/>
    </row>
    <row r="373" spans="2:4" x14ac:dyDescent="0.2">
      <c r="B373" s="7"/>
      <c r="C373" s="7"/>
      <c r="D373" s="7"/>
    </row>
    <row r="374" spans="2:4" x14ac:dyDescent="0.2">
      <c r="B374" s="7"/>
      <c r="C374" s="7"/>
      <c r="D374" s="7"/>
    </row>
    <row r="375" spans="2:4" x14ac:dyDescent="0.2">
      <c r="B375" s="7"/>
      <c r="C375" s="7"/>
      <c r="D375" s="7"/>
    </row>
    <row r="376" spans="2:4" x14ac:dyDescent="0.2">
      <c r="B376" s="7"/>
      <c r="C376" s="7"/>
      <c r="D376" s="7"/>
    </row>
    <row r="377" spans="2:4" x14ac:dyDescent="0.2">
      <c r="B377" s="7"/>
      <c r="C377" s="7"/>
      <c r="D377" s="7"/>
    </row>
    <row r="378" spans="2:4" x14ac:dyDescent="0.2">
      <c r="B378" s="7"/>
      <c r="C378" s="7"/>
      <c r="D378" s="7"/>
    </row>
    <row r="379" spans="2:4" x14ac:dyDescent="0.2">
      <c r="B379" s="7"/>
      <c r="C379" s="7"/>
      <c r="D379" s="7"/>
    </row>
    <row r="380" spans="2:4" x14ac:dyDescent="0.2">
      <c r="B380" s="7"/>
      <c r="C380" s="7"/>
      <c r="D380" s="7"/>
    </row>
    <row r="381" spans="2:4" x14ac:dyDescent="0.2">
      <c r="B381" s="7"/>
      <c r="C381" s="7"/>
      <c r="D381" s="7"/>
    </row>
    <row r="382" spans="2:4" x14ac:dyDescent="0.2">
      <c r="B382" s="7"/>
      <c r="C382" s="7"/>
      <c r="D382" s="7"/>
    </row>
    <row r="383" spans="2:4" x14ac:dyDescent="0.2">
      <c r="B383" s="7"/>
      <c r="C383" s="7"/>
      <c r="D383" s="7"/>
    </row>
    <row r="384" spans="2:4" x14ac:dyDescent="0.2">
      <c r="B384" s="7"/>
      <c r="C384" s="7"/>
      <c r="D384" s="7"/>
    </row>
    <row r="385" spans="2:4" x14ac:dyDescent="0.2">
      <c r="B385" s="7"/>
      <c r="C385" s="7"/>
      <c r="D385" s="7"/>
    </row>
    <row r="386" spans="2:4" x14ac:dyDescent="0.2">
      <c r="B386" s="7"/>
      <c r="C386" s="7"/>
      <c r="D386" s="7"/>
    </row>
    <row r="387" spans="2:4" x14ac:dyDescent="0.2">
      <c r="B387" s="7"/>
      <c r="C387" s="7"/>
      <c r="D387" s="7"/>
    </row>
    <row r="388" spans="2:4" x14ac:dyDescent="0.2">
      <c r="B388" s="7"/>
      <c r="C388" s="7"/>
      <c r="D388" s="7"/>
    </row>
    <row r="389" spans="2:4" x14ac:dyDescent="0.2">
      <c r="B389" s="7"/>
      <c r="C389" s="7"/>
      <c r="D389" s="7"/>
    </row>
    <row r="390" spans="2:4" x14ac:dyDescent="0.2">
      <c r="B390" s="7"/>
      <c r="C390" s="7"/>
      <c r="D390" s="7"/>
    </row>
    <row r="391" spans="2:4" x14ac:dyDescent="0.2">
      <c r="B391" s="7"/>
      <c r="C391" s="7"/>
      <c r="D391" s="7"/>
    </row>
    <row r="392" spans="2:4" x14ac:dyDescent="0.2">
      <c r="B392" s="7"/>
      <c r="C392" s="7"/>
      <c r="D392" s="7"/>
    </row>
    <row r="393" spans="2:4" x14ac:dyDescent="0.2">
      <c r="B393" s="7"/>
      <c r="C393" s="7"/>
      <c r="D393" s="7"/>
    </row>
    <row r="394" spans="2:4" x14ac:dyDescent="0.2">
      <c r="B394" s="7"/>
      <c r="C394" s="7"/>
      <c r="D394" s="7"/>
    </row>
    <row r="395" spans="2:4" x14ac:dyDescent="0.2">
      <c r="B395" s="7"/>
      <c r="C395" s="7"/>
      <c r="D395" s="7"/>
    </row>
    <row r="396" spans="2:4" x14ac:dyDescent="0.2">
      <c r="B396" s="7"/>
      <c r="C396" s="7"/>
      <c r="D396" s="7"/>
    </row>
    <row r="397" spans="2:4" x14ac:dyDescent="0.2">
      <c r="B397" s="7"/>
      <c r="C397" s="7"/>
      <c r="D397" s="7"/>
    </row>
    <row r="398" spans="2:4" x14ac:dyDescent="0.2">
      <c r="B398" s="7"/>
      <c r="C398" s="7"/>
      <c r="D398" s="7"/>
    </row>
    <row r="399" spans="2:4" x14ac:dyDescent="0.2">
      <c r="B399" s="7"/>
      <c r="C399" s="7"/>
      <c r="D399" s="7"/>
    </row>
    <row r="400" spans="2:4" x14ac:dyDescent="0.2">
      <c r="B400" s="7"/>
      <c r="C400" s="7"/>
      <c r="D400" s="7"/>
    </row>
    <row r="401" spans="2:4" x14ac:dyDescent="0.2">
      <c r="B401" s="7"/>
      <c r="C401" s="7"/>
      <c r="D401" s="7"/>
    </row>
    <row r="402" spans="2:4" x14ac:dyDescent="0.2">
      <c r="B402" s="7"/>
      <c r="C402" s="7"/>
      <c r="D402" s="7"/>
    </row>
    <row r="403" spans="2:4" x14ac:dyDescent="0.2">
      <c r="B403" s="7"/>
      <c r="C403" s="7"/>
      <c r="D403" s="7"/>
    </row>
    <row r="404" spans="2:4" x14ac:dyDescent="0.2">
      <c r="B404" s="7"/>
      <c r="C404" s="7"/>
      <c r="D404" s="7"/>
    </row>
    <row r="405" spans="2:4" x14ac:dyDescent="0.2">
      <c r="B405" s="7"/>
      <c r="C405" s="7"/>
      <c r="D405" s="7"/>
    </row>
    <row r="406" spans="2:4" x14ac:dyDescent="0.2">
      <c r="B406" s="7"/>
      <c r="C406" s="7"/>
      <c r="D406" s="7"/>
    </row>
    <row r="407" spans="2:4" x14ac:dyDescent="0.2">
      <c r="B407" s="7"/>
      <c r="C407" s="7"/>
      <c r="D407" s="7"/>
    </row>
    <row r="408" spans="2:4" x14ac:dyDescent="0.2">
      <c r="B408" s="7"/>
      <c r="C408" s="7"/>
      <c r="D408" s="7"/>
    </row>
    <row r="409" spans="2:4" x14ac:dyDescent="0.2">
      <c r="B409" s="7"/>
      <c r="C409" s="7"/>
      <c r="D409" s="7"/>
    </row>
    <row r="410" spans="2:4" x14ac:dyDescent="0.2">
      <c r="B410" s="7"/>
      <c r="C410" s="7"/>
      <c r="D410" s="7"/>
    </row>
    <row r="411" spans="2:4" x14ac:dyDescent="0.2">
      <c r="B411" s="7"/>
      <c r="C411" s="7"/>
      <c r="D411" s="7"/>
    </row>
    <row r="412" spans="2:4" x14ac:dyDescent="0.2">
      <c r="B412" s="7"/>
      <c r="C412" s="7"/>
      <c r="D412" s="7"/>
    </row>
    <row r="413" spans="2:4" x14ac:dyDescent="0.2">
      <c r="B413" s="7"/>
      <c r="C413" s="7"/>
      <c r="D413" s="7"/>
    </row>
    <row r="414" spans="2:4" x14ac:dyDescent="0.2">
      <c r="B414" s="7"/>
      <c r="C414" s="7"/>
      <c r="D414" s="7"/>
    </row>
    <row r="415" spans="2:4" x14ac:dyDescent="0.2">
      <c r="B415" s="7"/>
      <c r="C415" s="7"/>
      <c r="D415" s="7"/>
    </row>
    <row r="416" spans="2:4" x14ac:dyDescent="0.2">
      <c r="B416" s="7"/>
      <c r="C416" s="7"/>
      <c r="D416" s="7"/>
    </row>
    <row r="417" spans="2:4" x14ac:dyDescent="0.2">
      <c r="B417" s="7"/>
      <c r="C417" s="7"/>
      <c r="D417" s="7"/>
    </row>
    <row r="418" spans="2:4" x14ac:dyDescent="0.2">
      <c r="B418" s="7"/>
      <c r="C418" s="7"/>
      <c r="D418" s="7"/>
    </row>
    <row r="419" spans="2:4" x14ac:dyDescent="0.2">
      <c r="B419" s="7"/>
      <c r="C419" s="7"/>
      <c r="D419" s="7"/>
    </row>
    <row r="420" spans="2:4" x14ac:dyDescent="0.2">
      <c r="B420" s="7"/>
      <c r="C420" s="7"/>
      <c r="D420" s="7"/>
    </row>
    <row r="421" spans="2:4" x14ac:dyDescent="0.2">
      <c r="B421" s="7"/>
      <c r="C421" s="7"/>
      <c r="D421" s="7"/>
    </row>
    <row r="422" spans="2:4" x14ac:dyDescent="0.2">
      <c r="B422" s="7"/>
      <c r="C422" s="7"/>
      <c r="D422" s="7"/>
    </row>
    <row r="423" spans="2:4" x14ac:dyDescent="0.2">
      <c r="B423" s="7"/>
      <c r="C423" s="7"/>
      <c r="D423" s="7"/>
    </row>
    <row r="424" spans="2:4" x14ac:dyDescent="0.2">
      <c r="B424" s="7"/>
      <c r="C424" s="7"/>
      <c r="D424" s="7"/>
    </row>
    <row r="425" spans="2:4" x14ac:dyDescent="0.2">
      <c r="B425" s="7"/>
      <c r="C425" s="7"/>
      <c r="D425" s="7"/>
    </row>
    <row r="426" spans="2:4" x14ac:dyDescent="0.2">
      <c r="B426" s="7"/>
      <c r="C426" s="7"/>
      <c r="D426" s="7"/>
    </row>
    <row r="427" spans="2:4" x14ac:dyDescent="0.2">
      <c r="B427" s="7"/>
      <c r="C427" s="7"/>
      <c r="D427" s="7"/>
    </row>
    <row r="428" spans="2:4" x14ac:dyDescent="0.2">
      <c r="B428" s="7"/>
      <c r="C428" s="7"/>
      <c r="D428" s="7"/>
    </row>
    <row r="429" spans="2:4" x14ac:dyDescent="0.2">
      <c r="B429" s="7"/>
      <c r="C429" s="7"/>
      <c r="D429" s="7"/>
    </row>
    <row r="430" spans="2:4" x14ac:dyDescent="0.2">
      <c r="B430" s="7"/>
      <c r="C430" s="7"/>
      <c r="D430" s="7"/>
    </row>
    <row r="431" spans="2:4" x14ac:dyDescent="0.2">
      <c r="B431" s="7"/>
      <c r="C431" s="7"/>
      <c r="D431" s="7"/>
    </row>
    <row r="432" spans="2:4" x14ac:dyDescent="0.2">
      <c r="B432" s="7"/>
      <c r="C432" s="7"/>
      <c r="D432" s="7"/>
    </row>
    <row r="433" spans="2:4" x14ac:dyDescent="0.2">
      <c r="B433" s="7"/>
      <c r="C433" s="7"/>
      <c r="D433" s="7"/>
    </row>
    <row r="434" spans="2:4" x14ac:dyDescent="0.2">
      <c r="B434" s="7"/>
      <c r="C434" s="7"/>
      <c r="D434" s="7"/>
    </row>
    <row r="435" spans="2:4" x14ac:dyDescent="0.2">
      <c r="B435" s="7"/>
      <c r="C435" s="7"/>
      <c r="D435" s="7"/>
    </row>
    <row r="436" spans="2:4" x14ac:dyDescent="0.2">
      <c r="B436" s="7"/>
      <c r="C436" s="7"/>
      <c r="D436" s="7"/>
    </row>
    <row r="437" spans="2:4" x14ac:dyDescent="0.2">
      <c r="B437" s="7"/>
      <c r="C437" s="7"/>
      <c r="D437" s="7"/>
    </row>
    <row r="438" spans="2:4" x14ac:dyDescent="0.2">
      <c r="B438" s="7"/>
      <c r="C438" s="7"/>
      <c r="D438" s="7"/>
    </row>
    <row r="439" spans="2:4" x14ac:dyDescent="0.2">
      <c r="B439" s="7"/>
      <c r="C439" s="7"/>
      <c r="D439" s="7"/>
    </row>
    <row r="440" spans="2:4" x14ac:dyDescent="0.2">
      <c r="B440" s="7"/>
      <c r="C440" s="7"/>
      <c r="D440" s="7"/>
    </row>
    <row r="441" spans="2:4" x14ac:dyDescent="0.2">
      <c r="B441" s="7"/>
      <c r="C441" s="7"/>
      <c r="D441" s="7"/>
    </row>
    <row r="442" spans="2:4" x14ac:dyDescent="0.2">
      <c r="B442" s="7"/>
      <c r="C442" s="7"/>
      <c r="D442" s="7"/>
    </row>
    <row r="443" spans="2:4" x14ac:dyDescent="0.2">
      <c r="B443" s="7"/>
      <c r="C443" s="7"/>
      <c r="D443" s="7"/>
    </row>
    <row r="444" spans="2:4" x14ac:dyDescent="0.2">
      <c r="B444" s="7"/>
      <c r="C444" s="7"/>
      <c r="D444" s="7"/>
    </row>
    <row r="445" spans="2:4" x14ac:dyDescent="0.2">
      <c r="B445" s="7"/>
      <c r="C445" s="7"/>
      <c r="D445" s="7"/>
    </row>
    <row r="446" spans="2:4" x14ac:dyDescent="0.2">
      <c r="B446" s="7"/>
      <c r="C446" s="7"/>
      <c r="D446" s="7"/>
    </row>
    <row r="447" spans="2:4" x14ac:dyDescent="0.2">
      <c r="B447" s="7"/>
      <c r="C447" s="7"/>
      <c r="D447" s="7"/>
    </row>
    <row r="448" spans="2:4" x14ac:dyDescent="0.2">
      <c r="B448" s="7"/>
      <c r="C448" s="7"/>
      <c r="D448" s="7"/>
    </row>
    <row r="449" spans="2:4" x14ac:dyDescent="0.2">
      <c r="B449" s="7"/>
      <c r="C449" s="7"/>
      <c r="D449" s="7"/>
    </row>
    <row r="450" spans="2:4" x14ac:dyDescent="0.2">
      <c r="B450" s="7"/>
      <c r="C450" s="7"/>
      <c r="D450" s="7"/>
    </row>
    <row r="451" spans="2:4" x14ac:dyDescent="0.2">
      <c r="B451" s="7"/>
      <c r="C451" s="7"/>
      <c r="D451" s="7"/>
    </row>
    <row r="452" spans="2:4" x14ac:dyDescent="0.2">
      <c r="B452" s="7"/>
      <c r="C452" s="7"/>
      <c r="D452" s="7"/>
    </row>
    <row r="453" spans="2:4" x14ac:dyDescent="0.2">
      <c r="B453" s="7"/>
      <c r="C453" s="7"/>
      <c r="D453" s="7"/>
    </row>
    <row r="454" spans="2:4" x14ac:dyDescent="0.2">
      <c r="B454" s="7"/>
      <c r="C454" s="7"/>
      <c r="D454" s="7"/>
    </row>
    <row r="455" spans="2:4" x14ac:dyDescent="0.2">
      <c r="B455" s="7"/>
      <c r="C455" s="7"/>
      <c r="D455" s="7"/>
    </row>
    <row r="456" spans="2:4" x14ac:dyDescent="0.2">
      <c r="B456" s="7"/>
      <c r="C456" s="7"/>
      <c r="D456" s="7"/>
    </row>
    <row r="457" spans="2:4" x14ac:dyDescent="0.2">
      <c r="B457" s="7"/>
      <c r="C457" s="7"/>
      <c r="D457" s="7"/>
    </row>
    <row r="458" spans="2:4" x14ac:dyDescent="0.2">
      <c r="B458" s="7"/>
      <c r="C458" s="7"/>
      <c r="D458" s="7"/>
    </row>
    <row r="459" spans="2:4" x14ac:dyDescent="0.2">
      <c r="B459" s="7"/>
      <c r="C459" s="7"/>
      <c r="D459" s="7"/>
    </row>
    <row r="460" spans="2:4" x14ac:dyDescent="0.2">
      <c r="B460" s="7"/>
      <c r="C460" s="7"/>
      <c r="D460" s="7"/>
    </row>
    <row r="461" spans="2:4" x14ac:dyDescent="0.2">
      <c r="B461" s="7"/>
      <c r="C461" s="7"/>
      <c r="D461" s="7"/>
    </row>
    <row r="462" spans="2:4" x14ac:dyDescent="0.2">
      <c r="B462" s="7"/>
      <c r="C462" s="7"/>
      <c r="D462" s="7"/>
    </row>
    <row r="463" spans="2:4" x14ac:dyDescent="0.2">
      <c r="B463" s="7"/>
      <c r="C463" s="7"/>
      <c r="D463" s="7"/>
    </row>
    <row r="464" spans="2:4" x14ac:dyDescent="0.2">
      <c r="B464" s="7"/>
      <c r="C464" s="7"/>
      <c r="D464" s="7"/>
    </row>
    <row r="465" spans="2:4" x14ac:dyDescent="0.2">
      <c r="B465" s="7"/>
      <c r="C465" s="7"/>
      <c r="D465" s="7"/>
    </row>
    <row r="466" spans="2:4" x14ac:dyDescent="0.2">
      <c r="B466" s="7"/>
      <c r="C466" s="7"/>
      <c r="D466" s="7"/>
    </row>
    <row r="467" spans="2:4" x14ac:dyDescent="0.2">
      <c r="B467" s="7"/>
      <c r="C467" s="7"/>
      <c r="D467" s="7"/>
    </row>
    <row r="468" spans="2:4" x14ac:dyDescent="0.2">
      <c r="B468" s="7"/>
      <c r="C468" s="7"/>
      <c r="D468" s="7"/>
    </row>
    <row r="469" spans="2:4" x14ac:dyDescent="0.2">
      <c r="B469" s="7"/>
      <c r="C469" s="7"/>
      <c r="D469" s="7"/>
    </row>
    <row r="470" spans="2:4" x14ac:dyDescent="0.2">
      <c r="B470" s="7"/>
      <c r="C470" s="7"/>
      <c r="D470" s="7"/>
    </row>
    <row r="471" spans="2:4" x14ac:dyDescent="0.2">
      <c r="B471" s="7"/>
      <c r="C471" s="7"/>
      <c r="D471" s="7"/>
    </row>
    <row r="472" spans="2:4" x14ac:dyDescent="0.2">
      <c r="B472" s="7"/>
      <c r="C472" s="7"/>
      <c r="D472" s="7"/>
    </row>
    <row r="473" spans="2:4" x14ac:dyDescent="0.2">
      <c r="B473" s="7"/>
      <c r="C473" s="7"/>
      <c r="D473" s="7"/>
    </row>
    <row r="474" spans="2:4" x14ac:dyDescent="0.2">
      <c r="B474" s="7"/>
      <c r="C474" s="7"/>
      <c r="D474" s="7"/>
    </row>
    <row r="475" spans="2:4" x14ac:dyDescent="0.2">
      <c r="B475" s="7"/>
      <c r="C475" s="7"/>
      <c r="D475" s="7"/>
    </row>
    <row r="476" spans="2:4" x14ac:dyDescent="0.2">
      <c r="B476" s="7"/>
      <c r="C476" s="7"/>
      <c r="D476" s="7"/>
    </row>
    <row r="477" spans="2:4" x14ac:dyDescent="0.2">
      <c r="B477" s="7"/>
      <c r="C477" s="7"/>
      <c r="D477" s="7"/>
    </row>
    <row r="478" spans="2:4" x14ac:dyDescent="0.2">
      <c r="B478" s="7"/>
      <c r="C478" s="7"/>
      <c r="D478" s="7"/>
    </row>
    <row r="479" spans="2:4" x14ac:dyDescent="0.2">
      <c r="B479" s="7"/>
      <c r="C479" s="7"/>
      <c r="D479" s="7"/>
    </row>
    <row r="480" spans="2:4" x14ac:dyDescent="0.2">
      <c r="B480" s="7"/>
      <c r="C480" s="7"/>
      <c r="D480" s="7"/>
    </row>
    <row r="481" spans="2:4" x14ac:dyDescent="0.2">
      <c r="B481" s="7"/>
      <c r="C481" s="7"/>
      <c r="D481" s="7"/>
    </row>
    <row r="482" spans="2:4" x14ac:dyDescent="0.2">
      <c r="B482" s="7"/>
      <c r="C482" s="7"/>
      <c r="D482" s="7"/>
    </row>
    <row r="483" spans="2:4" x14ac:dyDescent="0.2">
      <c r="B483" s="7"/>
      <c r="C483" s="7"/>
      <c r="D483" s="7"/>
    </row>
    <row r="484" spans="2:4" x14ac:dyDescent="0.2">
      <c r="B484" s="7"/>
      <c r="C484" s="7"/>
      <c r="D484" s="7"/>
    </row>
    <row r="485" spans="2:4" x14ac:dyDescent="0.2">
      <c r="B485" s="7"/>
      <c r="C485" s="7"/>
      <c r="D485" s="7"/>
    </row>
    <row r="486" spans="2:4" x14ac:dyDescent="0.2">
      <c r="B486" s="7"/>
      <c r="C486" s="7"/>
      <c r="D486" s="7"/>
    </row>
    <row r="487" spans="2:4" x14ac:dyDescent="0.2">
      <c r="B487" s="7"/>
      <c r="C487" s="7"/>
      <c r="D487" s="7"/>
    </row>
    <row r="488" spans="2:4" x14ac:dyDescent="0.2">
      <c r="B488" s="7"/>
      <c r="C488" s="7"/>
      <c r="D488" s="7"/>
    </row>
    <row r="489" spans="2:4" x14ac:dyDescent="0.2">
      <c r="B489" s="7"/>
      <c r="C489" s="7"/>
      <c r="D489" s="7"/>
    </row>
    <row r="490" spans="2:4" x14ac:dyDescent="0.2">
      <c r="B490" s="7"/>
      <c r="C490" s="7"/>
      <c r="D490" s="7"/>
    </row>
    <row r="491" spans="2:4" x14ac:dyDescent="0.2">
      <c r="B491" s="7"/>
      <c r="C491" s="7"/>
      <c r="D491" s="7"/>
    </row>
    <row r="492" spans="2:4" x14ac:dyDescent="0.2">
      <c r="B492" s="7"/>
      <c r="C492" s="7"/>
      <c r="D492" s="7"/>
    </row>
    <row r="493" spans="2:4" x14ac:dyDescent="0.2">
      <c r="B493" s="7"/>
      <c r="C493" s="7"/>
      <c r="D493" s="7"/>
    </row>
    <row r="494" spans="2:4" x14ac:dyDescent="0.2">
      <c r="B494" s="7"/>
      <c r="C494" s="7"/>
      <c r="D494" s="7"/>
    </row>
    <row r="495" spans="2:4" x14ac:dyDescent="0.2">
      <c r="B495" s="7"/>
      <c r="C495" s="7"/>
      <c r="D495" s="7"/>
    </row>
    <row r="496" spans="2:4" x14ac:dyDescent="0.2">
      <c r="B496" s="7"/>
      <c r="C496" s="7"/>
      <c r="D496" s="7"/>
    </row>
    <row r="497" spans="2:4" x14ac:dyDescent="0.2">
      <c r="B497" s="7"/>
      <c r="C497" s="7"/>
      <c r="D497" s="7"/>
    </row>
    <row r="498" spans="2:4" x14ac:dyDescent="0.2">
      <c r="B498" s="7"/>
      <c r="C498" s="7"/>
      <c r="D498" s="7"/>
    </row>
    <row r="499" spans="2:4" x14ac:dyDescent="0.2">
      <c r="B499" s="7"/>
      <c r="C499" s="7"/>
      <c r="D499" s="7"/>
    </row>
    <row r="500" spans="2:4" x14ac:dyDescent="0.2">
      <c r="B500" s="7"/>
      <c r="C500" s="7"/>
      <c r="D500" s="7"/>
    </row>
    <row r="501" spans="2:4" x14ac:dyDescent="0.2">
      <c r="B501" s="7"/>
      <c r="C501" s="7"/>
      <c r="D501" s="7"/>
    </row>
    <row r="502" spans="2:4" x14ac:dyDescent="0.2">
      <c r="B502" s="7"/>
      <c r="C502" s="7"/>
      <c r="D502" s="7"/>
    </row>
    <row r="503" spans="2:4" x14ac:dyDescent="0.2">
      <c r="B503" s="7"/>
      <c r="C503" s="7"/>
      <c r="D503" s="7"/>
    </row>
    <row r="504" spans="2:4" x14ac:dyDescent="0.2">
      <c r="B504" s="7"/>
      <c r="C504" s="7"/>
      <c r="D504" s="7"/>
    </row>
    <row r="505" spans="2:4" x14ac:dyDescent="0.2">
      <c r="B505" s="7"/>
      <c r="C505" s="7"/>
      <c r="D505" s="7"/>
    </row>
    <row r="506" spans="2:4" x14ac:dyDescent="0.2">
      <c r="B506" s="7"/>
      <c r="C506" s="7"/>
      <c r="D506" s="7"/>
    </row>
    <row r="507" spans="2:4" x14ac:dyDescent="0.2">
      <c r="B507" s="7"/>
      <c r="C507" s="7"/>
      <c r="D507" s="7"/>
    </row>
    <row r="508" spans="2:4" x14ac:dyDescent="0.2">
      <c r="B508" s="7"/>
      <c r="C508" s="7"/>
      <c r="D508" s="7"/>
    </row>
    <row r="509" spans="2:4" x14ac:dyDescent="0.2">
      <c r="B509" s="7"/>
      <c r="C509" s="7"/>
      <c r="D509" s="7"/>
    </row>
    <row r="510" spans="2:4" x14ac:dyDescent="0.2">
      <c r="B510" s="7"/>
      <c r="C510" s="7"/>
      <c r="D510" s="7"/>
    </row>
    <row r="511" spans="2:4" x14ac:dyDescent="0.2">
      <c r="B511" s="7"/>
      <c r="C511" s="7"/>
      <c r="D511" s="7"/>
    </row>
    <row r="512" spans="2:4" x14ac:dyDescent="0.2">
      <c r="B512" s="7"/>
      <c r="C512" s="7"/>
      <c r="D512" s="7"/>
    </row>
    <row r="513" spans="2:4" x14ac:dyDescent="0.2">
      <c r="B513" s="7"/>
      <c r="C513" s="7"/>
      <c r="D513" s="7"/>
    </row>
    <row r="514" spans="2:4" x14ac:dyDescent="0.2">
      <c r="B514" s="7"/>
      <c r="C514" s="7"/>
      <c r="D514" s="7"/>
    </row>
    <row r="515" spans="2:4" x14ac:dyDescent="0.2">
      <c r="B515" s="7"/>
      <c r="C515" s="7"/>
      <c r="D515" s="7"/>
    </row>
    <row r="516" spans="2:4" x14ac:dyDescent="0.2">
      <c r="B516" s="7"/>
      <c r="C516" s="7"/>
      <c r="D516" s="7"/>
    </row>
    <row r="517" spans="2:4" x14ac:dyDescent="0.2">
      <c r="B517" s="7"/>
      <c r="C517" s="7"/>
      <c r="D517" s="7"/>
    </row>
    <row r="518" spans="2:4" x14ac:dyDescent="0.2">
      <c r="B518" s="7"/>
      <c r="C518" s="7"/>
      <c r="D518" s="7"/>
    </row>
    <row r="519" spans="2:4" x14ac:dyDescent="0.2">
      <c r="B519" s="7"/>
      <c r="C519" s="7"/>
      <c r="D519" s="7"/>
    </row>
    <row r="520" spans="2:4" x14ac:dyDescent="0.2">
      <c r="B520" s="7"/>
      <c r="C520" s="7"/>
      <c r="D520" s="7"/>
    </row>
    <row r="521" spans="2:4" x14ac:dyDescent="0.2">
      <c r="B521" s="7"/>
      <c r="C521" s="7"/>
      <c r="D521" s="7"/>
    </row>
    <row r="522" spans="2:4" x14ac:dyDescent="0.2">
      <c r="B522" s="7"/>
      <c r="C522" s="7"/>
      <c r="D522" s="7"/>
    </row>
    <row r="523" spans="2:4" x14ac:dyDescent="0.2">
      <c r="B523" s="7"/>
      <c r="C523" s="7"/>
      <c r="D523" s="7"/>
    </row>
    <row r="524" spans="2:4" x14ac:dyDescent="0.2">
      <c r="B524" s="7"/>
      <c r="C524" s="7"/>
      <c r="D524" s="7"/>
    </row>
    <row r="525" spans="2:4" x14ac:dyDescent="0.2">
      <c r="B525" s="7"/>
      <c r="C525" s="7"/>
      <c r="D525" s="7"/>
    </row>
    <row r="526" spans="2:4" x14ac:dyDescent="0.2">
      <c r="B526" s="7"/>
      <c r="C526" s="7"/>
      <c r="D526" s="7"/>
    </row>
    <row r="527" spans="2:4" x14ac:dyDescent="0.2">
      <c r="B527" s="7"/>
      <c r="C527" s="7"/>
      <c r="D527" s="7"/>
    </row>
    <row r="528" spans="2:4" x14ac:dyDescent="0.2">
      <c r="B528" s="7"/>
      <c r="C528" s="7"/>
      <c r="D528" s="7"/>
    </row>
    <row r="529" spans="2:4" x14ac:dyDescent="0.2">
      <c r="B529" s="7"/>
      <c r="C529" s="7"/>
      <c r="D529" s="7"/>
    </row>
    <row r="530" spans="2:4" x14ac:dyDescent="0.2">
      <c r="B530" s="7"/>
      <c r="C530" s="7"/>
      <c r="D530" s="7"/>
    </row>
    <row r="531" spans="2:4" x14ac:dyDescent="0.2">
      <c r="B531" s="7"/>
      <c r="C531" s="7"/>
      <c r="D531" s="7"/>
    </row>
    <row r="532" spans="2:4" x14ac:dyDescent="0.2">
      <c r="B532" s="7"/>
      <c r="C532" s="7"/>
      <c r="D532" s="7"/>
    </row>
    <row r="533" spans="2:4" x14ac:dyDescent="0.2">
      <c r="B533" s="7"/>
      <c r="C533" s="7"/>
      <c r="D533" s="7"/>
    </row>
    <row r="534" spans="2:4" x14ac:dyDescent="0.2">
      <c r="B534" s="7"/>
      <c r="C534" s="7"/>
      <c r="D534" s="7"/>
    </row>
    <row r="535" spans="2:4" x14ac:dyDescent="0.2">
      <c r="B535" s="7"/>
      <c r="C535" s="7"/>
      <c r="D535" s="7"/>
    </row>
    <row r="536" spans="2:4" x14ac:dyDescent="0.2">
      <c r="B536" s="7"/>
      <c r="C536" s="7"/>
      <c r="D536" s="7"/>
    </row>
    <row r="537" spans="2:4" x14ac:dyDescent="0.2">
      <c r="B537" s="7"/>
      <c r="C537" s="7"/>
      <c r="D537" s="7"/>
    </row>
    <row r="538" spans="2:4" x14ac:dyDescent="0.2">
      <c r="B538" s="7"/>
      <c r="C538" s="7"/>
      <c r="D538" s="7"/>
    </row>
    <row r="539" spans="2:4" x14ac:dyDescent="0.2">
      <c r="B539" s="7"/>
      <c r="C539" s="7"/>
      <c r="D539" s="7"/>
    </row>
    <row r="540" spans="2:4" x14ac:dyDescent="0.2">
      <c r="B540" s="7"/>
      <c r="C540" s="7"/>
      <c r="D540" s="7"/>
    </row>
    <row r="541" spans="2:4" x14ac:dyDescent="0.2">
      <c r="B541" s="7"/>
      <c r="C541" s="7"/>
      <c r="D541" s="7"/>
    </row>
    <row r="542" spans="2:4" x14ac:dyDescent="0.2">
      <c r="B542" s="7"/>
      <c r="C542" s="7"/>
      <c r="D542" s="7"/>
    </row>
    <row r="543" spans="2:4" x14ac:dyDescent="0.2">
      <c r="B543" s="7"/>
      <c r="C543" s="7"/>
      <c r="D543" s="7"/>
    </row>
    <row r="544" spans="2:4" x14ac:dyDescent="0.2">
      <c r="B544" s="7"/>
      <c r="C544" s="7"/>
      <c r="D544" s="7"/>
    </row>
    <row r="545" spans="2:4" x14ac:dyDescent="0.2">
      <c r="B545" s="7"/>
      <c r="C545" s="7"/>
      <c r="D545" s="7"/>
    </row>
    <row r="546" spans="2:4" x14ac:dyDescent="0.2">
      <c r="B546" s="7"/>
      <c r="C546" s="7"/>
      <c r="D546" s="7"/>
    </row>
    <row r="547" spans="2:4" x14ac:dyDescent="0.2">
      <c r="B547" s="7"/>
      <c r="C547" s="7"/>
      <c r="D547" s="7"/>
    </row>
    <row r="548" spans="2:4" x14ac:dyDescent="0.2">
      <c r="B548" s="7"/>
      <c r="C548" s="7"/>
      <c r="D548" s="7"/>
    </row>
    <row r="549" spans="2:4" x14ac:dyDescent="0.2">
      <c r="B549" s="7"/>
      <c r="C549" s="7"/>
      <c r="D549" s="7"/>
    </row>
    <row r="550" spans="2:4" x14ac:dyDescent="0.2">
      <c r="B550" s="7"/>
      <c r="C550" s="7"/>
      <c r="D550" s="7"/>
    </row>
    <row r="551" spans="2:4" x14ac:dyDescent="0.2">
      <c r="B551" s="7"/>
      <c r="C551" s="7"/>
      <c r="D551" s="7"/>
    </row>
    <row r="552" spans="2:4" x14ac:dyDescent="0.2">
      <c r="B552" s="7"/>
      <c r="C552" s="7"/>
      <c r="D552" s="7"/>
    </row>
    <row r="553" spans="2:4" x14ac:dyDescent="0.2">
      <c r="B553" s="7"/>
      <c r="C553" s="7"/>
      <c r="D553" s="7"/>
    </row>
    <row r="554" spans="2:4" x14ac:dyDescent="0.2">
      <c r="B554" s="7"/>
      <c r="C554" s="7"/>
      <c r="D554" s="7"/>
    </row>
    <row r="555" spans="2:4" x14ac:dyDescent="0.2">
      <c r="B555" s="7"/>
      <c r="C555" s="7"/>
      <c r="D555" s="7"/>
    </row>
    <row r="556" spans="2:4" x14ac:dyDescent="0.2">
      <c r="B556" s="7"/>
      <c r="C556" s="7"/>
      <c r="D556" s="7"/>
    </row>
    <row r="557" spans="2:4" x14ac:dyDescent="0.2">
      <c r="B557" s="7"/>
      <c r="C557" s="7"/>
      <c r="D557" s="7"/>
    </row>
    <row r="558" spans="2:4" x14ac:dyDescent="0.2">
      <c r="B558" s="7"/>
      <c r="C558" s="7"/>
      <c r="D558" s="7"/>
    </row>
    <row r="559" spans="2:4" x14ac:dyDescent="0.2">
      <c r="B559" s="7"/>
      <c r="C559" s="7"/>
      <c r="D559" s="7"/>
    </row>
    <row r="560" spans="2:4" x14ac:dyDescent="0.2">
      <c r="B560" s="7"/>
      <c r="C560" s="7"/>
      <c r="D560" s="7"/>
    </row>
    <row r="561" spans="2:4" x14ac:dyDescent="0.2">
      <c r="B561" s="7"/>
      <c r="C561" s="7"/>
      <c r="D561" s="7"/>
    </row>
    <row r="562" spans="2:4" x14ac:dyDescent="0.2">
      <c r="B562" s="7"/>
      <c r="C562" s="7"/>
      <c r="D562" s="7"/>
    </row>
    <row r="563" spans="2:4" x14ac:dyDescent="0.2">
      <c r="B563" s="7"/>
      <c r="C563" s="7"/>
      <c r="D563" s="7"/>
    </row>
    <row r="564" spans="2:4" x14ac:dyDescent="0.2">
      <c r="B564" s="7"/>
      <c r="C564" s="7"/>
      <c r="D564" s="7"/>
    </row>
    <row r="565" spans="2:4" x14ac:dyDescent="0.2">
      <c r="B565" s="7"/>
      <c r="C565" s="7"/>
      <c r="D565" s="7"/>
    </row>
    <row r="566" spans="2:4" x14ac:dyDescent="0.2">
      <c r="B566" s="7"/>
      <c r="C566" s="7"/>
      <c r="D566" s="7"/>
    </row>
    <row r="567" spans="2:4" x14ac:dyDescent="0.2">
      <c r="B567" s="7"/>
      <c r="C567" s="7"/>
      <c r="D567" s="7"/>
    </row>
    <row r="568" spans="2:4" x14ac:dyDescent="0.2">
      <c r="B568" s="7"/>
      <c r="C568" s="7"/>
      <c r="D568" s="7"/>
    </row>
    <row r="569" spans="2:4" x14ac:dyDescent="0.2">
      <c r="B569" s="7"/>
      <c r="C569" s="7"/>
      <c r="D569" s="7"/>
    </row>
    <row r="570" spans="2:4" x14ac:dyDescent="0.2">
      <c r="B570" s="7"/>
      <c r="C570" s="7"/>
      <c r="D570" s="7"/>
    </row>
    <row r="571" spans="2:4" x14ac:dyDescent="0.2">
      <c r="B571" s="7"/>
      <c r="C571" s="7"/>
      <c r="D571" s="7"/>
    </row>
    <row r="572" spans="2:4" x14ac:dyDescent="0.2">
      <c r="B572" s="7"/>
      <c r="C572" s="7"/>
      <c r="D572" s="7"/>
    </row>
    <row r="573" spans="2:4" x14ac:dyDescent="0.2">
      <c r="B573" s="7"/>
      <c r="C573" s="7"/>
      <c r="D573" s="7"/>
    </row>
    <row r="574" spans="2:4" x14ac:dyDescent="0.2">
      <c r="B574" s="7"/>
      <c r="C574" s="7"/>
      <c r="D574" s="7"/>
    </row>
    <row r="575" spans="2:4" x14ac:dyDescent="0.2">
      <c r="B575" s="7"/>
      <c r="C575" s="7"/>
      <c r="D575" s="7"/>
    </row>
    <row r="576" spans="2:4" x14ac:dyDescent="0.2">
      <c r="B576" s="7"/>
      <c r="C576" s="7"/>
      <c r="D576" s="7"/>
    </row>
    <row r="577" spans="2:4" x14ac:dyDescent="0.2">
      <c r="B577" s="7"/>
      <c r="C577" s="7"/>
      <c r="D577" s="7"/>
    </row>
    <row r="578" spans="2:4" x14ac:dyDescent="0.2">
      <c r="B578" s="7"/>
      <c r="C578" s="7"/>
      <c r="D578" s="7"/>
    </row>
    <row r="579" spans="2:4" x14ac:dyDescent="0.2">
      <c r="B579" s="7"/>
      <c r="C579" s="7"/>
      <c r="D579" s="7"/>
    </row>
    <row r="580" spans="2:4" x14ac:dyDescent="0.2">
      <c r="B580" s="7"/>
      <c r="C580" s="7"/>
      <c r="D580" s="7"/>
    </row>
    <row r="581" spans="2:4" x14ac:dyDescent="0.2">
      <c r="B581" s="7"/>
      <c r="C581" s="7"/>
      <c r="D581" s="7"/>
    </row>
    <row r="582" spans="2:4" x14ac:dyDescent="0.2">
      <c r="B582" s="7"/>
      <c r="C582" s="7"/>
      <c r="D582" s="7"/>
    </row>
    <row r="583" spans="2:4" x14ac:dyDescent="0.2">
      <c r="B583" s="7"/>
      <c r="C583" s="7"/>
      <c r="D583" s="7"/>
    </row>
    <row r="584" spans="2:4" x14ac:dyDescent="0.2">
      <c r="B584" s="7"/>
      <c r="C584" s="7"/>
      <c r="D584" s="7"/>
    </row>
    <row r="585" spans="2:4" x14ac:dyDescent="0.2">
      <c r="B585" s="7"/>
      <c r="C585" s="7"/>
      <c r="D585" s="7"/>
    </row>
    <row r="586" spans="2:4" x14ac:dyDescent="0.2">
      <c r="B586" s="7"/>
      <c r="C586" s="7"/>
      <c r="D586" s="7"/>
    </row>
    <row r="587" spans="2:4" x14ac:dyDescent="0.2">
      <c r="B587" s="7"/>
      <c r="C587" s="7"/>
      <c r="D587" s="7"/>
    </row>
    <row r="588" spans="2:4" x14ac:dyDescent="0.2">
      <c r="B588" s="7"/>
      <c r="C588" s="7"/>
      <c r="D588" s="7"/>
    </row>
    <row r="589" spans="2:4" x14ac:dyDescent="0.2">
      <c r="B589" s="7"/>
      <c r="C589" s="7"/>
      <c r="D589" s="7"/>
    </row>
    <row r="590" spans="2:4" x14ac:dyDescent="0.2">
      <c r="B590" s="7"/>
      <c r="C590" s="7"/>
      <c r="D590" s="7"/>
    </row>
    <row r="591" spans="2:4" x14ac:dyDescent="0.2">
      <c r="B591" s="7"/>
      <c r="C591" s="7"/>
      <c r="D591" s="7"/>
    </row>
    <row r="592" spans="2:4" x14ac:dyDescent="0.2">
      <c r="B592" s="7"/>
      <c r="C592" s="7"/>
      <c r="D592" s="7"/>
    </row>
    <row r="593" spans="2:4" x14ac:dyDescent="0.2">
      <c r="B593" s="7"/>
      <c r="C593" s="7"/>
      <c r="D593" s="7"/>
    </row>
    <row r="594" spans="2:4" x14ac:dyDescent="0.2">
      <c r="B594" s="7"/>
      <c r="C594" s="7"/>
      <c r="D594" s="7"/>
    </row>
    <row r="595" spans="2:4" x14ac:dyDescent="0.2">
      <c r="B595" s="7"/>
      <c r="C595" s="7"/>
      <c r="D595" s="7"/>
    </row>
    <row r="596" spans="2:4" x14ac:dyDescent="0.2">
      <c r="B596" s="7"/>
      <c r="C596" s="7"/>
      <c r="D596" s="7"/>
    </row>
    <row r="597" spans="2:4" x14ac:dyDescent="0.2">
      <c r="B597" s="7"/>
      <c r="C597" s="7"/>
      <c r="D597" s="7"/>
    </row>
    <row r="598" spans="2:4" x14ac:dyDescent="0.2">
      <c r="B598" s="7"/>
      <c r="C598" s="7"/>
      <c r="D598" s="7"/>
    </row>
    <row r="599" spans="2:4" x14ac:dyDescent="0.2">
      <c r="B599" s="7"/>
      <c r="C599" s="7"/>
      <c r="D599" s="7"/>
    </row>
    <row r="600" spans="2:4" x14ac:dyDescent="0.2">
      <c r="B600" s="7"/>
      <c r="C600" s="7"/>
      <c r="D600" s="7"/>
    </row>
    <row r="601" spans="2:4" x14ac:dyDescent="0.2">
      <c r="B601" s="7"/>
      <c r="C601" s="7"/>
      <c r="D601" s="7"/>
    </row>
    <row r="602" spans="2:4" x14ac:dyDescent="0.2">
      <c r="B602" s="7"/>
      <c r="C602" s="7"/>
      <c r="D602" s="7"/>
    </row>
    <row r="603" spans="2:4" x14ac:dyDescent="0.2">
      <c r="B603" s="7"/>
      <c r="C603" s="7"/>
      <c r="D603" s="7"/>
    </row>
    <row r="604" spans="2:4" x14ac:dyDescent="0.2">
      <c r="B604" s="7"/>
      <c r="C604" s="7"/>
      <c r="D604" s="7"/>
    </row>
    <row r="605" spans="2:4" x14ac:dyDescent="0.2">
      <c r="B605" s="7"/>
      <c r="C605" s="7"/>
      <c r="D605" s="7"/>
    </row>
    <row r="606" spans="2:4" x14ac:dyDescent="0.2">
      <c r="B606" s="7"/>
      <c r="C606" s="7"/>
      <c r="D606" s="7"/>
    </row>
    <row r="607" spans="2:4" x14ac:dyDescent="0.2">
      <c r="B607" s="7"/>
      <c r="C607" s="7"/>
      <c r="D607" s="7"/>
    </row>
    <row r="608" spans="2:4" x14ac:dyDescent="0.2">
      <c r="B608" s="7"/>
      <c r="C608" s="7"/>
      <c r="D608" s="7"/>
    </row>
    <row r="609" spans="2:4" x14ac:dyDescent="0.2">
      <c r="B609" s="7"/>
      <c r="C609" s="7"/>
      <c r="D609" s="7"/>
    </row>
    <row r="610" spans="2:4" x14ac:dyDescent="0.2">
      <c r="B610" s="7"/>
      <c r="C610" s="7"/>
      <c r="D610" s="7"/>
    </row>
    <row r="611" spans="2:4" x14ac:dyDescent="0.2">
      <c r="B611" s="7"/>
      <c r="C611" s="7"/>
      <c r="D611" s="7"/>
    </row>
    <row r="612" spans="2:4" x14ac:dyDescent="0.2">
      <c r="B612" s="7"/>
      <c r="C612" s="7"/>
      <c r="D612" s="7"/>
    </row>
    <row r="613" spans="2:4" x14ac:dyDescent="0.2">
      <c r="B613" s="7"/>
      <c r="C613" s="7"/>
      <c r="D613" s="7"/>
    </row>
    <row r="614" spans="2:4" x14ac:dyDescent="0.2">
      <c r="B614" s="7"/>
      <c r="C614" s="7"/>
      <c r="D614" s="7"/>
    </row>
    <row r="615" spans="2:4" x14ac:dyDescent="0.2">
      <c r="B615" s="7"/>
      <c r="C615" s="7"/>
      <c r="D615" s="7"/>
    </row>
    <row r="616" spans="2:4" x14ac:dyDescent="0.2">
      <c r="B616" s="7"/>
      <c r="C616" s="7"/>
      <c r="D616" s="7"/>
    </row>
    <row r="617" spans="2:4" x14ac:dyDescent="0.2">
      <c r="B617" s="7"/>
      <c r="C617" s="7"/>
      <c r="D617" s="7"/>
    </row>
    <row r="618" spans="2:4" x14ac:dyDescent="0.2">
      <c r="B618" s="7"/>
      <c r="C618" s="7"/>
      <c r="D618" s="7"/>
    </row>
    <row r="619" spans="2:4" x14ac:dyDescent="0.2">
      <c r="B619" s="7"/>
      <c r="C619" s="7"/>
      <c r="D619" s="7"/>
    </row>
    <row r="620" spans="2:4" x14ac:dyDescent="0.2">
      <c r="B620" s="7"/>
      <c r="C620" s="7"/>
      <c r="D620" s="7"/>
    </row>
    <row r="621" spans="2:4" x14ac:dyDescent="0.2">
      <c r="B621" s="7"/>
      <c r="C621" s="7"/>
      <c r="D621" s="7"/>
    </row>
    <row r="622" spans="2:4" x14ac:dyDescent="0.2">
      <c r="B622" s="7"/>
      <c r="C622" s="7"/>
      <c r="D622" s="7"/>
    </row>
    <row r="623" spans="2:4" x14ac:dyDescent="0.2">
      <c r="B623" s="7"/>
      <c r="C623" s="7"/>
      <c r="D623" s="7"/>
    </row>
    <row r="624" spans="2:4" x14ac:dyDescent="0.2">
      <c r="B624" s="7"/>
      <c r="C624" s="7"/>
      <c r="D624" s="7"/>
    </row>
    <row r="625" spans="2:4" x14ac:dyDescent="0.2">
      <c r="B625" s="7"/>
      <c r="C625" s="7"/>
      <c r="D625" s="7"/>
    </row>
    <row r="626" spans="2:4" x14ac:dyDescent="0.2">
      <c r="B626" s="7"/>
      <c r="C626" s="7"/>
      <c r="D626" s="7"/>
    </row>
    <row r="627" spans="2:4" x14ac:dyDescent="0.2">
      <c r="B627" s="7"/>
      <c r="C627" s="7"/>
      <c r="D627" s="7"/>
    </row>
    <row r="628" spans="2:4" x14ac:dyDescent="0.2">
      <c r="B628" s="7"/>
      <c r="C628" s="7"/>
      <c r="D628" s="7"/>
    </row>
    <row r="629" spans="2:4" x14ac:dyDescent="0.2">
      <c r="B629" s="7"/>
      <c r="C629" s="7"/>
      <c r="D629" s="7"/>
    </row>
    <row r="630" spans="2:4" x14ac:dyDescent="0.2">
      <c r="B630" s="7"/>
      <c r="C630" s="7"/>
      <c r="D630" s="7"/>
    </row>
    <row r="631" spans="2:4" x14ac:dyDescent="0.2">
      <c r="B631" s="7"/>
      <c r="C631" s="7"/>
      <c r="D631" s="7"/>
    </row>
    <row r="632" spans="2:4" x14ac:dyDescent="0.2">
      <c r="B632" s="7"/>
      <c r="C632" s="7"/>
      <c r="D632" s="7"/>
    </row>
    <row r="633" spans="2:4" x14ac:dyDescent="0.2">
      <c r="B633" s="7"/>
      <c r="C633" s="7"/>
      <c r="D633" s="7"/>
    </row>
    <row r="634" spans="2:4" x14ac:dyDescent="0.2">
      <c r="B634" s="7"/>
      <c r="C634" s="7"/>
      <c r="D634" s="7"/>
    </row>
    <row r="635" spans="2:4" x14ac:dyDescent="0.2">
      <c r="B635" s="7"/>
      <c r="C635" s="7"/>
      <c r="D635" s="7"/>
    </row>
    <row r="636" spans="2:4" x14ac:dyDescent="0.2">
      <c r="B636" s="7"/>
      <c r="C636" s="7"/>
      <c r="D636" s="7"/>
    </row>
    <row r="637" spans="2:4" x14ac:dyDescent="0.2">
      <c r="B637" s="7"/>
      <c r="C637" s="7"/>
      <c r="D637" s="7"/>
    </row>
    <row r="638" spans="2:4" x14ac:dyDescent="0.2">
      <c r="B638" s="7"/>
      <c r="C638" s="7"/>
      <c r="D638" s="7"/>
    </row>
    <row r="639" spans="2:4" x14ac:dyDescent="0.2">
      <c r="B639" s="7"/>
      <c r="C639" s="7"/>
      <c r="D639" s="7"/>
    </row>
    <row r="640" spans="2:4" x14ac:dyDescent="0.2">
      <c r="B640" s="7"/>
      <c r="C640" s="7"/>
      <c r="D640" s="7"/>
    </row>
    <row r="641" spans="2:4" x14ac:dyDescent="0.2">
      <c r="B641" s="7"/>
      <c r="C641" s="7"/>
      <c r="D641" s="7"/>
    </row>
    <row r="642" spans="2:4" x14ac:dyDescent="0.2">
      <c r="B642" s="7"/>
      <c r="C642" s="7"/>
      <c r="D642" s="7"/>
    </row>
    <row r="643" spans="2:4" x14ac:dyDescent="0.2">
      <c r="B643" s="7"/>
      <c r="C643" s="7"/>
      <c r="D643" s="7"/>
    </row>
    <row r="644" spans="2:4" x14ac:dyDescent="0.2">
      <c r="B644" s="7"/>
      <c r="C644" s="7"/>
      <c r="D644" s="7"/>
    </row>
    <row r="645" spans="2:4" x14ac:dyDescent="0.2">
      <c r="B645" s="7"/>
      <c r="C645" s="7"/>
      <c r="D645" s="7"/>
    </row>
    <row r="646" spans="2:4" x14ac:dyDescent="0.2">
      <c r="B646" s="7"/>
      <c r="C646" s="7"/>
      <c r="D646" s="7"/>
    </row>
    <row r="647" spans="2:4" x14ac:dyDescent="0.2">
      <c r="B647" s="7"/>
      <c r="C647" s="7"/>
      <c r="D647" s="7"/>
    </row>
    <row r="648" spans="2:4" x14ac:dyDescent="0.2">
      <c r="B648" s="7"/>
      <c r="C648" s="7"/>
      <c r="D648" s="7"/>
    </row>
    <row r="649" spans="2:4" x14ac:dyDescent="0.2">
      <c r="B649" s="7"/>
      <c r="C649" s="7"/>
      <c r="D649" s="7"/>
    </row>
    <row r="650" spans="2:4" x14ac:dyDescent="0.2">
      <c r="B650" s="7"/>
      <c r="C650" s="7"/>
      <c r="D650" s="7"/>
    </row>
    <row r="651" spans="2:4" x14ac:dyDescent="0.2">
      <c r="B651" s="7"/>
      <c r="C651" s="7"/>
      <c r="D651" s="7"/>
    </row>
    <row r="652" spans="2:4" x14ac:dyDescent="0.2">
      <c r="B652" s="7"/>
      <c r="C652" s="7"/>
      <c r="D652" s="7"/>
    </row>
    <row r="653" spans="2:4" x14ac:dyDescent="0.2">
      <c r="B653" s="7"/>
      <c r="C653" s="7"/>
      <c r="D653" s="7"/>
    </row>
    <row r="654" spans="2:4" x14ac:dyDescent="0.2">
      <c r="B654" s="7"/>
      <c r="C654" s="7"/>
      <c r="D654" s="7"/>
    </row>
    <row r="655" spans="2:4" x14ac:dyDescent="0.2">
      <c r="B655" s="7"/>
      <c r="C655" s="7"/>
      <c r="D655" s="7"/>
    </row>
    <row r="656" spans="2:4" x14ac:dyDescent="0.2">
      <c r="B656" s="7"/>
      <c r="C656" s="7"/>
      <c r="D656" s="7"/>
    </row>
    <row r="657" spans="2:4" x14ac:dyDescent="0.2">
      <c r="B657" s="7"/>
      <c r="C657" s="7"/>
      <c r="D657" s="7"/>
    </row>
    <row r="658" spans="2:4" x14ac:dyDescent="0.2">
      <c r="B658" s="7"/>
      <c r="C658" s="7"/>
      <c r="D658" s="7"/>
    </row>
    <row r="659" spans="2:4" x14ac:dyDescent="0.2">
      <c r="B659" s="7"/>
      <c r="C659" s="7"/>
      <c r="D659" s="7"/>
    </row>
    <row r="660" spans="2:4" x14ac:dyDescent="0.2">
      <c r="B660" s="7"/>
      <c r="C660" s="7"/>
      <c r="D660" s="7"/>
    </row>
    <row r="661" spans="2:4" x14ac:dyDescent="0.2">
      <c r="B661" s="7"/>
      <c r="C661" s="7"/>
      <c r="D661" s="7"/>
    </row>
    <row r="662" spans="2:4" x14ac:dyDescent="0.2">
      <c r="B662" s="7"/>
      <c r="C662" s="7"/>
      <c r="D662" s="7"/>
    </row>
    <row r="663" spans="2:4" x14ac:dyDescent="0.2">
      <c r="B663" s="7"/>
      <c r="C663" s="7"/>
      <c r="D663" s="7"/>
    </row>
    <row r="664" spans="2:4" x14ac:dyDescent="0.2">
      <c r="B664" s="7"/>
      <c r="C664" s="7"/>
      <c r="D664" s="7"/>
    </row>
    <row r="665" spans="2:4" x14ac:dyDescent="0.2">
      <c r="B665" s="7"/>
      <c r="C665" s="7"/>
      <c r="D665" s="7"/>
    </row>
    <row r="666" spans="2:4" x14ac:dyDescent="0.2">
      <c r="B666" s="7"/>
      <c r="C666" s="7"/>
      <c r="D666" s="7"/>
    </row>
    <row r="667" spans="2:4" x14ac:dyDescent="0.2">
      <c r="B667" s="7"/>
      <c r="C667" s="7"/>
      <c r="D667" s="7"/>
    </row>
    <row r="668" spans="2:4" x14ac:dyDescent="0.2">
      <c r="B668" s="7"/>
      <c r="C668" s="7"/>
      <c r="D668" s="7"/>
    </row>
    <row r="669" spans="2:4" x14ac:dyDescent="0.2">
      <c r="B669" s="7"/>
      <c r="C669" s="7"/>
      <c r="D669" s="7"/>
    </row>
    <row r="670" spans="2:4" x14ac:dyDescent="0.2">
      <c r="B670" s="7"/>
      <c r="C670" s="7"/>
      <c r="D670" s="7"/>
    </row>
    <row r="671" spans="2:4" x14ac:dyDescent="0.2">
      <c r="B671" s="7"/>
      <c r="C671" s="7"/>
      <c r="D671" s="7"/>
    </row>
    <row r="672" spans="2:4" x14ac:dyDescent="0.2">
      <c r="B672" s="7"/>
      <c r="C672" s="7"/>
      <c r="D672" s="7"/>
    </row>
    <row r="673" spans="2:4" x14ac:dyDescent="0.2">
      <c r="B673" s="7"/>
      <c r="C673" s="7"/>
      <c r="D673" s="7"/>
    </row>
    <row r="674" spans="2:4" x14ac:dyDescent="0.2">
      <c r="B674" s="7"/>
      <c r="C674" s="7"/>
      <c r="D674" s="7"/>
    </row>
    <row r="675" spans="2:4" x14ac:dyDescent="0.2">
      <c r="B675" s="7"/>
      <c r="C675" s="7"/>
      <c r="D675" s="7"/>
    </row>
    <row r="676" spans="2:4" x14ac:dyDescent="0.2">
      <c r="B676" s="7"/>
      <c r="C676" s="7"/>
      <c r="D676" s="7"/>
    </row>
    <row r="677" spans="2:4" x14ac:dyDescent="0.2">
      <c r="B677" s="7"/>
      <c r="C677" s="7"/>
      <c r="D677" s="7"/>
    </row>
    <row r="678" spans="2:4" x14ac:dyDescent="0.2">
      <c r="B678" s="7"/>
      <c r="C678" s="7"/>
      <c r="D678" s="7"/>
    </row>
    <row r="679" spans="2:4" x14ac:dyDescent="0.2">
      <c r="B679" s="7"/>
      <c r="C679" s="7"/>
      <c r="D679" s="7"/>
    </row>
    <row r="680" spans="2:4" x14ac:dyDescent="0.2">
      <c r="B680" s="7"/>
      <c r="C680" s="7"/>
      <c r="D680" s="7"/>
    </row>
    <row r="681" spans="2:4" x14ac:dyDescent="0.2">
      <c r="B681" s="7"/>
      <c r="C681" s="7"/>
      <c r="D681" s="7"/>
    </row>
    <row r="682" spans="2:4" x14ac:dyDescent="0.2">
      <c r="B682" s="7"/>
      <c r="C682" s="7"/>
      <c r="D682" s="7"/>
    </row>
    <row r="683" spans="2:4" x14ac:dyDescent="0.2">
      <c r="B683" s="7"/>
      <c r="C683" s="7"/>
      <c r="D683" s="7"/>
    </row>
    <row r="684" spans="2:4" x14ac:dyDescent="0.2">
      <c r="B684" s="7"/>
      <c r="C684" s="7"/>
      <c r="D684" s="7"/>
    </row>
    <row r="685" spans="2:4" x14ac:dyDescent="0.2">
      <c r="B685" s="7"/>
      <c r="C685" s="7"/>
      <c r="D685" s="7"/>
    </row>
    <row r="686" spans="2:4" x14ac:dyDescent="0.2">
      <c r="B686" s="7"/>
      <c r="C686" s="7"/>
      <c r="D686" s="7"/>
    </row>
    <row r="687" spans="2:4" x14ac:dyDescent="0.2">
      <c r="B687" s="7"/>
      <c r="C687" s="7"/>
      <c r="D687" s="7"/>
    </row>
    <row r="688" spans="2:4" x14ac:dyDescent="0.2">
      <c r="B688" s="7"/>
      <c r="C688" s="7"/>
      <c r="D688" s="7"/>
    </row>
    <row r="689" spans="2:4" x14ac:dyDescent="0.2">
      <c r="B689" s="7"/>
      <c r="C689" s="7"/>
      <c r="D689" s="7"/>
    </row>
    <row r="690" spans="2:4" x14ac:dyDescent="0.2">
      <c r="B690" s="7"/>
      <c r="C690" s="7"/>
      <c r="D690" s="7"/>
    </row>
    <row r="691" spans="2:4" x14ac:dyDescent="0.2">
      <c r="B691" s="7"/>
      <c r="C691" s="7"/>
      <c r="D691" s="7"/>
    </row>
    <row r="692" spans="2:4" x14ac:dyDescent="0.2">
      <c r="B692" s="7"/>
      <c r="C692" s="7"/>
      <c r="D692" s="7"/>
    </row>
    <row r="693" spans="2:4" x14ac:dyDescent="0.2">
      <c r="B693" s="7"/>
      <c r="C693" s="7"/>
      <c r="D693" s="7"/>
    </row>
    <row r="694" spans="2:4" x14ac:dyDescent="0.2">
      <c r="B694" s="7"/>
      <c r="C694" s="7"/>
      <c r="D694" s="7"/>
    </row>
    <row r="695" spans="2:4" x14ac:dyDescent="0.2">
      <c r="B695" s="7"/>
      <c r="C695" s="7"/>
      <c r="D695" s="7"/>
    </row>
    <row r="696" spans="2:4" x14ac:dyDescent="0.2">
      <c r="B696" s="7"/>
      <c r="C696" s="7"/>
      <c r="D696" s="7"/>
    </row>
    <row r="697" spans="2:4" x14ac:dyDescent="0.2">
      <c r="B697" s="7"/>
      <c r="C697" s="7"/>
      <c r="D697" s="7"/>
    </row>
    <row r="698" spans="2:4" x14ac:dyDescent="0.2">
      <c r="B698" s="7"/>
      <c r="C698" s="7"/>
      <c r="D698" s="7"/>
    </row>
    <row r="699" spans="2:4" x14ac:dyDescent="0.2">
      <c r="B699" s="7"/>
      <c r="C699" s="7"/>
      <c r="D699" s="7"/>
    </row>
    <row r="700" spans="2:4" x14ac:dyDescent="0.2">
      <c r="B700" s="7"/>
      <c r="C700" s="7"/>
      <c r="D700" s="7"/>
    </row>
    <row r="701" spans="2:4" x14ac:dyDescent="0.2">
      <c r="B701" s="7"/>
      <c r="C701" s="7"/>
      <c r="D701" s="7"/>
    </row>
    <row r="702" spans="2:4" x14ac:dyDescent="0.2">
      <c r="B702" s="7"/>
      <c r="C702" s="7"/>
      <c r="D702" s="7"/>
    </row>
    <row r="703" spans="2:4" x14ac:dyDescent="0.2">
      <c r="B703" s="7"/>
      <c r="C703" s="7"/>
      <c r="D703" s="7"/>
    </row>
    <row r="704" spans="2:4" x14ac:dyDescent="0.2">
      <c r="B704" s="7"/>
      <c r="C704" s="7"/>
      <c r="D704" s="7"/>
    </row>
    <row r="705" spans="2:4" x14ac:dyDescent="0.2">
      <c r="B705" s="7"/>
      <c r="C705" s="7"/>
      <c r="D705" s="7"/>
    </row>
    <row r="706" spans="2:4" x14ac:dyDescent="0.2">
      <c r="B706" s="7"/>
      <c r="C706" s="7"/>
      <c r="D706" s="7"/>
    </row>
    <row r="707" spans="2:4" x14ac:dyDescent="0.2">
      <c r="B707" s="7"/>
      <c r="C707" s="7"/>
      <c r="D707" s="7"/>
    </row>
    <row r="708" spans="2:4" x14ac:dyDescent="0.2">
      <c r="B708" s="7"/>
      <c r="C708" s="7"/>
      <c r="D708" s="7"/>
    </row>
    <row r="709" spans="2:4" x14ac:dyDescent="0.2">
      <c r="B709" s="7"/>
      <c r="C709" s="7"/>
      <c r="D709" s="7"/>
    </row>
    <row r="710" spans="2:4" x14ac:dyDescent="0.2">
      <c r="B710" s="7"/>
      <c r="C710" s="7"/>
      <c r="D710" s="7"/>
    </row>
    <row r="711" spans="2:4" x14ac:dyDescent="0.2">
      <c r="B711" s="7"/>
      <c r="C711" s="7"/>
      <c r="D711" s="7"/>
    </row>
    <row r="712" spans="2:4" x14ac:dyDescent="0.2">
      <c r="B712" s="7"/>
      <c r="C712" s="7"/>
      <c r="D712" s="7"/>
    </row>
    <row r="713" spans="2:4" x14ac:dyDescent="0.2">
      <c r="B713" s="7"/>
      <c r="C713" s="7"/>
      <c r="D713" s="7"/>
    </row>
    <row r="714" spans="2:4" x14ac:dyDescent="0.2">
      <c r="B714" s="7"/>
      <c r="C714" s="7"/>
      <c r="D714" s="7"/>
    </row>
    <row r="715" spans="2:4" x14ac:dyDescent="0.2">
      <c r="B715" s="7"/>
      <c r="C715" s="7"/>
      <c r="D715" s="7"/>
    </row>
    <row r="716" spans="2:4" x14ac:dyDescent="0.2">
      <c r="B716" s="7"/>
      <c r="C716" s="7"/>
      <c r="D716" s="7"/>
    </row>
    <row r="717" spans="2:4" x14ac:dyDescent="0.2">
      <c r="B717" s="7"/>
      <c r="C717" s="7"/>
      <c r="D717" s="7"/>
    </row>
    <row r="718" spans="2:4" x14ac:dyDescent="0.2">
      <c r="B718" s="7"/>
      <c r="C718" s="7"/>
      <c r="D718" s="7"/>
    </row>
    <row r="719" spans="2:4" x14ac:dyDescent="0.2">
      <c r="B719" s="7"/>
      <c r="C719" s="7"/>
      <c r="D719" s="7"/>
    </row>
    <row r="720" spans="2:4" x14ac:dyDescent="0.2">
      <c r="B720" s="7"/>
      <c r="C720" s="7"/>
      <c r="D720" s="7"/>
    </row>
    <row r="721" spans="2:4" x14ac:dyDescent="0.2">
      <c r="B721" s="7"/>
      <c r="C721" s="7"/>
      <c r="D721" s="7"/>
    </row>
    <row r="722" spans="2:4" x14ac:dyDescent="0.2">
      <c r="B722" s="7"/>
      <c r="C722" s="7"/>
      <c r="D722" s="7"/>
    </row>
    <row r="723" spans="2:4" x14ac:dyDescent="0.2">
      <c r="B723" s="7"/>
      <c r="C723" s="7"/>
      <c r="D723" s="7"/>
    </row>
    <row r="724" spans="2:4" x14ac:dyDescent="0.2">
      <c r="B724" s="7"/>
      <c r="C724" s="7"/>
      <c r="D724" s="7"/>
    </row>
    <row r="725" spans="2:4" x14ac:dyDescent="0.2">
      <c r="B725" s="7"/>
      <c r="C725" s="7"/>
      <c r="D725" s="7"/>
    </row>
    <row r="726" spans="2:4" x14ac:dyDescent="0.2">
      <c r="B726" s="7"/>
      <c r="C726" s="7"/>
      <c r="D726" s="7"/>
    </row>
    <row r="727" spans="2:4" x14ac:dyDescent="0.2">
      <c r="B727" s="7"/>
      <c r="C727" s="7"/>
      <c r="D727" s="7"/>
    </row>
    <row r="728" spans="2:4" x14ac:dyDescent="0.2">
      <c r="B728" s="7"/>
      <c r="C728" s="7"/>
      <c r="D728" s="7"/>
    </row>
    <row r="729" spans="2:4" x14ac:dyDescent="0.2">
      <c r="B729" s="7"/>
      <c r="C729" s="7"/>
      <c r="D729" s="7"/>
    </row>
    <row r="730" spans="2:4" x14ac:dyDescent="0.2">
      <c r="B730" s="7"/>
      <c r="C730" s="7"/>
      <c r="D730" s="7"/>
    </row>
    <row r="731" spans="2:4" x14ac:dyDescent="0.2">
      <c r="B731" s="7"/>
      <c r="C731" s="7"/>
      <c r="D731" s="7"/>
    </row>
    <row r="732" spans="2:4" x14ac:dyDescent="0.2">
      <c r="B732" s="7"/>
      <c r="C732" s="7"/>
      <c r="D732" s="7"/>
    </row>
    <row r="733" spans="2:4" x14ac:dyDescent="0.2">
      <c r="B733" s="7"/>
      <c r="C733" s="7"/>
      <c r="D733" s="7"/>
    </row>
    <row r="734" spans="2:4" x14ac:dyDescent="0.2">
      <c r="B734" s="7"/>
      <c r="C734" s="7"/>
      <c r="D734" s="7"/>
    </row>
    <row r="735" spans="2:4" x14ac:dyDescent="0.2">
      <c r="B735" s="7"/>
      <c r="C735" s="7"/>
      <c r="D735" s="7"/>
    </row>
    <row r="736" spans="2:4" x14ac:dyDescent="0.2">
      <c r="B736" s="7"/>
      <c r="C736" s="7"/>
      <c r="D736" s="7"/>
    </row>
    <row r="737" spans="2:4" x14ac:dyDescent="0.2">
      <c r="B737" s="7"/>
      <c r="C737" s="7"/>
      <c r="D737" s="7"/>
    </row>
    <row r="738" spans="2:4" x14ac:dyDescent="0.2">
      <c r="B738" s="7"/>
      <c r="C738" s="7"/>
      <c r="D738" s="7"/>
    </row>
    <row r="739" spans="2:4" x14ac:dyDescent="0.2">
      <c r="B739" s="7"/>
      <c r="C739" s="7"/>
      <c r="D739" s="7"/>
    </row>
    <row r="740" spans="2:4" x14ac:dyDescent="0.2">
      <c r="B740" s="7"/>
      <c r="C740" s="7"/>
      <c r="D740" s="7"/>
    </row>
    <row r="741" spans="2:4" x14ac:dyDescent="0.2">
      <c r="B741" s="7"/>
      <c r="C741" s="7"/>
      <c r="D741" s="7"/>
    </row>
    <row r="742" spans="2:4" x14ac:dyDescent="0.2">
      <c r="B742" s="7"/>
      <c r="C742" s="7"/>
      <c r="D742" s="7"/>
    </row>
    <row r="743" spans="2:4" x14ac:dyDescent="0.2">
      <c r="B743" s="7"/>
      <c r="C743" s="7"/>
      <c r="D743" s="7"/>
    </row>
    <row r="744" spans="2:4" x14ac:dyDescent="0.2">
      <c r="B744" s="7"/>
      <c r="C744" s="7"/>
      <c r="D744" s="7"/>
    </row>
    <row r="745" spans="2:4" x14ac:dyDescent="0.2">
      <c r="B745" s="7"/>
      <c r="C745" s="7"/>
      <c r="D745" s="7"/>
    </row>
    <row r="746" spans="2:4" x14ac:dyDescent="0.2">
      <c r="B746" s="7"/>
      <c r="C746" s="7"/>
      <c r="D746" s="7"/>
    </row>
    <row r="747" spans="2:4" x14ac:dyDescent="0.2">
      <c r="B747" s="7"/>
      <c r="C747" s="7"/>
      <c r="D747" s="7"/>
    </row>
    <row r="748" spans="2:4" x14ac:dyDescent="0.2">
      <c r="B748" s="7"/>
      <c r="C748" s="7"/>
      <c r="D748" s="7"/>
    </row>
    <row r="749" spans="2:4" x14ac:dyDescent="0.2">
      <c r="B749" s="7"/>
      <c r="C749" s="7"/>
      <c r="D749" s="7"/>
    </row>
    <row r="750" spans="2:4" x14ac:dyDescent="0.2">
      <c r="B750" s="7"/>
      <c r="C750" s="7"/>
      <c r="D750" s="7"/>
    </row>
    <row r="751" spans="2:4" x14ac:dyDescent="0.2">
      <c r="B751" s="7"/>
      <c r="C751" s="7"/>
      <c r="D751" s="7"/>
    </row>
    <row r="752" spans="2:4" x14ac:dyDescent="0.2">
      <c r="B752" s="7"/>
      <c r="C752" s="7"/>
      <c r="D752" s="7"/>
    </row>
    <row r="753" spans="2:4" x14ac:dyDescent="0.2">
      <c r="B753" s="7"/>
      <c r="C753" s="7"/>
      <c r="D753" s="7"/>
    </row>
    <row r="754" spans="2:4" x14ac:dyDescent="0.2">
      <c r="B754" s="7"/>
      <c r="C754" s="7"/>
      <c r="D754" s="7"/>
    </row>
    <row r="755" spans="2:4" x14ac:dyDescent="0.2">
      <c r="B755" s="7"/>
      <c r="C755" s="7"/>
      <c r="D755" s="7"/>
    </row>
    <row r="756" spans="2:4" x14ac:dyDescent="0.2">
      <c r="B756" s="7"/>
      <c r="C756" s="7"/>
      <c r="D756" s="7"/>
    </row>
    <row r="757" spans="2:4" x14ac:dyDescent="0.2">
      <c r="B757" s="7"/>
      <c r="C757" s="7"/>
      <c r="D757" s="7"/>
    </row>
    <row r="758" spans="2:4" x14ac:dyDescent="0.2">
      <c r="B758" s="7"/>
      <c r="C758" s="7"/>
      <c r="D758" s="7"/>
    </row>
    <row r="759" spans="2:4" x14ac:dyDescent="0.2">
      <c r="B759" s="7"/>
      <c r="C759" s="7"/>
      <c r="D759" s="7"/>
    </row>
    <row r="760" spans="2:4" x14ac:dyDescent="0.2">
      <c r="B760" s="7"/>
      <c r="C760" s="7"/>
      <c r="D760" s="7"/>
    </row>
    <row r="761" spans="2:4" x14ac:dyDescent="0.2">
      <c r="B761" s="7"/>
      <c r="C761" s="7"/>
      <c r="D761" s="7"/>
    </row>
    <row r="762" spans="2:4" x14ac:dyDescent="0.2">
      <c r="B762" s="7"/>
      <c r="C762" s="7"/>
      <c r="D762" s="7"/>
    </row>
    <row r="763" spans="2:4" x14ac:dyDescent="0.2">
      <c r="B763" s="7"/>
      <c r="C763" s="7"/>
      <c r="D763" s="7"/>
    </row>
    <row r="764" spans="2:4" x14ac:dyDescent="0.2">
      <c r="B764" s="7"/>
      <c r="C764" s="7"/>
      <c r="D764" s="7"/>
    </row>
    <row r="765" spans="2:4" x14ac:dyDescent="0.2">
      <c r="B765" s="7"/>
      <c r="C765" s="7"/>
      <c r="D765" s="7"/>
    </row>
    <row r="766" spans="2:4" x14ac:dyDescent="0.2">
      <c r="B766" s="7"/>
      <c r="C766" s="7"/>
      <c r="D766" s="7"/>
    </row>
    <row r="767" spans="2:4" x14ac:dyDescent="0.2">
      <c r="B767" s="7"/>
      <c r="C767" s="7"/>
      <c r="D767" s="7"/>
    </row>
    <row r="768" spans="2:4" x14ac:dyDescent="0.2">
      <c r="B768" s="7"/>
      <c r="C768" s="7"/>
      <c r="D768" s="7"/>
    </row>
    <row r="769" spans="2:4" x14ac:dyDescent="0.2">
      <c r="B769" s="7"/>
      <c r="C769" s="7"/>
      <c r="D769" s="7"/>
    </row>
    <row r="770" spans="2:4" x14ac:dyDescent="0.2">
      <c r="B770" s="7"/>
      <c r="C770" s="7"/>
      <c r="D770" s="7"/>
    </row>
    <row r="771" spans="2:4" x14ac:dyDescent="0.2">
      <c r="B771" s="7"/>
      <c r="C771" s="7"/>
      <c r="D771" s="7"/>
    </row>
    <row r="772" spans="2:4" x14ac:dyDescent="0.2">
      <c r="B772" s="7"/>
      <c r="C772" s="7"/>
      <c r="D772" s="7"/>
    </row>
    <row r="773" spans="2:4" x14ac:dyDescent="0.2">
      <c r="B773" s="7"/>
      <c r="C773" s="7"/>
      <c r="D773" s="7"/>
    </row>
    <row r="774" spans="2:4" x14ac:dyDescent="0.2">
      <c r="B774" s="7"/>
      <c r="C774" s="7"/>
      <c r="D774" s="7"/>
    </row>
    <row r="775" spans="2:4" x14ac:dyDescent="0.2">
      <c r="B775" s="7"/>
      <c r="C775" s="7"/>
      <c r="D775" s="7"/>
    </row>
    <row r="776" spans="2:4" x14ac:dyDescent="0.2">
      <c r="B776" s="7"/>
      <c r="C776" s="7"/>
      <c r="D776" s="7"/>
    </row>
    <row r="777" spans="2:4" x14ac:dyDescent="0.2">
      <c r="B777" s="7"/>
      <c r="C777" s="7"/>
      <c r="D777" s="7"/>
    </row>
    <row r="778" spans="2:4" x14ac:dyDescent="0.2">
      <c r="B778" s="7"/>
      <c r="C778" s="7"/>
      <c r="D778" s="7"/>
    </row>
    <row r="779" spans="2:4" x14ac:dyDescent="0.2">
      <c r="B779" s="7"/>
      <c r="C779" s="7"/>
      <c r="D779" s="7"/>
    </row>
    <row r="780" spans="2:4" x14ac:dyDescent="0.2">
      <c r="B780" s="7"/>
      <c r="C780" s="7"/>
      <c r="D780" s="7"/>
    </row>
    <row r="781" spans="2:4" x14ac:dyDescent="0.2">
      <c r="B781" s="7"/>
      <c r="C781" s="7"/>
      <c r="D781" s="7"/>
    </row>
    <row r="782" spans="2:4" x14ac:dyDescent="0.2">
      <c r="B782" s="7"/>
      <c r="C782" s="7"/>
      <c r="D782" s="7"/>
    </row>
    <row r="783" spans="2:4" x14ac:dyDescent="0.2">
      <c r="B783" s="7"/>
      <c r="C783" s="7"/>
      <c r="D783" s="7"/>
    </row>
    <row r="784" spans="2:4" x14ac:dyDescent="0.2">
      <c r="B784" s="7"/>
      <c r="C784" s="7"/>
      <c r="D784" s="7"/>
    </row>
    <row r="785" spans="2:4" x14ac:dyDescent="0.2">
      <c r="B785" s="7"/>
      <c r="C785" s="7"/>
      <c r="D785" s="7"/>
    </row>
    <row r="786" spans="2:4" x14ac:dyDescent="0.2">
      <c r="B786" s="7"/>
      <c r="C786" s="7"/>
      <c r="D786" s="7"/>
    </row>
    <row r="787" spans="2:4" x14ac:dyDescent="0.2">
      <c r="B787" s="7"/>
      <c r="C787" s="7"/>
      <c r="D787" s="7"/>
    </row>
    <row r="788" spans="2:4" x14ac:dyDescent="0.2">
      <c r="B788" s="7"/>
      <c r="C788" s="7"/>
      <c r="D788" s="7"/>
    </row>
    <row r="789" spans="2:4" x14ac:dyDescent="0.2">
      <c r="B789" s="7"/>
      <c r="C789" s="7"/>
      <c r="D789" s="7"/>
    </row>
    <row r="790" spans="2:4" x14ac:dyDescent="0.2">
      <c r="B790" s="7"/>
      <c r="C790" s="7"/>
      <c r="D790" s="7"/>
    </row>
    <row r="791" spans="2:4" x14ac:dyDescent="0.2">
      <c r="B791" s="7"/>
      <c r="C791" s="7"/>
      <c r="D791" s="7"/>
    </row>
    <row r="792" spans="2:4" x14ac:dyDescent="0.2">
      <c r="B792" s="7"/>
      <c r="C792" s="7"/>
      <c r="D792" s="7"/>
    </row>
    <row r="793" spans="2:4" x14ac:dyDescent="0.2">
      <c r="B793" s="7"/>
      <c r="C793" s="7"/>
      <c r="D793" s="7"/>
    </row>
    <row r="794" spans="2:4" x14ac:dyDescent="0.2">
      <c r="B794" s="7"/>
      <c r="C794" s="7"/>
      <c r="D794" s="7"/>
    </row>
    <row r="795" spans="2:4" x14ac:dyDescent="0.2">
      <c r="B795" s="7"/>
      <c r="C795" s="7"/>
      <c r="D795" s="7"/>
    </row>
    <row r="796" spans="2:4" x14ac:dyDescent="0.2">
      <c r="B796" s="7"/>
      <c r="C796" s="7"/>
      <c r="D796" s="7"/>
    </row>
    <row r="797" spans="2:4" x14ac:dyDescent="0.2">
      <c r="B797" s="7"/>
      <c r="C797" s="7"/>
      <c r="D797" s="7"/>
    </row>
    <row r="798" spans="2:4" x14ac:dyDescent="0.2">
      <c r="B798" s="7"/>
      <c r="C798" s="7"/>
      <c r="D798" s="7"/>
    </row>
    <row r="799" spans="2:4" x14ac:dyDescent="0.2">
      <c r="B799" s="7"/>
      <c r="C799" s="7"/>
      <c r="D799" s="7"/>
    </row>
    <row r="800" spans="2:4" x14ac:dyDescent="0.2">
      <c r="B800" s="7"/>
      <c r="C800" s="7"/>
      <c r="D800" s="7"/>
    </row>
    <row r="801" spans="2:4" x14ac:dyDescent="0.2">
      <c r="B801" s="7"/>
      <c r="C801" s="7"/>
      <c r="D801" s="7"/>
    </row>
    <row r="802" spans="2:4" x14ac:dyDescent="0.2">
      <c r="B802" s="7"/>
      <c r="C802" s="7"/>
      <c r="D802" s="7"/>
    </row>
  </sheetData>
  <mergeCells count="3">
    <mergeCell ref="B27:I29"/>
    <mergeCell ref="B33:I33"/>
    <mergeCell ref="B52:I56"/>
  </mergeCells>
  <printOptions horizontalCentered="1"/>
  <pageMargins left="0.70866141732283472" right="0.70866141732283472" top="0.74803149606299213" bottom="0.74803149606299213" header="0.31496062992125984" footer="0.31496062992125984"/>
  <pageSetup paperSize="9" scale="81" firstPageNumber="47" fitToHeight="0" orientation="portrait" r:id="rId1"/>
  <headerFooter>
    <oddFooter>&amp;CPage &amp;P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tabColor theme="7"/>
    <pageSetUpPr fitToPage="1"/>
  </sheetPr>
  <dimension ref="A1:W86"/>
  <sheetViews>
    <sheetView showGridLines="0" zoomScaleNormal="100" workbookViewId="0">
      <selection activeCell="N25" sqref="N25"/>
    </sheetView>
  </sheetViews>
  <sheetFormatPr baseColWidth="10" defaultRowHeight="12.75" x14ac:dyDescent="0.2"/>
  <cols>
    <col min="1" max="1" width="15.5" style="457" customWidth="1"/>
    <col min="2" max="2" width="17.5" style="457" customWidth="1"/>
    <col min="3" max="3" width="19" bestFit="1" customWidth="1"/>
    <col min="4" max="4" width="9.6640625" bestFit="1" customWidth="1"/>
    <col min="5" max="5" width="10.5" bestFit="1" customWidth="1"/>
    <col min="6" max="6" width="5.83203125" bestFit="1" customWidth="1"/>
    <col min="7" max="7" width="9.6640625" bestFit="1" customWidth="1"/>
    <col min="8" max="8" width="10.5" bestFit="1" customWidth="1"/>
    <col min="9" max="9" width="5.83203125" bestFit="1" customWidth="1"/>
    <col min="10" max="10" width="3.6640625" customWidth="1"/>
    <col min="11" max="11" width="11.83203125" bestFit="1" customWidth="1"/>
    <col min="12" max="12" width="10.5" bestFit="1" customWidth="1"/>
    <col min="13" max="13" width="5.83203125" bestFit="1" customWidth="1"/>
    <col min="14" max="14" width="3.5" customWidth="1"/>
    <col min="15" max="15" width="14" customWidth="1"/>
    <col min="16" max="16" width="12" style="426"/>
    <col min="17" max="17" width="20.1640625" style="426" hidden="1" customWidth="1"/>
  </cols>
  <sheetData>
    <row r="1" spans="1:23" ht="4.9000000000000004" customHeight="1" x14ac:dyDescent="0.2"/>
    <row r="2" spans="1:23" s="554" customFormat="1" ht="29.25" customHeight="1" x14ac:dyDescent="0.3">
      <c r="A2" s="709" t="s">
        <v>665</v>
      </c>
      <c r="B2" s="709"/>
      <c r="C2" s="709"/>
      <c r="D2" s="709"/>
      <c r="E2" s="709"/>
      <c r="F2" s="709"/>
      <c r="G2" s="709"/>
      <c r="H2" s="709"/>
      <c r="I2" s="709"/>
      <c r="J2" s="709"/>
      <c r="K2" s="709"/>
      <c r="L2" s="709"/>
      <c r="M2" s="709"/>
      <c r="N2" s="709"/>
      <c r="O2" s="709"/>
      <c r="P2" s="673"/>
      <c r="Q2" s="673"/>
    </row>
    <row r="3" spans="1:23" ht="3.75" customHeight="1" x14ac:dyDescent="0.2"/>
    <row r="4" spans="1:23" ht="15.75" x14ac:dyDescent="0.2">
      <c r="C4" s="113"/>
      <c r="D4" s="785" t="s">
        <v>247</v>
      </c>
      <c r="E4" s="786"/>
      <c r="F4" s="786"/>
      <c r="G4" s="786" t="s">
        <v>248</v>
      </c>
      <c r="H4" s="786"/>
      <c r="I4" s="787"/>
      <c r="J4" s="586"/>
      <c r="K4" s="811" t="s">
        <v>659</v>
      </c>
      <c r="L4" s="811"/>
      <c r="M4" s="811"/>
      <c r="O4" s="757" t="s">
        <v>404</v>
      </c>
    </row>
    <row r="5" spans="1:23" ht="40.15" customHeight="1" x14ac:dyDescent="0.2">
      <c r="A5" s="44" t="s">
        <v>242</v>
      </c>
      <c r="B5" s="451" t="s">
        <v>270</v>
      </c>
      <c r="C5" s="451" t="s">
        <v>2</v>
      </c>
      <c r="D5" s="336" t="s">
        <v>108</v>
      </c>
      <c r="E5" s="337" t="s">
        <v>109</v>
      </c>
      <c r="F5" s="108" t="s">
        <v>77</v>
      </c>
      <c r="G5" s="336" t="s">
        <v>108</v>
      </c>
      <c r="H5" s="337" t="s">
        <v>109</v>
      </c>
      <c r="I5" s="108" t="s">
        <v>77</v>
      </c>
      <c r="J5" s="113"/>
      <c r="K5" s="336" t="s">
        <v>108</v>
      </c>
      <c r="L5" s="337" t="s">
        <v>109</v>
      </c>
      <c r="M5" s="108" t="s">
        <v>77</v>
      </c>
      <c r="O5" s="757"/>
    </row>
    <row r="6" spans="1:23" s="32" customFormat="1" ht="5.25" customHeight="1" x14ac:dyDescent="0.2">
      <c r="A6" s="111"/>
      <c r="B6" s="29"/>
      <c r="C6" s="29"/>
      <c r="D6" s="29"/>
      <c r="E6" s="29"/>
      <c r="F6" s="30"/>
      <c r="G6" s="29"/>
      <c r="H6" s="29"/>
      <c r="I6" s="30"/>
      <c r="J6" s="186"/>
      <c r="K6" s="29"/>
      <c r="L6" s="29"/>
      <c r="M6" s="30"/>
      <c r="O6" s="112"/>
      <c r="P6" s="627"/>
      <c r="Q6" s="627"/>
    </row>
    <row r="7" spans="1:23" ht="12.75" customHeight="1" x14ac:dyDescent="0.2">
      <c r="A7" s="721" t="s">
        <v>3</v>
      </c>
      <c r="B7" s="741" t="s">
        <v>553</v>
      </c>
      <c r="C7" s="236" t="s">
        <v>4</v>
      </c>
      <c r="D7" s="446">
        <v>0</v>
      </c>
      <c r="E7" s="446">
        <v>0</v>
      </c>
      <c r="F7" s="446">
        <f>D7+E7</f>
        <v>0</v>
      </c>
      <c r="G7" s="446">
        <v>1</v>
      </c>
      <c r="H7" s="446">
        <v>1</v>
      </c>
      <c r="I7" s="307">
        <f t="shared" ref="I7:I70" si="0">G7+H7</f>
        <v>2</v>
      </c>
      <c r="J7" s="75"/>
      <c r="K7" s="14">
        <f>+D7+G7</f>
        <v>1</v>
      </c>
      <c r="L7" s="446">
        <f>E7+H7</f>
        <v>1</v>
      </c>
      <c r="M7" s="446">
        <f>L7+K7</f>
        <v>2</v>
      </c>
      <c r="N7" s="457"/>
      <c r="O7" s="331">
        <f t="shared" ref="O7:O21" si="1">M7/$M$86</f>
        <v>3.4482758620689655E-2</v>
      </c>
      <c r="Q7" s="426">
        <v>1</v>
      </c>
      <c r="S7" s="621"/>
      <c r="T7" s="621"/>
      <c r="U7" s="621"/>
      <c r="V7" s="457"/>
      <c r="W7" s="457"/>
    </row>
    <row r="8" spans="1:23" x14ac:dyDescent="0.2">
      <c r="A8" s="721"/>
      <c r="B8" s="741"/>
      <c r="C8" s="237" t="s">
        <v>5</v>
      </c>
      <c r="D8" s="447">
        <v>1</v>
      </c>
      <c r="E8" s="447">
        <v>0</v>
      </c>
      <c r="F8" s="447">
        <f t="shared" ref="F8:F71" si="2">D8+E8</f>
        <v>1</v>
      </c>
      <c r="G8" s="447">
        <v>0</v>
      </c>
      <c r="H8" s="447">
        <v>1</v>
      </c>
      <c r="I8" s="308">
        <f t="shared" si="0"/>
        <v>1</v>
      </c>
      <c r="J8" s="75"/>
      <c r="K8" s="17">
        <f t="shared" ref="K8:K71" si="3">+D8+G8</f>
        <v>1</v>
      </c>
      <c r="L8" s="447">
        <f t="shared" ref="L8:L71" si="4">E8+H8</f>
        <v>1</v>
      </c>
      <c r="M8" s="447">
        <f t="shared" ref="M8:M71" si="5">L8+K8</f>
        <v>2</v>
      </c>
      <c r="N8" s="457"/>
      <c r="O8" s="332">
        <f t="shared" si="1"/>
        <v>3.4482758620689655E-2</v>
      </c>
      <c r="Q8" s="426">
        <v>2</v>
      </c>
      <c r="R8" s="621"/>
      <c r="S8" s="621"/>
      <c r="T8" s="621"/>
      <c r="U8" s="621"/>
      <c r="V8" s="457"/>
      <c r="W8" s="457"/>
    </row>
    <row r="9" spans="1:23" x14ac:dyDescent="0.2">
      <c r="A9" s="721"/>
      <c r="B9" s="741"/>
      <c r="C9" s="237" t="s">
        <v>6</v>
      </c>
      <c r="D9" s="169"/>
      <c r="E9" s="169"/>
      <c r="F9" s="169">
        <f t="shared" si="2"/>
        <v>0</v>
      </c>
      <c r="G9" s="169"/>
      <c r="H9" s="169"/>
      <c r="I9" s="307">
        <f t="shared" si="0"/>
        <v>0</v>
      </c>
      <c r="J9" s="75"/>
      <c r="K9" s="14">
        <f t="shared" si="3"/>
        <v>0</v>
      </c>
      <c r="L9" s="169">
        <f t="shared" si="4"/>
        <v>0</v>
      </c>
      <c r="M9" s="169">
        <f t="shared" si="5"/>
        <v>0</v>
      </c>
      <c r="O9" s="331">
        <f t="shared" si="1"/>
        <v>0</v>
      </c>
      <c r="Q9" s="426">
        <v>3</v>
      </c>
      <c r="R9" s="621"/>
      <c r="S9" s="621"/>
      <c r="T9" s="621"/>
      <c r="U9" s="621"/>
      <c r="V9" s="457"/>
      <c r="W9" s="457"/>
    </row>
    <row r="10" spans="1:23" x14ac:dyDescent="0.2">
      <c r="A10" s="721"/>
      <c r="B10" s="741"/>
      <c r="C10" s="238" t="s">
        <v>7</v>
      </c>
      <c r="D10" s="171">
        <v>0</v>
      </c>
      <c r="E10" s="171">
        <v>0</v>
      </c>
      <c r="F10" s="171">
        <f t="shared" si="2"/>
        <v>0</v>
      </c>
      <c r="G10" s="171">
        <v>0</v>
      </c>
      <c r="H10" s="171">
        <v>1</v>
      </c>
      <c r="I10" s="308">
        <f t="shared" si="0"/>
        <v>1</v>
      </c>
      <c r="J10" s="75"/>
      <c r="K10" s="17">
        <f t="shared" si="3"/>
        <v>0</v>
      </c>
      <c r="L10" s="171">
        <f t="shared" si="4"/>
        <v>1</v>
      </c>
      <c r="M10" s="171">
        <f t="shared" si="5"/>
        <v>1</v>
      </c>
      <c r="O10" s="332">
        <f t="shared" si="1"/>
        <v>1.7241379310344827E-2</v>
      </c>
      <c r="Q10" s="426">
        <v>4</v>
      </c>
      <c r="R10" s="621"/>
      <c r="S10" s="621"/>
      <c r="T10" s="621"/>
      <c r="U10" s="621"/>
      <c r="V10" s="457"/>
      <c r="W10" s="457"/>
    </row>
    <row r="11" spans="1:23" ht="12.75" customHeight="1" x14ac:dyDescent="0.25">
      <c r="A11" s="721"/>
      <c r="B11" s="724" t="s">
        <v>8</v>
      </c>
      <c r="C11" s="783"/>
      <c r="D11" s="330">
        <v>1</v>
      </c>
      <c r="E11" s="330">
        <v>0</v>
      </c>
      <c r="F11" s="413">
        <f t="shared" si="2"/>
        <v>1</v>
      </c>
      <c r="G11" s="330">
        <v>1</v>
      </c>
      <c r="H11" s="330">
        <v>3</v>
      </c>
      <c r="I11" s="414">
        <f t="shared" si="0"/>
        <v>4</v>
      </c>
      <c r="J11" s="74"/>
      <c r="K11" s="329">
        <f t="shared" si="3"/>
        <v>2</v>
      </c>
      <c r="L11" s="330">
        <f t="shared" si="4"/>
        <v>3</v>
      </c>
      <c r="M11" s="414">
        <f t="shared" si="5"/>
        <v>5</v>
      </c>
      <c r="N11" s="457"/>
      <c r="O11" s="444">
        <f t="shared" si="1"/>
        <v>8.6206896551724144E-2</v>
      </c>
      <c r="Q11" s="426" t="s">
        <v>455</v>
      </c>
      <c r="R11" s="621"/>
      <c r="S11" s="621"/>
      <c r="T11" s="621"/>
      <c r="U11" s="621"/>
      <c r="V11" s="457"/>
      <c r="W11" s="457"/>
    </row>
    <row r="12" spans="1:23" ht="23.25" customHeight="1" x14ac:dyDescent="0.2">
      <c r="A12" s="721"/>
      <c r="B12" s="726" t="s">
        <v>554</v>
      </c>
      <c r="C12" s="236" t="s">
        <v>9</v>
      </c>
      <c r="D12" s="446">
        <v>0</v>
      </c>
      <c r="E12" s="446">
        <v>0</v>
      </c>
      <c r="F12" s="446">
        <f t="shared" si="2"/>
        <v>0</v>
      </c>
      <c r="G12" s="446">
        <v>0</v>
      </c>
      <c r="H12" s="446">
        <v>1</v>
      </c>
      <c r="I12" s="307">
        <f t="shared" si="0"/>
        <v>1</v>
      </c>
      <c r="J12" s="75"/>
      <c r="K12" s="14">
        <f t="shared" si="3"/>
        <v>0</v>
      </c>
      <c r="L12" s="446">
        <f t="shared" si="4"/>
        <v>1</v>
      </c>
      <c r="M12" s="446">
        <f t="shared" si="5"/>
        <v>1</v>
      </c>
      <c r="N12" s="457"/>
      <c r="O12" s="331">
        <f t="shared" si="1"/>
        <v>1.7241379310344827E-2</v>
      </c>
      <c r="Q12" s="426">
        <v>5</v>
      </c>
      <c r="R12" s="621"/>
      <c r="S12" s="621"/>
      <c r="T12" s="621"/>
      <c r="U12" s="621"/>
      <c r="V12" s="457"/>
      <c r="W12" s="457"/>
    </row>
    <row r="13" spans="1:23" ht="27.75" customHeight="1" x14ac:dyDescent="0.2">
      <c r="A13" s="721"/>
      <c r="B13" s="726"/>
      <c r="C13" s="238" t="s">
        <v>10</v>
      </c>
      <c r="D13" s="447">
        <v>2</v>
      </c>
      <c r="E13" s="447">
        <v>5</v>
      </c>
      <c r="F13" s="447">
        <f t="shared" si="2"/>
        <v>7</v>
      </c>
      <c r="G13" s="447">
        <v>0</v>
      </c>
      <c r="H13" s="447">
        <v>1</v>
      </c>
      <c r="I13" s="308">
        <f t="shared" si="0"/>
        <v>1</v>
      </c>
      <c r="J13" s="75"/>
      <c r="K13" s="17">
        <f t="shared" si="3"/>
        <v>2</v>
      </c>
      <c r="L13" s="447">
        <f t="shared" si="4"/>
        <v>6</v>
      </c>
      <c r="M13" s="447">
        <f t="shared" si="5"/>
        <v>8</v>
      </c>
      <c r="N13" s="457"/>
      <c r="O13" s="332">
        <f t="shared" si="1"/>
        <v>0.13793103448275862</v>
      </c>
      <c r="Q13" s="426">
        <v>6</v>
      </c>
      <c r="R13" s="621"/>
      <c r="S13" s="621"/>
      <c r="T13" s="621"/>
      <c r="U13" s="621"/>
      <c r="V13" s="457"/>
      <c r="W13" s="457"/>
    </row>
    <row r="14" spans="1:23" ht="13.5" x14ac:dyDescent="0.25">
      <c r="A14" s="788"/>
      <c r="B14" s="724" t="s">
        <v>11</v>
      </c>
      <c r="C14" s="783"/>
      <c r="D14" s="330">
        <v>2</v>
      </c>
      <c r="E14" s="330">
        <v>5</v>
      </c>
      <c r="F14" s="413">
        <f t="shared" si="2"/>
        <v>7</v>
      </c>
      <c r="G14" s="330">
        <v>0</v>
      </c>
      <c r="H14" s="330">
        <v>2</v>
      </c>
      <c r="I14" s="414">
        <f t="shared" si="0"/>
        <v>2</v>
      </c>
      <c r="J14" s="74"/>
      <c r="K14" s="329">
        <f t="shared" si="3"/>
        <v>2</v>
      </c>
      <c r="L14" s="330">
        <f t="shared" si="4"/>
        <v>7</v>
      </c>
      <c r="M14" s="414">
        <f t="shared" si="5"/>
        <v>9</v>
      </c>
      <c r="N14" s="457"/>
      <c r="O14" s="464">
        <f t="shared" si="1"/>
        <v>0.15517241379310345</v>
      </c>
      <c r="Q14" s="426" t="s">
        <v>456</v>
      </c>
      <c r="R14" s="621"/>
      <c r="S14" s="621"/>
      <c r="T14" s="621"/>
      <c r="U14" s="621"/>
      <c r="V14" s="457"/>
      <c r="W14" s="457"/>
    </row>
    <row r="15" spans="1:23" x14ac:dyDescent="0.2">
      <c r="A15" s="728" t="s">
        <v>12</v>
      </c>
      <c r="B15" s="728"/>
      <c r="C15" s="784"/>
      <c r="D15" s="421">
        <v>3</v>
      </c>
      <c r="E15" s="421">
        <v>5</v>
      </c>
      <c r="F15" s="422">
        <f t="shared" si="2"/>
        <v>8</v>
      </c>
      <c r="G15" s="421">
        <v>1</v>
      </c>
      <c r="H15" s="421">
        <v>5</v>
      </c>
      <c r="I15" s="422">
        <f t="shared" si="0"/>
        <v>6</v>
      </c>
      <c r="J15" s="74"/>
      <c r="K15" s="421">
        <f t="shared" si="3"/>
        <v>4</v>
      </c>
      <c r="L15" s="421">
        <f t="shared" si="4"/>
        <v>10</v>
      </c>
      <c r="M15" s="422">
        <f t="shared" si="5"/>
        <v>14</v>
      </c>
      <c r="O15" s="465">
        <f t="shared" si="1"/>
        <v>0.2413793103448276</v>
      </c>
      <c r="Q15" s="426" t="s">
        <v>3</v>
      </c>
      <c r="R15" s="621"/>
      <c r="S15" s="621"/>
      <c r="T15" s="621"/>
      <c r="U15" s="621"/>
      <c r="V15" s="457"/>
      <c r="W15" s="457"/>
    </row>
    <row r="16" spans="1:23" ht="12.75" customHeight="1" x14ac:dyDescent="0.2">
      <c r="A16" s="732" t="s">
        <v>442</v>
      </c>
      <c r="B16" s="743" t="s">
        <v>555</v>
      </c>
      <c r="C16" s="236" t="s">
        <v>14</v>
      </c>
      <c r="D16" s="446"/>
      <c r="E16" s="446"/>
      <c r="F16" s="446">
        <f t="shared" si="2"/>
        <v>0</v>
      </c>
      <c r="G16" s="446"/>
      <c r="H16" s="446"/>
      <c r="I16" s="307">
        <f t="shared" si="0"/>
        <v>0</v>
      </c>
      <c r="J16" s="75"/>
      <c r="K16" s="14">
        <f t="shared" si="3"/>
        <v>0</v>
      </c>
      <c r="L16" s="446">
        <f t="shared" si="4"/>
        <v>0</v>
      </c>
      <c r="M16" s="446">
        <f t="shared" si="5"/>
        <v>0</v>
      </c>
      <c r="N16" s="457"/>
      <c r="O16" s="331">
        <f t="shared" si="1"/>
        <v>0</v>
      </c>
      <c r="Q16" s="426">
        <v>7</v>
      </c>
      <c r="R16" s="621"/>
      <c r="S16" s="621"/>
      <c r="T16" s="621"/>
      <c r="U16" s="621"/>
      <c r="V16" s="457"/>
      <c r="W16" s="457"/>
    </row>
    <row r="17" spans="1:23" x14ac:dyDescent="0.2">
      <c r="A17" s="733"/>
      <c r="B17" s="741"/>
      <c r="C17" s="237" t="s">
        <v>15</v>
      </c>
      <c r="D17" s="447"/>
      <c r="E17" s="447"/>
      <c r="F17" s="447">
        <f t="shared" si="2"/>
        <v>0</v>
      </c>
      <c r="G17" s="447"/>
      <c r="H17" s="447"/>
      <c r="I17" s="308">
        <f t="shared" si="0"/>
        <v>0</v>
      </c>
      <c r="J17" s="75"/>
      <c r="K17" s="17">
        <f t="shared" si="3"/>
        <v>0</v>
      </c>
      <c r="L17" s="447">
        <f t="shared" si="4"/>
        <v>0</v>
      </c>
      <c r="M17" s="447">
        <f t="shared" si="5"/>
        <v>0</v>
      </c>
      <c r="N17" s="457"/>
      <c r="O17" s="332">
        <f t="shared" si="1"/>
        <v>0</v>
      </c>
      <c r="Q17" s="426">
        <v>8</v>
      </c>
      <c r="R17" s="621"/>
      <c r="S17" s="621"/>
      <c r="T17" s="621"/>
      <c r="U17" s="621"/>
      <c r="V17" s="457"/>
      <c r="W17" s="457"/>
    </row>
    <row r="18" spans="1:23" x14ac:dyDescent="0.2">
      <c r="A18" s="733"/>
      <c r="B18" s="741"/>
      <c r="C18" s="237" t="s">
        <v>16</v>
      </c>
      <c r="D18" s="171">
        <v>0</v>
      </c>
      <c r="E18" s="171">
        <v>0</v>
      </c>
      <c r="F18" s="171">
        <f t="shared" si="2"/>
        <v>0</v>
      </c>
      <c r="G18" s="171">
        <v>0</v>
      </c>
      <c r="H18" s="171">
        <v>1</v>
      </c>
      <c r="I18" s="308">
        <f t="shared" si="0"/>
        <v>1</v>
      </c>
      <c r="J18" s="75"/>
      <c r="K18" s="17">
        <f t="shared" si="3"/>
        <v>0</v>
      </c>
      <c r="L18" s="171">
        <f t="shared" si="4"/>
        <v>1</v>
      </c>
      <c r="M18" s="171">
        <f t="shared" si="5"/>
        <v>1</v>
      </c>
      <c r="O18" s="332">
        <f t="shared" si="1"/>
        <v>1.7241379310344827E-2</v>
      </c>
      <c r="Q18" s="426">
        <v>9</v>
      </c>
      <c r="R18" s="621"/>
      <c r="S18" s="621"/>
      <c r="T18" s="621"/>
      <c r="U18" s="621"/>
      <c r="V18" s="457"/>
      <c r="W18" s="457"/>
    </row>
    <row r="19" spans="1:23" x14ac:dyDescent="0.2">
      <c r="A19" s="733"/>
      <c r="B19" s="741"/>
      <c r="C19" s="237" t="s">
        <v>17</v>
      </c>
      <c r="D19" s="171">
        <v>0</v>
      </c>
      <c r="E19" s="171">
        <v>0</v>
      </c>
      <c r="F19" s="171">
        <f t="shared" si="2"/>
        <v>0</v>
      </c>
      <c r="G19" s="171">
        <v>1</v>
      </c>
      <c r="H19" s="171">
        <v>0</v>
      </c>
      <c r="I19" s="308">
        <f t="shared" si="0"/>
        <v>1</v>
      </c>
      <c r="J19" s="75"/>
      <c r="K19" s="17">
        <f t="shared" si="3"/>
        <v>1</v>
      </c>
      <c r="L19" s="171">
        <f t="shared" si="4"/>
        <v>0</v>
      </c>
      <c r="M19" s="171">
        <f t="shared" si="5"/>
        <v>1</v>
      </c>
      <c r="O19" s="332">
        <f t="shared" si="1"/>
        <v>1.7241379310344827E-2</v>
      </c>
      <c r="Q19" s="426">
        <v>10</v>
      </c>
      <c r="R19" s="621"/>
      <c r="S19" s="621"/>
      <c r="T19" s="621"/>
      <c r="U19" s="621"/>
      <c r="V19" s="457"/>
      <c r="W19" s="457"/>
    </row>
    <row r="20" spans="1:23" x14ac:dyDescent="0.2">
      <c r="A20" s="733"/>
      <c r="B20" s="741"/>
      <c r="C20" s="237" t="s">
        <v>18</v>
      </c>
      <c r="D20" s="171">
        <v>0</v>
      </c>
      <c r="E20" s="171">
        <v>0</v>
      </c>
      <c r="F20" s="171">
        <f t="shared" si="2"/>
        <v>0</v>
      </c>
      <c r="G20" s="171">
        <v>0</v>
      </c>
      <c r="H20" s="171">
        <v>1</v>
      </c>
      <c r="I20" s="308">
        <f t="shared" si="0"/>
        <v>1</v>
      </c>
      <c r="J20" s="75"/>
      <c r="K20" s="17">
        <f t="shared" si="3"/>
        <v>0</v>
      </c>
      <c r="L20" s="171">
        <f t="shared" si="4"/>
        <v>1</v>
      </c>
      <c r="M20" s="171">
        <f t="shared" si="5"/>
        <v>1</v>
      </c>
      <c r="O20" s="332">
        <f t="shared" si="1"/>
        <v>1.7241379310344827E-2</v>
      </c>
      <c r="Q20" s="426">
        <v>11</v>
      </c>
      <c r="R20" s="621"/>
      <c r="S20" s="621"/>
      <c r="T20" s="621"/>
      <c r="U20" s="621"/>
      <c r="V20" s="457"/>
      <c r="W20" s="457"/>
    </row>
    <row r="21" spans="1:23" x14ac:dyDescent="0.2">
      <c r="A21" s="733"/>
      <c r="B21" s="741"/>
      <c r="C21" s="237" t="s">
        <v>19</v>
      </c>
      <c r="D21" s="171"/>
      <c r="E21" s="171"/>
      <c r="F21" s="171">
        <f t="shared" si="2"/>
        <v>0</v>
      </c>
      <c r="G21" s="171"/>
      <c r="H21" s="171"/>
      <c r="I21" s="308">
        <f t="shared" si="0"/>
        <v>0</v>
      </c>
      <c r="J21" s="75"/>
      <c r="K21" s="17">
        <f t="shared" si="3"/>
        <v>0</v>
      </c>
      <c r="L21" s="171">
        <f t="shared" si="4"/>
        <v>0</v>
      </c>
      <c r="M21" s="171">
        <f t="shared" si="5"/>
        <v>0</v>
      </c>
      <c r="O21" s="332">
        <f t="shared" si="1"/>
        <v>0</v>
      </c>
      <c r="Q21" s="426">
        <v>12</v>
      </c>
      <c r="R21" s="621"/>
      <c r="S21" s="621"/>
      <c r="T21" s="621"/>
      <c r="U21" s="621"/>
      <c r="V21" s="457"/>
      <c r="W21" s="457"/>
    </row>
    <row r="22" spans="1:23" x14ac:dyDescent="0.2">
      <c r="A22" s="733"/>
      <c r="B22" s="741"/>
      <c r="C22" s="237" t="s">
        <v>20</v>
      </c>
      <c r="D22" s="171"/>
      <c r="E22" s="171"/>
      <c r="F22" s="171">
        <f t="shared" si="2"/>
        <v>0</v>
      </c>
      <c r="G22" s="171"/>
      <c r="H22" s="171"/>
      <c r="I22" s="308">
        <f t="shared" si="0"/>
        <v>0</v>
      </c>
      <c r="J22" s="75"/>
      <c r="K22" s="17">
        <f t="shared" si="3"/>
        <v>0</v>
      </c>
      <c r="L22" s="171">
        <f t="shared" si="4"/>
        <v>0</v>
      </c>
      <c r="M22" s="171">
        <f t="shared" si="5"/>
        <v>0</v>
      </c>
      <c r="O22" s="332"/>
      <c r="Q22" s="426">
        <v>13</v>
      </c>
      <c r="R22" s="621"/>
      <c r="S22" s="621"/>
      <c r="T22" s="621"/>
      <c r="U22" s="621"/>
      <c r="V22" s="457"/>
      <c r="W22" s="457"/>
    </row>
    <row r="23" spans="1:23" x14ac:dyDescent="0.2">
      <c r="A23" s="733"/>
      <c r="B23" s="741"/>
      <c r="C23" s="237" t="s">
        <v>21</v>
      </c>
      <c r="D23" s="446"/>
      <c r="E23" s="446"/>
      <c r="F23" s="446">
        <f t="shared" si="2"/>
        <v>0</v>
      </c>
      <c r="G23" s="446"/>
      <c r="H23" s="446"/>
      <c r="I23" s="307">
        <f t="shared" si="0"/>
        <v>0</v>
      </c>
      <c r="J23" s="75"/>
      <c r="K23" s="14">
        <f t="shared" si="3"/>
        <v>0</v>
      </c>
      <c r="L23" s="446">
        <f t="shared" si="4"/>
        <v>0</v>
      </c>
      <c r="M23" s="446">
        <f t="shared" si="5"/>
        <v>0</v>
      </c>
      <c r="N23" s="457"/>
      <c r="O23" s="331">
        <f t="shared" ref="O23:O54" si="6">M23/$M$86</f>
        <v>0</v>
      </c>
      <c r="Q23" s="426">
        <v>14</v>
      </c>
      <c r="R23" s="621"/>
      <c r="S23" s="621"/>
      <c r="T23" s="621"/>
      <c r="U23" s="621"/>
      <c r="V23" s="457"/>
      <c r="W23" s="457"/>
    </row>
    <row r="24" spans="1:23" x14ac:dyDescent="0.2">
      <c r="A24" s="733"/>
      <c r="B24" s="741"/>
      <c r="C24" s="238" t="s">
        <v>22</v>
      </c>
      <c r="D24" s="447"/>
      <c r="E24" s="447"/>
      <c r="F24" s="447">
        <f t="shared" si="2"/>
        <v>0</v>
      </c>
      <c r="G24" s="447"/>
      <c r="H24" s="447"/>
      <c r="I24" s="308">
        <f t="shared" si="0"/>
        <v>0</v>
      </c>
      <c r="J24" s="75"/>
      <c r="K24" s="17">
        <f t="shared" si="3"/>
        <v>0</v>
      </c>
      <c r="L24" s="447">
        <f t="shared" si="4"/>
        <v>0</v>
      </c>
      <c r="M24" s="447">
        <f t="shared" si="5"/>
        <v>0</v>
      </c>
      <c r="N24" s="457"/>
      <c r="O24" s="332">
        <f t="shared" si="6"/>
        <v>0</v>
      </c>
      <c r="Q24" s="426">
        <v>15</v>
      </c>
      <c r="R24" s="621"/>
      <c r="S24" s="621"/>
      <c r="T24" s="621"/>
      <c r="U24" s="621"/>
      <c r="V24" s="457"/>
      <c r="W24" s="457"/>
    </row>
    <row r="25" spans="1:23" ht="13.5" x14ac:dyDescent="0.25">
      <c r="A25" s="733"/>
      <c r="B25" s="724" t="s">
        <v>448</v>
      </c>
      <c r="C25" s="783"/>
      <c r="D25" s="330">
        <v>0</v>
      </c>
      <c r="E25" s="330">
        <v>0</v>
      </c>
      <c r="F25" s="413">
        <f t="shared" si="2"/>
        <v>0</v>
      </c>
      <c r="G25" s="330">
        <v>1</v>
      </c>
      <c r="H25" s="330">
        <v>2</v>
      </c>
      <c r="I25" s="414">
        <f t="shared" si="0"/>
        <v>3</v>
      </c>
      <c r="J25" s="74"/>
      <c r="K25" s="329">
        <f t="shared" si="3"/>
        <v>1</v>
      </c>
      <c r="L25" s="330">
        <f t="shared" si="4"/>
        <v>2</v>
      </c>
      <c r="M25" s="414">
        <f t="shared" si="5"/>
        <v>3</v>
      </c>
      <c r="N25" s="457"/>
      <c r="O25" s="444">
        <f t="shared" si="6"/>
        <v>5.1724137931034482E-2</v>
      </c>
      <c r="Q25" s="426" t="s">
        <v>457</v>
      </c>
      <c r="R25" s="621"/>
      <c r="S25" s="621"/>
      <c r="T25" s="621"/>
      <c r="U25" s="621"/>
      <c r="V25" s="457"/>
      <c r="W25" s="457"/>
    </row>
    <row r="26" spans="1:23" ht="12.75" customHeight="1" x14ac:dyDescent="0.2">
      <c r="A26" s="733"/>
      <c r="B26" s="741" t="s">
        <v>556</v>
      </c>
      <c r="C26" s="237" t="s">
        <v>23</v>
      </c>
      <c r="D26" s="171"/>
      <c r="E26" s="171"/>
      <c r="F26" s="171">
        <f t="shared" si="2"/>
        <v>0</v>
      </c>
      <c r="G26" s="171"/>
      <c r="H26" s="171"/>
      <c r="I26" s="308">
        <f t="shared" si="0"/>
        <v>0</v>
      </c>
      <c r="J26" s="75"/>
      <c r="K26" s="17">
        <f t="shared" si="3"/>
        <v>0</v>
      </c>
      <c r="L26" s="171">
        <f t="shared" si="4"/>
        <v>0</v>
      </c>
      <c r="M26" s="171">
        <f t="shared" si="5"/>
        <v>0</v>
      </c>
      <c r="O26" s="332">
        <f t="shared" si="6"/>
        <v>0</v>
      </c>
      <c r="Q26" s="426">
        <v>16</v>
      </c>
      <c r="R26" s="621"/>
      <c r="S26" s="621"/>
      <c r="T26" s="621"/>
      <c r="U26" s="621"/>
      <c r="V26" s="457"/>
      <c r="W26" s="457"/>
    </row>
    <row r="27" spans="1:23" x14ac:dyDescent="0.2">
      <c r="A27" s="733"/>
      <c r="B27" s="741"/>
      <c r="C27" s="237" t="s">
        <v>24</v>
      </c>
      <c r="D27" s="171"/>
      <c r="E27" s="171"/>
      <c r="F27" s="171">
        <f t="shared" si="2"/>
        <v>0</v>
      </c>
      <c r="G27" s="171"/>
      <c r="H27" s="171"/>
      <c r="I27" s="308">
        <f t="shared" si="0"/>
        <v>0</v>
      </c>
      <c r="J27" s="75"/>
      <c r="K27" s="17">
        <f t="shared" si="3"/>
        <v>0</v>
      </c>
      <c r="L27" s="171">
        <f t="shared" si="4"/>
        <v>0</v>
      </c>
      <c r="M27" s="171">
        <f t="shared" si="5"/>
        <v>0</v>
      </c>
      <c r="O27" s="332">
        <f t="shared" si="6"/>
        <v>0</v>
      </c>
      <c r="Q27" s="426">
        <v>17</v>
      </c>
      <c r="R27" s="621"/>
      <c r="S27" s="621"/>
      <c r="T27" s="621"/>
      <c r="U27" s="621"/>
      <c r="V27" s="457"/>
      <c r="W27" s="457"/>
    </row>
    <row r="28" spans="1:23" x14ac:dyDescent="0.2">
      <c r="A28" s="733"/>
      <c r="B28" s="741"/>
      <c r="C28" s="237" t="s">
        <v>25</v>
      </c>
      <c r="D28" s="171"/>
      <c r="E28" s="171"/>
      <c r="F28" s="171">
        <f t="shared" si="2"/>
        <v>0</v>
      </c>
      <c r="G28" s="171"/>
      <c r="H28" s="171"/>
      <c r="I28" s="308">
        <f t="shared" si="0"/>
        <v>0</v>
      </c>
      <c r="J28" s="75"/>
      <c r="K28" s="17">
        <f t="shared" si="3"/>
        <v>0</v>
      </c>
      <c r="L28" s="171">
        <f t="shared" si="4"/>
        <v>0</v>
      </c>
      <c r="M28" s="171">
        <f t="shared" si="5"/>
        <v>0</v>
      </c>
      <c r="O28" s="332">
        <f t="shared" si="6"/>
        <v>0</v>
      </c>
      <c r="Q28" s="426">
        <v>18</v>
      </c>
      <c r="R28" s="621"/>
      <c r="S28" s="621"/>
      <c r="T28" s="621"/>
      <c r="U28" s="621"/>
      <c r="V28" s="457"/>
      <c r="W28" s="457"/>
    </row>
    <row r="29" spans="1:23" x14ac:dyDescent="0.2">
      <c r="A29" s="733"/>
      <c r="B29" s="741"/>
      <c r="C29" s="237" t="s">
        <v>26</v>
      </c>
      <c r="D29" s="171">
        <v>0</v>
      </c>
      <c r="E29" s="171">
        <v>0</v>
      </c>
      <c r="F29" s="171">
        <f t="shared" si="2"/>
        <v>0</v>
      </c>
      <c r="G29" s="171">
        <v>0</v>
      </c>
      <c r="H29" s="171">
        <v>1</v>
      </c>
      <c r="I29" s="308">
        <f t="shared" si="0"/>
        <v>1</v>
      </c>
      <c r="J29" s="75"/>
      <c r="K29" s="17">
        <f t="shared" si="3"/>
        <v>0</v>
      </c>
      <c r="L29" s="171">
        <f t="shared" si="4"/>
        <v>1</v>
      </c>
      <c r="M29" s="171">
        <f t="shared" si="5"/>
        <v>1</v>
      </c>
      <c r="O29" s="332">
        <f t="shared" si="6"/>
        <v>1.7241379310344827E-2</v>
      </c>
      <c r="Q29" s="426">
        <v>19</v>
      </c>
      <c r="R29" s="621"/>
      <c r="S29" s="621"/>
      <c r="T29" s="621"/>
      <c r="U29" s="621"/>
      <c r="V29" s="457"/>
      <c r="W29" s="457"/>
    </row>
    <row r="30" spans="1:23" x14ac:dyDescent="0.2">
      <c r="A30" s="733"/>
      <c r="B30" s="741"/>
      <c r="C30" s="237">
        <v>2</v>
      </c>
      <c r="D30" s="171"/>
      <c r="E30" s="171"/>
      <c r="F30" s="171">
        <f t="shared" si="2"/>
        <v>0</v>
      </c>
      <c r="G30" s="171"/>
      <c r="H30" s="171"/>
      <c r="I30" s="308">
        <f t="shared" si="0"/>
        <v>0</v>
      </c>
      <c r="J30" s="75"/>
      <c r="K30" s="17">
        <f t="shared" si="3"/>
        <v>0</v>
      </c>
      <c r="L30" s="171">
        <f t="shared" si="4"/>
        <v>0</v>
      </c>
      <c r="M30" s="171">
        <f t="shared" si="5"/>
        <v>0</v>
      </c>
      <c r="O30" s="332">
        <f t="shared" si="6"/>
        <v>0</v>
      </c>
      <c r="Q30" s="426">
        <v>20</v>
      </c>
      <c r="R30" s="621"/>
      <c r="S30" s="621"/>
      <c r="T30" s="621"/>
      <c r="U30" s="621"/>
      <c r="V30" s="457"/>
      <c r="W30" s="457"/>
    </row>
    <row r="31" spans="1:23" x14ac:dyDescent="0.2">
      <c r="A31" s="733"/>
      <c r="B31" s="741"/>
      <c r="C31" s="237" t="s">
        <v>28</v>
      </c>
      <c r="D31" s="446">
        <v>1</v>
      </c>
      <c r="E31" s="446">
        <v>1</v>
      </c>
      <c r="F31" s="446">
        <f t="shared" si="2"/>
        <v>2</v>
      </c>
      <c r="G31" s="446">
        <v>0</v>
      </c>
      <c r="H31" s="446">
        <v>0</v>
      </c>
      <c r="I31" s="307">
        <f t="shared" si="0"/>
        <v>0</v>
      </c>
      <c r="J31" s="75"/>
      <c r="K31" s="14">
        <f t="shared" si="3"/>
        <v>1</v>
      </c>
      <c r="L31" s="446">
        <f t="shared" si="4"/>
        <v>1</v>
      </c>
      <c r="M31" s="446">
        <f t="shared" si="5"/>
        <v>2</v>
      </c>
      <c r="N31" s="457"/>
      <c r="O31" s="331">
        <f t="shared" si="6"/>
        <v>3.4482758620689655E-2</v>
      </c>
      <c r="Q31" s="426">
        <v>21</v>
      </c>
      <c r="R31" s="621"/>
      <c r="S31" s="621"/>
      <c r="T31" s="621"/>
      <c r="U31" s="621"/>
      <c r="V31" s="457"/>
      <c r="W31" s="457"/>
    </row>
    <row r="32" spans="1:23" x14ac:dyDescent="0.2">
      <c r="A32" s="733"/>
      <c r="B32" s="741"/>
      <c r="C32" s="237" t="s">
        <v>29</v>
      </c>
      <c r="D32" s="447">
        <v>0</v>
      </c>
      <c r="E32" s="447">
        <v>1</v>
      </c>
      <c r="F32" s="447">
        <f t="shared" si="2"/>
        <v>1</v>
      </c>
      <c r="G32" s="447">
        <v>1</v>
      </c>
      <c r="H32" s="447">
        <v>0</v>
      </c>
      <c r="I32" s="308">
        <f t="shared" si="0"/>
        <v>1</v>
      </c>
      <c r="J32" s="75"/>
      <c r="K32" s="17">
        <f t="shared" si="3"/>
        <v>1</v>
      </c>
      <c r="L32" s="447">
        <f t="shared" si="4"/>
        <v>1</v>
      </c>
      <c r="M32" s="447">
        <f t="shared" si="5"/>
        <v>2</v>
      </c>
      <c r="N32" s="457"/>
      <c r="O32" s="332">
        <f t="shared" si="6"/>
        <v>3.4482758620689655E-2</v>
      </c>
      <c r="Q32" s="426">
        <v>22</v>
      </c>
      <c r="R32" s="621"/>
      <c r="S32" s="621"/>
      <c r="T32" s="621"/>
      <c r="U32" s="621"/>
      <c r="V32" s="457"/>
      <c r="W32" s="457"/>
    </row>
    <row r="33" spans="1:23" x14ac:dyDescent="0.2">
      <c r="A33" s="733"/>
      <c r="B33" s="741"/>
      <c r="C33" s="237" t="s">
        <v>30</v>
      </c>
      <c r="D33" s="446"/>
      <c r="E33" s="446"/>
      <c r="F33" s="446">
        <f t="shared" si="2"/>
        <v>0</v>
      </c>
      <c r="G33" s="446"/>
      <c r="H33" s="446"/>
      <c r="I33" s="307">
        <f t="shared" si="0"/>
        <v>0</v>
      </c>
      <c r="J33" s="75"/>
      <c r="K33" s="14">
        <f t="shared" si="3"/>
        <v>0</v>
      </c>
      <c r="L33" s="446">
        <f t="shared" si="4"/>
        <v>0</v>
      </c>
      <c r="M33" s="446">
        <f t="shared" si="5"/>
        <v>0</v>
      </c>
      <c r="N33" s="457"/>
      <c r="O33" s="331">
        <f t="shared" si="6"/>
        <v>0</v>
      </c>
      <c r="Q33" s="426">
        <v>23</v>
      </c>
      <c r="R33" s="621"/>
      <c r="S33" s="621"/>
      <c r="T33" s="621"/>
      <c r="U33" s="621"/>
      <c r="V33" s="457"/>
      <c r="W33" s="457"/>
    </row>
    <row r="34" spans="1:23" x14ac:dyDescent="0.2">
      <c r="A34" s="733"/>
      <c r="B34" s="741"/>
      <c r="C34" s="238" t="s">
        <v>31</v>
      </c>
      <c r="D34" s="171">
        <v>0</v>
      </c>
      <c r="E34" s="171">
        <v>0</v>
      </c>
      <c r="F34" s="171">
        <f t="shared" si="2"/>
        <v>0</v>
      </c>
      <c r="G34" s="171">
        <v>1</v>
      </c>
      <c r="H34" s="171">
        <v>1</v>
      </c>
      <c r="I34" s="308">
        <f t="shared" si="0"/>
        <v>2</v>
      </c>
      <c r="J34" s="75"/>
      <c r="K34" s="17">
        <f t="shared" si="3"/>
        <v>1</v>
      </c>
      <c r="L34" s="171">
        <f t="shared" si="4"/>
        <v>1</v>
      </c>
      <c r="M34" s="171">
        <f t="shared" si="5"/>
        <v>2</v>
      </c>
      <c r="O34" s="332">
        <f t="shared" si="6"/>
        <v>3.4482758620689655E-2</v>
      </c>
      <c r="Q34" s="426">
        <v>24</v>
      </c>
      <c r="R34" s="621"/>
      <c r="S34" s="621"/>
      <c r="T34" s="621"/>
      <c r="U34" s="621"/>
      <c r="V34" s="457"/>
      <c r="W34" s="457"/>
    </row>
    <row r="35" spans="1:23" ht="13.5" x14ac:dyDescent="0.25">
      <c r="A35" s="733"/>
      <c r="B35" s="724" t="s">
        <v>449</v>
      </c>
      <c r="C35" s="783"/>
      <c r="D35" s="330">
        <v>1</v>
      </c>
      <c r="E35" s="330">
        <v>2</v>
      </c>
      <c r="F35" s="413">
        <f t="shared" si="2"/>
        <v>3</v>
      </c>
      <c r="G35" s="330">
        <v>2</v>
      </c>
      <c r="H35" s="330">
        <v>2</v>
      </c>
      <c r="I35" s="414">
        <f t="shared" si="0"/>
        <v>4</v>
      </c>
      <c r="J35" s="74"/>
      <c r="K35" s="329">
        <f t="shared" si="3"/>
        <v>3</v>
      </c>
      <c r="L35" s="330">
        <f t="shared" si="4"/>
        <v>4</v>
      </c>
      <c r="M35" s="414">
        <f t="shared" si="5"/>
        <v>7</v>
      </c>
      <c r="N35" s="457"/>
      <c r="O35" s="444">
        <f t="shared" si="6"/>
        <v>0.1206896551724138</v>
      </c>
      <c r="Q35" s="426" t="s">
        <v>296</v>
      </c>
      <c r="R35" s="621"/>
      <c r="S35" s="621"/>
      <c r="T35" s="621"/>
      <c r="U35" s="621"/>
      <c r="V35" s="457"/>
      <c r="W35" s="457"/>
    </row>
    <row r="36" spans="1:23" ht="12.75" customHeight="1" x14ac:dyDescent="0.2">
      <c r="A36" s="733"/>
      <c r="B36" s="741" t="s">
        <v>565</v>
      </c>
      <c r="C36" s="236">
        <v>7</v>
      </c>
      <c r="D36" s="446"/>
      <c r="E36" s="446"/>
      <c r="F36" s="446">
        <f t="shared" si="2"/>
        <v>0</v>
      </c>
      <c r="G36" s="446"/>
      <c r="H36" s="446"/>
      <c r="I36" s="307">
        <f t="shared" si="0"/>
        <v>0</v>
      </c>
      <c r="J36" s="75"/>
      <c r="K36" s="14">
        <f t="shared" si="3"/>
        <v>0</v>
      </c>
      <c r="L36" s="446">
        <f t="shared" si="4"/>
        <v>0</v>
      </c>
      <c r="M36" s="446">
        <f t="shared" si="5"/>
        <v>0</v>
      </c>
      <c r="N36" s="457"/>
      <c r="O36" s="331">
        <f t="shared" si="6"/>
        <v>0</v>
      </c>
      <c r="Q36" s="426">
        <v>70</v>
      </c>
      <c r="R36" s="621"/>
      <c r="S36" s="621"/>
      <c r="T36" s="621"/>
      <c r="U36" s="621"/>
      <c r="V36" s="457"/>
      <c r="W36" s="457"/>
    </row>
    <row r="37" spans="1:23" x14ac:dyDescent="0.2">
      <c r="A37" s="733"/>
      <c r="B37" s="741"/>
      <c r="C37" s="237" t="s">
        <v>33</v>
      </c>
      <c r="D37" s="447">
        <v>1</v>
      </c>
      <c r="E37" s="447">
        <v>2</v>
      </c>
      <c r="F37" s="447">
        <f t="shared" si="2"/>
        <v>3</v>
      </c>
      <c r="G37" s="447">
        <v>0</v>
      </c>
      <c r="H37" s="447">
        <v>2</v>
      </c>
      <c r="I37" s="308">
        <f t="shared" si="0"/>
        <v>2</v>
      </c>
      <c r="J37" s="75"/>
      <c r="K37" s="17">
        <f t="shared" si="3"/>
        <v>1</v>
      </c>
      <c r="L37" s="447">
        <f t="shared" si="4"/>
        <v>4</v>
      </c>
      <c r="M37" s="447">
        <f t="shared" si="5"/>
        <v>5</v>
      </c>
      <c r="N37" s="457"/>
      <c r="O37" s="332">
        <f t="shared" si="6"/>
        <v>8.6206896551724144E-2</v>
      </c>
      <c r="Q37" s="426">
        <v>71</v>
      </c>
      <c r="R37" s="621"/>
      <c r="S37" s="621"/>
      <c r="T37" s="621"/>
      <c r="U37" s="621"/>
      <c r="V37" s="457"/>
      <c r="W37" s="457"/>
    </row>
    <row r="38" spans="1:23" x14ac:dyDescent="0.2">
      <c r="A38" s="733"/>
      <c r="B38" s="741"/>
      <c r="C38" s="237" t="s">
        <v>34</v>
      </c>
      <c r="D38" s="169"/>
      <c r="E38" s="169"/>
      <c r="F38" s="169">
        <f t="shared" si="2"/>
        <v>0</v>
      </c>
      <c r="G38" s="169"/>
      <c r="H38" s="169"/>
      <c r="I38" s="307">
        <f t="shared" si="0"/>
        <v>0</v>
      </c>
      <c r="J38" s="75"/>
      <c r="K38" s="14">
        <f t="shared" si="3"/>
        <v>0</v>
      </c>
      <c r="L38" s="169">
        <f t="shared" si="4"/>
        <v>0</v>
      </c>
      <c r="M38" s="169">
        <f t="shared" si="5"/>
        <v>0</v>
      </c>
      <c r="O38" s="331">
        <f t="shared" si="6"/>
        <v>0</v>
      </c>
      <c r="Q38" s="426">
        <v>72</v>
      </c>
      <c r="R38" s="621"/>
      <c r="S38" s="621"/>
      <c r="T38" s="621"/>
      <c r="U38" s="621"/>
      <c r="V38" s="457"/>
      <c r="W38" s="457"/>
    </row>
    <row r="39" spans="1:23" x14ac:dyDescent="0.2">
      <c r="A39" s="733"/>
      <c r="B39" s="741"/>
      <c r="C39" s="237" t="s">
        <v>35</v>
      </c>
      <c r="D39" s="171"/>
      <c r="E39" s="171"/>
      <c r="F39" s="171">
        <f t="shared" si="2"/>
        <v>0</v>
      </c>
      <c r="G39" s="171"/>
      <c r="H39" s="171"/>
      <c r="I39" s="308">
        <f t="shared" si="0"/>
        <v>0</v>
      </c>
      <c r="J39" s="75"/>
      <c r="K39" s="17">
        <f t="shared" si="3"/>
        <v>0</v>
      </c>
      <c r="L39" s="171">
        <f t="shared" si="4"/>
        <v>0</v>
      </c>
      <c r="M39" s="171">
        <f t="shared" si="5"/>
        <v>0</v>
      </c>
      <c r="O39" s="332">
        <f t="shared" si="6"/>
        <v>0</v>
      </c>
      <c r="Q39" s="426">
        <v>73</v>
      </c>
      <c r="R39" s="621"/>
      <c r="S39" s="621"/>
      <c r="T39" s="621"/>
      <c r="U39" s="621"/>
      <c r="V39" s="457"/>
      <c r="W39" s="457"/>
    </row>
    <row r="40" spans="1:23" x14ac:dyDescent="0.2">
      <c r="A40" s="733"/>
      <c r="B40" s="741"/>
      <c r="C40" s="237" t="s">
        <v>36</v>
      </c>
      <c r="D40" s="187">
        <v>0</v>
      </c>
      <c r="E40" s="187">
        <v>1</v>
      </c>
      <c r="F40" s="187">
        <f t="shared" si="2"/>
        <v>1</v>
      </c>
      <c r="G40" s="187">
        <v>0</v>
      </c>
      <c r="H40" s="187">
        <v>0</v>
      </c>
      <c r="I40" s="321">
        <f t="shared" si="0"/>
        <v>0</v>
      </c>
      <c r="J40" s="75"/>
      <c r="K40" s="20">
        <f t="shared" si="3"/>
        <v>0</v>
      </c>
      <c r="L40" s="187">
        <f t="shared" si="4"/>
        <v>1</v>
      </c>
      <c r="M40" s="187">
        <f t="shared" si="5"/>
        <v>1</v>
      </c>
      <c r="O40" s="333">
        <f t="shared" si="6"/>
        <v>1.7241379310344827E-2</v>
      </c>
      <c r="Q40" s="426">
        <v>74</v>
      </c>
      <c r="R40" s="621"/>
      <c r="S40" s="621"/>
      <c r="T40" s="621"/>
      <c r="U40" s="621"/>
      <c r="V40" s="457"/>
      <c r="W40" s="457"/>
    </row>
    <row r="41" spans="1:23" ht="13.5" x14ac:dyDescent="0.25">
      <c r="A41" s="733"/>
      <c r="B41" s="724" t="s">
        <v>564</v>
      </c>
      <c r="C41" s="783"/>
      <c r="D41" s="330">
        <v>1</v>
      </c>
      <c r="E41" s="330">
        <v>3</v>
      </c>
      <c r="F41" s="413">
        <f t="shared" si="2"/>
        <v>4</v>
      </c>
      <c r="G41" s="330">
        <v>0</v>
      </c>
      <c r="H41" s="330">
        <v>2</v>
      </c>
      <c r="I41" s="414">
        <f t="shared" si="0"/>
        <v>2</v>
      </c>
      <c r="J41" s="74"/>
      <c r="K41" s="329">
        <f t="shared" si="3"/>
        <v>1</v>
      </c>
      <c r="L41" s="330">
        <f t="shared" si="4"/>
        <v>5</v>
      </c>
      <c r="M41" s="414">
        <f t="shared" si="5"/>
        <v>6</v>
      </c>
      <c r="O41" s="78">
        <f t="shared" si="6"/>
        <v>0.10344827586206896</v>
      </c>
      <c r="Q41" s="426" t="s">
        <v>309</v>
      </c>
      <c r="R41" s="621"/>
      <c r="S41" s="621"/>
      <c r="T41" s="621"/>
      <c r="U41" s="621"/>
      <c r="V41" s="457"/>
      <c r="W41" s="457"/>
    </row>
    <row r="42" spans="1:23" ht="12.75" customHeight="1" x14ac:dyDescent="0.2">
      <c r="A42" s="733"/>
      <c r="B42" s="741" t="s">
        <v>557</v>
      </c>
      <c r="C42" s="237" t="s">
        <v>38</v>
      </c>
      <c r="D42" s="169"/>
      <c r="E42" s="169"/>
      <c r="F42" s="169">
        <f t="shared" si="2"/>
        <v>0</v>
      </c>
      <c r="G42" s="169"/>
      <c r="H42" s="169"/>
      <c r="I42" s="307">
        <f t="shared" si="0"/>
        <v>0</v>
      </c>
      <c r="J42" s="415"/>
      <c r="K42" s="14">
        <f t="shared" si="3"/>
        <v>0</v>
      </c>
      <c r="L42" s="169">
        <f t="shared" si="4"/>
        <v>0</v>
      </c>
      <c r="M42" s="169">
        <f t="shared" si="5"/>
        <v>0</v>
      </c>
      <c r="O42" s="331">
        <f t="shared" si="6"/>
        <v>0</v>
      </c>
      <c r="Q42" s="426">
        <v>76</v>
      </c>
      <c r="R42" s="621"/>
      <c r="S42" s="621"/>
      <c r="T42" s="621"/>
      <c r="U42" s="621"/>
      <c r="V42" s="457"/>
      <c r="W42" s="457"/>
    </row>
    <row r="43" spans="1:23" x14ac:dyDescent="0.2">
      <c r="A43" s="733"/>
      <c r="B43" s="741"/>
      <c r="C43" s="362" t="s">
        <v>245</v>
      </c>
      <c r="D43" s="187"/>
      <c r="E43" s="187"/>
      <c r="F43" s="187">
        <f t="shared" si="2"/>
        <v>0</v>
      </c>
      <c r="G43" s="187"/>
      <c r="H43" s="187"/>
      <c r="I43" s="321">
        <f t="shared" si="0"/>
        <v>0</v>
      </c>
      <c r="J43" s="416"/>
      <c r="K43" s="20">
        <f t="shared" si="3"/>
        <v>0</v>
      </c>
      <c r="L43" s="187">
        <f t="shared" si="4"/>
        <v>0</v>
      </c>
      <c r="M43" s="187">
        <f t="shared" si="5"/>
        <v>0</v>
      </c>
      <c r="O43" s="333">
        <f t="shared" si="6"/>
        <v>0</v>
      </c>
      <c r="Q43" s="426">
        <v>77</v>
      </c>
      <c r="R43" s="621"/>
      <c r="S43" s="621"/>
      <c r="T43" s="621"/>
      <c r="U43" s="621"/>
      <c r="V43" s="457"/>
      <c r="W43" s="457"/>
    </row>
    <row r="44" spans="1:23" ht="13.5" x14ac:dyDescent="0.25">
      <c r="A44" s="734"/>
      <c r="B44" s="724" t="s">
        <v>39</v>
      </c>
      <c r="C44" s="783"/>
      <c r="D44" s="330"/>
      <c r="E44" s="330"/>
      <c r="F44" s="413">
        <f t="shared" si="2"/>
        <v>0</v>
      </c>
      <c r="G44" s="330"/>
      <c r="H44" s="330"/>
      <c r="I44" s="414">
        <f t="shared" si="0"/>
        <v>0</v>
      </c>
      <c r="J44" s="74"/>
      <c r="K44" s="329">
        <f t="shared" si="3"/>
        <v>0</v>
      </c>
      <c r="L44" s="330">
        <f t="shared" si="4"/>
        <v>0</v>
      </c>
      <c r="M44" s="414">
        <f t="shared" si="5"/>
        <v>0</v>
      </c>
      <c r="N44" s="457"/>
      <c r="O44" s="464">
        <f t="shared" si="6"/>
        <v>0</v>
      </c>
      <c r="Q44" s="426" t="s">
        <v>37</v>
      </c>
      <c r="R44" s="621"/>
      <c r="S44" s="621"/>
      <c r="T44" s="621"/>
      <c r="U44" s="621"/>
      <c r="V44" s="457"/>
      <c r="W44" s="457"/>
    </row>
    <row r="45" spans="1:23" x14ac:dyDescent="0.2">
      <c r="A45" s="728" t="s">
        <v>451</v>
      </c>
      <c r="B45" s="728"/>
      <c r="C45" s="784"/>
      <c r="D45" s="421">
        <v>2</v>
      </c>
      <c r="E45" s="421">
        <v>5</v>
      </c>
      <c r="F45" s="422">
        <f t="shared" si="2"/>
        <v>7</v>
      </c>
      <c r="G45" s="421">
        <v>3</v>
      </c>
      <c r="H45" s="421">
        <v>6</v>
      </c>
      <c r="I45" s="422">
        <f t="shared" si="0"/>
        <v>9</v>
      </c>
      <c r="J45" s="74"/>
      <c r="K45" s="421">
        <f t="shared" si="3"/>
        <v>5</v>
      </c>
      <c r="L45" s="421">
        <f t="shared" si="4"/>
        <v>11</v>
      </c>
      <c r="M45" s="422">
        <f t="shared" si="5"/>
        <v>16</v>
      </c>
      <c r="N45" s="457"/>
      <c r="O45" s="465">
        <f t="shared" si="6"/>
        <v>0.27586206896551724</v>
      </c>
      <c r="Q45" s="426" t="s">
        <v>442</v>
      </c>
      <c r="R45" s="621"/>
      <c r="S45" s="621"/>
      <c r="T45" s="621"/>
      <c r="U45" s="621"/>
      <c r="V45" s="457"/>
      <c r="W45" s="457"/>
    </row>
    <row r="46" spans="1:23" ht="12.75" customHeight="1" x14ac:dyDescent="0.2">
      <c r="A46" s="732" t="s">
        <v>443</v>
      </c>
      <c r="B46" s="743" t="s">
        <v>558</v>
      </c>
      <c r="C46" s="236" t="s">
        <v>42</v>
      </c>
      <c r="D46" s="171"/>
      <c r="E46" s="171"/>
      <c r="F46" s="171">
        <f t="shared" si="2"/>
        <v>0</v>
      </c>
      <c r="G46" s="171"/>
      <c r="H46" s="171"/>
      <c r="I46" s="308">
        <f t="shared" si="0"/>
        <v>0</v>
      </c>
      <c r="J46" s="75"/>
      <c r="K46" s="17">
        <f t="shared" si="3"/>
        <v>0</v>
      </c>
      <c r="L46" s="171">
        <f t="shared" si="4"/>
        <v>0</v>
      </c>
      <c r="M46" s="171">
        <f t="shared" si="5"/>
        <v>0</v>
      </c>
      <c r="O46" s="332">
        <f t="shared" si="6"/>
        <v>0</v>
      </c>
      <c r="Q46" s="426">
        <v>25</v>
      </c>
      <c r="R46" s="621"/>
      <c r="S46" s="621"/>
      <c r="T46" s="621"/>
      <c r="U46" s="621"/>
      <c r="V46" s="457"/>
      <c r="W46" s="457"/>
    </row>
    <row r="47" spans="1:23" x14ac:dyDescent="0.2">
      <c r="A47" s="733"/>
      <c r="B47" s="741"/>
      <c r="C47" s="237" t="s">
        <v>43</v>
      </c>
      <c r="D47" s="446"/>
      <c r="E47" s="446"/>
      <c r="F47" s="446">
        <f t="shared" si="2"/>
        <v>0</v>
      </c>
      <c r="G47" s="446"/>
      <c r="H47" s="446"/>
      <c r="I47" s="307">
        <f t="shared" si="0"/>
        <v>0</v>
      </c>
      <c r="J47" s="75"/>
      <c r="K47" s="14">
        <f t="shared" si="3"/>
        <v>0</v>
      </c>
      <c r="L47" s="446">
        <f t="shared" si="4"/>
        <v>0</v>
      </c>
      <c r="M47" s="446">
        <f t="shared" si="5"/>
        <v>0</v>
      </c>
      <c r="N47" s="457"/>
      <c r="O47" s="331">
        <f t="shared" si="6"/>
        <v>0</v>
      </c>
      <c r="Q47" s="426">
        <v>26</v>
      </c>
      <c r="R47" s="621"/>
      <c r="S47" s="621"/>
      <c r="T47" s="621"/>
      <c r="U47" s="621"/>
      <c r="V47" s="457"/>
      <c r="W47" s="457"/>
    </row>
    <row r="48" spans="1:23" x14ac:dyDescent="0.2">
      <c r="A48" s="733"/>
      <c r="B48" s="741"/>
      <c r="C48" s="237" t="s">
        <v>44</v>
      </c>
      <c r="D48" s="447">
        <v>0</v>
      </c>
      <c r="E48" s="447">
        <v>0</v>
      </c>
      <c r="F48" s="447">
        <f t="shared" si="2"/>
        <v>0</v>
      </c>
      <c r="G48" s="447">
        <v>0</v>
      </c>
      <c r="H48" s="447">
        <v>1</v>
      </c>
      <c r="I48" s="308">
        <f t="shared" si="0"/>
        <v>1</v>
      </c>
      <c r="J48" s="75"/>
      <c r="K48" s="17">
        <f t="shared" si="3"/>
        <v>0</v>
      </c>
      <c r="L48" s="447">
        <f t="shared" si="4"/>
        <v>1</v>
      </c>
      <c r="M48" s="447">
        <f t="shared" si="5"/>
        <v>1</v>
      </c>
      <c r="N48" s="457"/>
      <c r="O48" s="332">
        <f t="shared" si="6"/>
        <v>1.7241379310344827E-2</v>
      </c>
      <c r="Q48" s="426">
        <v>27</v>
      </c>
      <c r="R48" s="621"/>
      <c r="S48" s="621"/>
      <c r="T48" s="621"/>
      <c r="U48" s="621"/>
      <c r="V48" s="457"/>
      <c r="W48" s="457"/>
    </row>
    <row r="49" spans="1:23" ht="13.5" x14ac:dyDescent="0.25">
      <c r="A49" s="733"/>
      <c r="B49" s="724" t="s">
        <v>454</v>
      </c>
      <c r="C49" s="783"/>
      <c r="D49" s="330">
        <v>0</v>
      </c>
      <c r="E49" s="330">
        <v>0</v>
      </c>
      <c r="F49" s="413">
        <f t="shared" si="2"/>
        <v>0</v>
      </c>
      <c r="G49" s="330">
        <v>0</v>
      </c>
      <c r="H49" s="330">
        <v>1</v>
      </c>
      <c r="I49" s="414">
        <f t="shared" si="0"/>
        <v>1</v>
      </c>
      <c r="J49" s="74"/>
      <c r="K49" s="329">
        <f t="shared" si="3"/>
        <v>0</v>
      </c>
      <c r="L49" s="330">
        <f t="shared" si="4"/>
        <v>1</v>
      </c>
      <c r="M49" s="414">
        <f t="shared" si="5"/>
        <v>1</v>
      </c>
      <c r="N49" s="457"/>
      <c r="O49" s="444">
        <f t="shared" si="6"/>
        <v>1.7241379310344827E-2</v>
      </c>
      <c r="Q49" s="426" t="s">
        <v>444</v>
      </c>
      <c r="R49" s="621"/>
      <c r="S49" s="621"/>
      <c r="T49" s="621"/>
      <c r="U49" s="621"/>
      <c r="V49" s="457"/>
      <c r="W49" s="457"/>
    </row>
    <row r="50" spans="1:23" ht="12.75" customHeight="1" x14ac:dyDescent="0.2">
      <c r="A50" s="733"/>
      <c r="B50" s="741" t="s">
        <v>559</v>
      </c>
      <c r="C50" s="236" t="s">
        <v>45</v>
      </c>
      <c r="D50" s="171"/>
      <c r="E50" s="171"/>
      <c r="F50" s="171">
        <f t="shared" si="2"/>
        <v>0</v>
      </c>
      <c r="G50" s="171"/>
      <c r="H50" s="171"/>
      <c r="I50" s="308">
        <f t="shared" si="0"/>
        <v>0</v>
      </c>
      <c r="J50" s="75"/>
      <c r="K50" s="17">
        <f t="shared" si="3"/>
        <v>0</v>
      </c>
      <c r="L50" s="171">
        <f t="shared" si="4"/>
        <v>0</v>
      </c>
      <c r="M50" s="171">
        <f t="shared" si="5"/>
        <v>0</v>
      </c>
      <c r="O50" s="332">
        <f t="shared" si="6"/>
        <v>0</v>
      </c>
      <c r="Q50" s="426">
        <v>28</v>
      </c>
      <c r="R50" s="621"/>
      <c r="S50" s="621"/>
      <c r="T50" s="621"/>
      <c r="U50" s="621"/>
      <c r="V50" s="457"/>
      <c r="W50" s="457"/>
    </row>
    <row r="51" spans="1:23" x14ac:dyDescent="0.2">
      <c r="A51" s="733"/>
      <c r="B51" s="741"/>
      <c r="C51" s="237" t="s">
        <v>46</v>
      </c>
      <c r="D51" s="446"/>
      <c r="E51" s="446"/>
      <c r="F51" s="446">
        <f t="shared" si="2"/>
        <v>0</v>
      </c>
      <c r="G51" s="446"/>
      <c r="H51" s="446"/>
      <c r="I51" s="307">
        <f t="shared" si="0"/>
        <v>0</v>
      </c>
      <c r="J51" s="75"/>
      <c r="K51" s="14">
        <f t="shared" si="3"/>
        <v>0</v>
      </c>
      <c r="L51" s="446">
        <f t="shared" si="4"/>
        <v>0</v>
      </c>
      <c r="M51" s="446">
        <f t="shared" si="5"/>
        <v>0</v>
      </c>
      <c r="N51" s="457"/>
      <c r="O51" s="331">
        <f t="shared" si="6"/>
        <v>0</v>
      </c>
      <c r="Q51" s="426">
        <v>29</v>
      </c>
      <c r="R51" s="621"/>
      <c r="S51" s="621"/>
      <c r="T51" s="621"/>
      <c r="U51" s="621"/>
      <c r="V51" s="457"/>
      <c r="W51" s="457"/>
    </row>
    <row r="52" spans="1:23" x14ac:dyDescent="0.2">
      <c r="A52" s="733"/>
      <c r="B52" s="741"/>
      <c r="C52" s="238">
        <v>30</v>
      </c>
      <c r="D52" s="447"/>
      <c r="E52" s="447"/>
      <c r="F52" s="447">
        <f t="shared" si="2"/>
        <v>0</v>
      </c>
      <c r="G52" s="447"/>
      <c r="H52" s="447"/>
      <c r="I52" s="308">
        <f t="shared" si="0"/>
        <v>0</v>
      </c>
      <c r="J52" s="75"/>
      <c r="K52" s="17">
        <f t="shared" si="3"/>
        <v>0</v>
      </c>
      <c r="L52" s="447">
        <f t="shared" si="4"/>
        <v>0</v>
      </c>
      <c r="M52" s="447">
        <f t="shared" si="5"/>
        <v>0</v>
      </c>
      <c r="N52" s="457"/>
      <c r="O52" s="332">
        <f t="shared" si="6"/>
        <v>0</v>
      </c>
      <c r="Q52" s="426">
        <v>30</v>
      </c>
      <c r="R52" s="621"/>
      <c r="S52" s="621"/>
      <c r="T52" s="621"/>
      <c r="U52" s="621"/>
      <c r="V52" s="457"/>
      <c r="W52" s="457"/>
    </row>
    <row r="53" spans="1:23" ht="13.5" x14ac:dyDescent="0.25">
      <c r="A53" s="733"/>
      <c r="B53" s="724" t="s">
        <v>48</v>
      </c>
      <c r="C53" s="783"/>
      <c r="D53" s="330"/>
      <c r="E53" s="330"/>
      <c r="F53" s="413">
        <f t="shared" si="2"/>
        <v>0</v>
      </c>
      <c r="G53" s="330"/>
      <c r="H53" s="330"/>
      <c r="I53" s="414">
        <f t="shared" si="0"/>
        <v>0</v>
      </c>
      <c r="J53" s="74"/>
      <c r="K53" s="329">
        <f t="shared" si="3"/>
        <v>0</v>
      </c>
      <c r="L53" s="330">
        <f t="shared" si="4"/>
        <v>0</v>
      </c>
      <c r="M53" s="414">
        <f t="shared" si="5"/>
        <v>0</v>
      </c>
      <c r="N53" s="457"/>
      <c r="O53" s="444">
        <f t="shared" si="6"/>
        <v>0</v>
      </c>
      <c r="Q53" s="426" t="s">
        <v>323</v>
      </c>
      <c r="R53" s="621"/>
      <c r="S53" s="621"/>
      <c r="T53" s="621"/>
      <c r="U53" s="621"/>
      <c r="V53" s="457"/>
      <c r="W53" s="457"/>
    </row>
    <row r="54" spans="1:23" ht="12.75" customHeight="1" x14ac:dyDescent="0.2">
      <c r="A54" s="733"/>
      <c r="B54" s="741" t="s">
        <v>560</v>
      </c>
      <c r="C54" s="236" t="s">
        <v>49</v>
      </c>
      <c r="D54" s="171">
        <v>0</v>
      </c>
      <c r="E54" s="171">
        <v>2</v>
      </c>
      <c r="F54" s="171">
        <f t="shared" si="2"/>
        <v>2</v>
      </c>
      <c r="G54" s="171">
        <v>0</v>
      </c>
      <c r="H54" s="171">
        <v>0</v>
      </c>
      <c r="I54" s="308">
        <f t="shared" si="0"/>
        <v>0</v>
      </c>
      <c r="J54" s="75"/>
      <c r="K54" s="17">
        <f t="shared" si="3"/>
        <v>0</v>
      </c>
      <c r="L54" s="171">
        <f t="shared" si="4"/>
        <v>2</v>
      </c>
      <c r="M54" s="171">
        <f t="shared" si="5"/>
        <v>2</v>
      </c>
      <c r="O54" s="332">
        <f t="shared" si="6"/>
        <v>3.4482758620689655E-2</v>
      </c>
      <c r="Q54" s="426">
        <v>31</v>
      </c>
      <c r="R54" s="621"/>
      <c r="S54" s="621"/>
      <c r="T54" s="621"/>
      <c r="U54" s="621"/>
      <c r="V54" s="457"/>
      <c r="W54" s="457"/>
    </row>
    <row r="55" spans="1:23" x14ac:dyDescent="0.2">
      <c r="A55" s="733"/>
      <c r="B55" s="741"/>
      <c r="C55" s="237" t="s">
        <v>50</v>
      </c>
      <c r="D55" s="171">
        <v>1</v>
      </c>
      <c r="E55" s="171">
        <v>0</v>
      </c>
      <c r="F55" s="171">
        <f t="shared" si="2"/>
        <v>1</v>
      </c>
      <c r="G55" s="171">
        <v>0</v>
      </c>
      <c r="H55" s="171">
        <v>1</v>
      </c>
      <c r="I55" s="308">
        <f t="shared" si="0"/>
        <v>1</v>
      </c>
      <c r="J55" s="75"/>
      <c r="K55" s="17">
        <f t="shared" si="3"/>
        <v>1</v>
      </c>
      <c r="L55" s="171">
        <f t="shared" si="4"/>
        <v>1</v>
      </c>
      <c r="M55" s="171">
        <f t="shared" si="5"/>
        <v>2</v>
      </c>
      <c r="O55" s="332">
        <f t="shared" ref="O55:O82" si="7">M55/$M$86</f>
        <v>3.4482758620689655E-2</v>
      </c>
      <c r="Q55" s="426">
        <v>32</v>
      </c>
      <c r="R55" s="621"/>
      <c r="S55" s="621"/>
      <c r="T55" s="621"/>
      <c r="U55" s="621"/>
      <c r="V55" s="457"/>
      <c r="W55" s="457"/>
    </row>
    <row r="56" spans="1:23" x14ac:dyDescent="0.2">
      <c r="A56" s="733"/>
      <c r="B56" s="741"/>
      <c r="C56" s="238" t="s">
        <v>51</v>
      </c>
      <c r="D56" s="187"/>
      <c r="E56" s="187"/>
      <c r="F56" s="187">
        <f t="shared" si="2"/>
        <v>0</v>
      </c>
      <c r="G56" s="187"/>
      <c r="H56" s="187"/>
      <c r="I56" s="321">
        <f t="shared" si="0"/>
        <v>0</v>
      </c>
      <c r="J56" s="75"/>
      <c r="K56" s="20">
        <f t="shared" si="3"/>
        <v>0</v>
      </c>
      <c r="L56" s="187">
        <f t="shared" si="4"/>
        <v>0</v>
      </c>
      <c r="M56" s="187">
        <f t="shared" si="5"/>
        <v>0</v>
      </c>
      <c r="O56" s="333">
        <f t="shared" si="7"/>
        <v>0</v>
      </c>
      <c r="Q56" s="426">
        <v>33</v>
      </c>
      <c r="R56" s="621"/>
      <c r="S56" s="621"/>
      <c r="T56" s="621"/>
      <c r="U56" s="621"/>
      <c r="V56" s="457"/>
      <c r="W56" s="457"/>
    </row>
    <row r="57" spans="1:23" ht="13.5" x14ac:dyDescent="0.25">
      <c r="A57" s="733"/>
      <c r="B57" s="724" t="s">
        <v>52</v>
      </c>
      <c r="C57" s="783"/>
      <c r="D57" s="330">
        <v>1</v>
      </c>
      <c r="E57" s="330">
        <v>2</v>
      </c>
      <c r="F57" s="413">
        <f t="shared" si="2"/>
        <v>3</v>
      </c>
      <c r="G57" s="330">
        <v>0</v>
      </c>
      <c r="H57" s="330">
        <v>1</v>
      </c>
      <c r="I57" s="414">
        <f t="shared" si="0"/>
        <v>1</v>
      </c>
      <c r="J57" s="74"/>
      <c r="K57" s="329">
        <f t="shared" si="3"/>
        <v>1</v>
      </c>
      <c r="L57" s="330">
        <f t="shared" si="4"/>
        <v>3</v>
      </c>
      <c r="M57" s="414">
        <f t="shared" si="5"/>
        <v>4</v>
      </c>
      <c r="O57" s="78">
        <f t="shared" si="7"/>
        <v>6.8965517241379309E-2</v>
      </c>
      <c r="Q57" s="426" t="s">
        <v>327</v>
      </c>
      <c r="R57" s="621"/>
      <c r="S57" s="621"/>
      <c r="T57" s="621"/>
      <c r="U57" s="621"/>
      <c r="V57" s="457"/>
      <c r="W57" s="457"/>
    </row>
    <row r="58" spans="1:23" ht="12.75" customHeight="1" x14ac:dyDescent="0.2">
      <c r="A58" s="733"/>
      <c r="B58" s="741" t="s">
        <v>561</v>
      </c>
      <c r="C58" s="236" t="s">
        <v>53</v>
      </c>
      <c r="D58" s="169">
        <v>0</v>
      </c>
      <c r="E58" s="169">
        <v>3</v>
      </c>
      <c r="F58" s="169">
        <f t="shared" si="2"/>
        <v>3</v>
      </c>
      <c r="G58" s="169">
        <v>0</v>
      </c>
      <c r="H58" s="169">
        <v>1</v>
      </c>
      <c r="I58" s="307">
        <f t="shared" si="0"/>
        <v>1</v>
      </c>
      <c r="J58" s="75"/>
      <c r="K58" s="14">
        <f t="shared" si="3"/>
        <v>0</v>
      </c>
      <c r="L58" s="169">
        <f t="shared" si="4"/>
        <v>4</v>
      </c>
      <c r="M58" s="169">
        <f t="shared" si="5"/>
        <v>4</v>
      </c>
      <c r="O58" s="331">
        <f t="shared" si="7"/>
        <v>6.8965517241379309E-2</v>
      </c>
      <c r="Q58" s="426">
        <v>34</v>
      </c>
      <c r="R58" s="621"/>
      <c r="S58" s="621"/>
      <c r="T58" s="621"/>
      <c r="U58" s="621"/>
      <c r="V58" s="457"/>
      <c r="W58" s="457"/>
    </row>
    <row r="59" spans="1:23" x14ac:dyDescent="0.2">
      <c r="A59" s="733"/>
      <c r="B59" s="741"/>
      <c r="C59" s="237" t="s">
        <v>54</v>
      </c>
      <c r="D59" s="169">
        <v>0</v>
      </c>
      <c r="E59" s="169">
        <v>0</v>
      </c>
      <c r="F59" s="169">
        <f t="shared" si="2"/>
        <v>0</v>
      </c>
      <c r="G59" s="169">
        <v>0</v>
      </c>
      <c r="H59" s="169">
        <v>1</v>
      </c>
      <c r="I59" s="307">
        <f t="shared" si="0"/>
        <v>1</v>
      </c>
      <c r="J59" s="75"/>
      <c r="K59" s="14">
        <f t="shared" si="3"/>
        <v>0</v>
      </c>
      <c r="L59" s="169">
        <f t="shared" si="4"/>
        <v>1</v>
      </c>
      <c r="M59" s="169">
        <f t="shared" si="5"/>
        <v>1</v>
      </c>
      <c r="O59" s="331">
        <f t="shared" si="7"/>
        <v>1.7241379310344827E-2</v>
      </c>
      <c r="Q59" s="426">
        <v>35</v>
      </c>
      <c r="R59" s="621"/>
      <c r="S59" s="621"/>
      <c r="T59" s="621"/>
      <c r="U59" s="621"/>
      <c r="V59" s="457"/>
      <c r="W59" s="457"/>
    </row>
    <row r="60" spans="1:23" x14ac:dyDescent="0.2">
      <c r="A60" s="733"/>
      <c r="B60" s="741"/>
      <c r="C60" s="237" t="s">
        <v>55</v>
      </c>
      <c r="D60" s="171"/>
      <c r="E60" s="171"/>
      <c r="F60" s="171">
        <f t="shared" si="2"/>
        <v>0</v>
      </c>
      <c r="G60" s="171"/>
      <c r="H60" s="171"/>
      <c r="I60" s="308">
        <f t="shared" si="0"/>
        <v>0</v>
      </c>
      <c r="J60" s="75"/>
      <c r="K60" s="17">
        <f t="shared" si="3"/>
        <v>0</v>
      </c>
      <c r="L60" s="171">
        <f t="shared" si="4"/>
        <v>0</v>
      </c>
      <c r="M60" s="171">
        <f t="shared" si="5"/>
        <v>0</v>
      </c>
      <c r="O60" s="332">
        <f t="shared" si="7"/>
        <v>0</v>
      </c>
      <c r="Q60" s="426">
        <v>36</v>
      </c>
      <c r="R60" s="621"/>
      <c r="S60" s="621"/>
      <c r="T60" s="621"/>
      <c r="U60" s="621"/>
      <c r="V60" s="457"/>
      <c r="W60" s="457"/>
    </row>
    <row r="61" spans="1:23" x14ac:dyDescent="0.2">
      <c r="A61" s="733"/>
      <c r="B61" s="741"/>
      <c r="C61" s="237" t="s">
        <v>56</v>
      </c>
      <c r="D61" s="171"/>
      <c r="E61" s="171"/>
      <c r="F61" s="171">
        <f t="shared" si="2"/>
        <v>0</v>
      </c>
      <c r="G61" s="171"/>
      <c r="H61" s="171"/>
      <c r="I61" s="308">
        <f t="shared" si="0"/>
        <v>0</v>
      </c>
      <c r="J61" s="75"/>
      <c r="K61" s="17">
        <f t="shared" si="3"/>
        <v>0</v>
      </c>
      <c r="L61" s="171">
        <f t="shared" si="4"/>
        <v>0</v>
      </c>
      <c r="M61" s="171">
        <f t="shared" si="5"/>
        <v>0</v>
      </c>
      <c r="O61" s="332">
        <f t="shared" si="7"/>
        <v>0</v>
      </c>
      <c r="Q61" s="426">
        <v>37</v>
      </c>
      <c r="R61" s="621"/>
      <c r="S61" s="621"/>
      <c r="T61" s="621"/>
      <c r="U61" s="621"/>
      <c r="V61" s="457"/>
      <c r="W61" s="457"/>
    </row>
    <row r="62" spans="1:23" ht="13.5" x14ac:dyDescent="0.25">
      <c r="A62" s="733"/>
      <c r="B62" s="724" t="s">
        <v>57</v>
      </c>
      <c r="C62" s="783"/>
      <c r="D62" s="330">
        <v>0</v>
      </c>
      <c r="E62" s="330">
        <v>3</v>
      </c>
      <c r="F62" s="413">
        <f t="shared" si="2"/>
        <v>3</v>
      </c>
      <c r="G62" s="330">
        <v>0</v>
      </c>
      <c r="H62" s="330">
        <v>2</v>
      </c>
      <c r="I62" s="414">
        <f t="shared" si="0"/>
        <v>2</v>
      </c>
      <c r="J62" s="74"/>
      <c r="K62" s="329">
        <f t="shared" si="3"/>
        <v>0</v>
      </c>
      <c r="L62" s="330">
        <f t="shared" si="4"/>
        <v>5</v>
      </c>
      <c r="M62" s="414">
        <f t="shared" si="5"/>
        <v>5</v>
      </c>
      <c r="N62" s="457"/>
      <c r="O62" s="444">
        <f t="shared" si="7"/>
        <v>8.6206896551724144E-2</v>
      </c>
      <c r="Q62" s="426" t="s">
        <v>331</v>
      </c>
      <c r="R62" s="621"/>
      <c r="S62" s="621"/>
      <c r="T62" s="621"/>
      <c r="U62" s="621"/>
      <c r="V62" s="457"/>
      <c r="W62" s="457"/>
    </row>
    <row r="63" spans="1:23" ht="15" customHeight="1" x14ac:dyDescent="0.2">
      <c r="A63" s="733"/>
      <c r="B63" s="741" t="s">
        <v>562</v>
      </c>
      <c r="C63" s="236">
        <v>60</v>
      </c>
      <c r="D63" s="446">
        <v>1</v>
      </c>
      <c r="E63" s="446">
        <v>0</v>
      </c>
      <c r="F63" s="446">
        <f t="shared" si="2"/>
        <v>1</v>
      </c>
      <c r="G63" s="446">
        <v>0</v>
      </c>
      <c r="H63" s="446">
        <v>2</v>
      </c>
      <c r="I63" s="307">
        <f t="shared" si="0"/>
        <v>2</v>
      </c>
      <c r="J63" s="75"/>
      <c r="K63" s="14">
        <f t="shared" si="3"/>
        <v>1</v>
      </c>
      <c r="L63" s="446">
        <f t="shared" si="4"/>
        <v>2</v>
      </c>
      <c r="M63" s="446">
        <f t="shared" si="5"/>
        <v>3</v>
      </c>
      <c r="N63" s="457"/>
      <c r="O63" s="331">
        <f t="shared" si="7"/>
        <v>5.1724137931034482E-2</v>
      </c>
      <c r="Q63" s="426">
        <v>60</v>
      </c>
      <c r="R63" s="621"/>
      <c r="S63" s="621"/>
      <c r="T63" s="621"/>
      <c r="U63" s="621"/>
      <c r="V63" s="457"/>
      <c r="W63" s="457"/>
    </row>
    <row r="64" spans="1:23" ht="16.5" customHeight="1" x14ac:dyDescent="0.2">
      <c r="A64" s="733"/>
      <c r="B64" s="741"/>
      <c r="C64" s="237" t="s">
        <v>59</v>
      </c>
      <c r="D64" s="447">
        <v>0</v>
      </c>
      <c r="E64" s="447">
        <v>1</v>
      </c>
      <c r="F64" s="447">
        <f t="shared" si="2"/>
        <v>1</v>
      </c>
      <c r="G64" s="447">
        <v>0</v>
      </c>
      <c r="H64" s="447">
        <v>0</v>
      </c>
      <c r="I64" s="308">
        <f t="shared" si="0"/>
        <v>0</v>
      </c>
      <c r="J64" s="75"/>
      <c r="K64" s="17">
        <f t="shared" si="3"/>
        <v>0</v>
      </c>
      <c r="L64" s="447">
        <f t="shared" si="4"/>
        <v>1</v>
      </c>
      <c r="M64" s="447">
        <f t="shared" si="5"/>
        <v>1</v>
      </c>
      <c r="N64" s="457"/>
      <c r="O64" s="332">
        <f t="shared" si="7"/>
        <v>1.7241379310344827E-2</v>
      </c>
      <c r="Q64" s="426">
        <v>61</v>
      </c>
      <c r="R64" s="621"/>
      <c r="S64" s="621"/>
      <c r="T64" s="621"/>
      <c r="U64" s="621"/>
      <c r="V64" s="457"/>
      <c r="W64" s="457"/>
    </row>
    <row r="65" spans="1:23" ht="14.25" customHeight="1" x14ac:dyDescent="0.2">
      <c r="A65" s="733"/>
      <c r="B65" s="741"/>
      <c r="C65" s="237" t="s">
        <v>60</v>
      </c>
      <c r="D65" s="447">
        <v>0</v>
      </c>
      <c r="E65" s="447">
        <v>0</v>
      </c>
      <c r="F65" s="447">
        <f t="shared" si="2"/>
        <v>0</v>
      </c>
      <c r="G65" s="447">
        <v>0</v>
      </c>
      <c r="H65" s="447">
        <v>1</v>
      </c>
      <c r="I65" s="308">
        <f t="shared" si="0"/>
        <v>1</v>
      </c>
      <c r="J65" s="75"/>
      <c r="K65" s="17">
        <f t="shared" si="3"/>
        <v>0</v>
      </c>
      <c r="L65" s="447">
        <f t="shared" si="4"/>
        <v>1</v>
      </c>
      <c r="M65" s="447">
        <f t="shared" si="5"/>
        <v>1</v>
      </c>
      <c r="N65" s="457"/>
      <c r="O65" s="332">
        <f t="shared" si="7"/>
        <v>1.7241379310344827E-2</v>
      </c>
      <c r="Q65" s="426">
        <v>62</v>
      </c>
      <c r="R65" s="621"/>
      <c r="S65" s="621"/>
      <c r="T65" s="621"/>
      <c r="U65" s="621"/>
      <c r="V65" s="457"/>
      <c r="W65" s="457"/>
    </row>
    <row r="66" spans="1:23" ht="18.75" customHeight="1" x14ac:dyDescent="0.2">
      <c r="A66" s="733"/>
      <c r="B66" s="741"/>
      <c r="C66" s="237" t="s">
        <v>61</v>
      </c>
      <c r="D66" s="328"/>
      <c r="E66" s="328"/>
      <c r="F66" s="328">
        <f t="shared" si="2"/>
        <v>0</v>
      </c>
      <c r="G66" s="328"/>
      <c r="H66" s="328"/>
      <c r="I66" s="338">
        <f t="shared" si="0"/>
        <v>0</v>
      </c>
      <c r="J66" s="75"/>
      <c r="K66" s="327">
        <f t="shared" si="3"/>
        <v>0</v>
      </c>
      <c r="L66" s="328">
        <f t="shared" si="4"/>
        <v>0</v>
      </c>
      <c r="M66" s="328">
        <f t="shared" si="5"/>
        <v>0</v>
      </c>
      <c r="O66" s="334">
        <f t="shared" si="7"/>
        <v>0</v>
      </c>
      <c r="Q66" s="426">
        <v>63</v>
      </c>
      <c r="R66" s="621"/>
      <c r="S66" s="621"/>
      <c r="T66" s="621"/>
      <c r="U66" s="621"/>
      <c r="V66" s="457"/>
      <c r="W66" s="457"/>
    </row>
    <row r="67" spans="1:23" ht="13.5" x14ac:dyDescent="0.25">
      <c r="A67" s="733"/>
      <c r="B67" s="724" t="s">
        <v>62</v>
      </c>
      <c r="C67" s="783"/>
      <c r="D67" s="330">
        <v>1</v>
      </c>
      <c r="E67" s="330">
        <v>1</v>
      </c>
      <c r="F67" s="413">
        <f t="shared" si="2"/>
        <v>2</v>
      </c>
      <c r="G67" s="330">
        <v>0</v>
      </c>
      <c r="H67" s="330">
        <v>3</v>
      </c>
      <c r="I67" s="414">
        <f t="shared" si="0"/>
        <v>3</v>
      </c>
      <c r="J67" s="74"/>
      <c r="K67" s="329">
        <f t="shared" si="3"/>
        <v>1</v>
      </c>
      <c r="L67" s="330">
        <f t="shared" si="4"/>
        <v>4</v>
      </c>
      <c r="M67" s="414">
        <f t="shared" si="5"/>
        <v>5</v>
      </c>
      <c r="N67" s="457"/>
      <c r="O67" s="444">
        <f t="shared" si="7"/>
        <v>8.6206896551724144E-2</v>
      </c>
      <c r="Q67" s="426" t="s">
        <v>445</v>
      </c>
      <c r="R67" s="621"/>
      <c r="S67" s="621"/>
      <c r="T67" s="621"/>
      <c r="U67" s="621"/>
      <c r="V67" s="457"/>
      <c r="W67" s="457"/>
    </row>
    <row r="68" spans="1:23" ht="12.75" customHeight="1" x14ac:dyDescent="0.2">
      <c r="A68" s="733"/>
      <c r="B68" s="741" t="s">
        <v>473</v>
      </c>
      <c r="C68" s="236" t="s">
        <v>63</v>
      </c>
      <c r="D68" s="446"/>
      <c r="E68" s="446"/>
      <c r="F68" s="446">
        <f t="shared" si="2"/>
        <v>0</v>
      </c>
      <c r="G68" s="446"/>
      <c r="H68" s="446"/>
      <c r="I68" s="307">
        <f t="shared" si="0"/>
        <v>0</v>
      </c>
      <c r="J68" s="75"/>
      <c r="K68" s="14">
        <f t="shared" si="3"/>
        <v>0</v>
      </c>
      <c r="L68" s="446">
        <f t="shared" si="4"/>
        <v>0</v>
      </c>
      <c r="M68" s="446">
        <f t="shared" si="5"/>
        <v>0</v>
      </c>
      <c r="N68" s="457"/>
      <c r="O68" s="331">
        <f t="shared" si="7"/>
        <v>0</v>
      </c>
      <c r="Q68" s="426">
        <v>64</v>
      </c>
      <c r="R68" s="621"/>
      <c r="S68" s="621"/>
      <c r="T68" s="621"/>
      <c r="U68" s="621"/>
      <c r="V68" s="457"/>
      <c r="W68" s="457"/>
    </row>
    <row r="69" spans="1:23" x14ac:dyDescent="0.2">
      <c r="A69" s="733"/>
      <c r="B69" s="741"/>
      <c r="C69" s="237" t="s">
        <v>64</v>
      </c>
      <c r="D69" s="447"/>
      <c r="E69" s="447"/>
      <c r="F69" s="447">
        <f t="shared" si="2"/>
        <v>0</v>
      </c>
      <c r="G69" s="447"/>
      <c r="H69" s="447"/>
      <c r="I69" s="308">
        <f t="shared" si="0"/>
        <v>0</v>
      </c>
      <c r="J69" s="75"/>
      <c r="K69" s="17">
        <f t="shared" si="3"/>
        <v>0</v>
      </c>
      <c r="L69" s="447">
        <f t="shared" si="4"/>
        <v>0</v>
      </c>
      <c r="M69" s="447">
        <f t="shared" si="5"/>
        <v>0</v>
      </c>
      <c r="N69" s="457"/>
      <c r="O69" s="332">
        <f t="shared" si="7"/>
        <v>0</v>
      </c>
      <c r="Q69" s="426">
        <v>65</v>
      </c>
      <c r="R69" s="621"/>
      <c r="S69" s="621"/>
      <c r="T69" s="621"/>
      <c r="U69" s="621"/>
      <c r="V69" s="457"/>
      <c r="W69" s="457"/>
    </row>
    <row r="70" spans="1:23" x14ac:dyDescent="0.2">
      <c r="A70" s="733"/>
      <c r="B70" s="741"/>
      <c r="C70" s="237" t="s">
        <v>65</v>
      </c>
      <c r="D70" s="446"/>
      <c r="E70" s="446"/>
      <c r="F70" s="446">
        <f t="shared" si="2"/>
        <v>0</v>
      </c>
      <c r="G70" s="446"/>
      <c r="H70" s="446"/>
      <c r="I70" s="307">
        <f t="shared" si="0"/>
        <v>0</v>
      </c>
      <c r="J70" s="75"/>
      <c r="K70" s="14">
        <f t="shared" si="3"/>
        <v>0</v>
      </c>
      <c r="L70" s="446">
        <f t="shared" si="4"/>
        <v>0</v>
      </c>
      <c r="M70" s="446">
        <f t="shared" si="5"/>
        <v>0</v>
      </c>
      <c r="N70" s="457"/>
      <c r="O70" s="331">
        <f t="shared" si="7"/>
        <v>0</v>
      </c>
      <c r="Q70" s="426">
        <v>66</v>
      </c>
      <c r="R70" s="621"/>
      <c r="S70" s="621"/>
      <c r="T70" s="621"/>
      <c r="U70" s="621"/>
      <c r="V70" s="457"/>
      <c r="W70" s="457"/>
    </row>
    <row r="71" spans="1:23" x14ac:dyDescent="0.2">
      <c r="A71" s="733"/>
      <c r="B71" s="741"/>
      <c r="C71" s="237" t="s">
        <v>66</v>
      </c>
      <c r="D71" s="447"/>
      <c r="E71" s="447"/>
      <c r="F71" s="447">
        <f t="shared" si="2"/>
        <v>0</v>
      </c>
      <c r="G71" s="447"/>
      <c r="H71" s="447"/>
      <c r="I71" s="308">
        <f t="shared" ref="I71:I84" si="8">G71+H71</f>
        <v>0</v>
      </c>
      <c r="J71" s="75"/>
      <c r="K71" s="17">
        <f t="shared" si="3"/>
        <v>0</v>
      </c>
      <c r="L71" s="447">
        <f t="shared" si="4"/>
        <v>0</v>
      </c>
      <c r="M71" s="447">
        <f t="shared" si="5"/>
        <v>0</v>
      </c>
      <c r="N71" s="457"/>
      <c r="O71" s="332">
        <f t="shared" si="7"/>
        <v>0</v>
      </c>
      <c r="Q71" s="426">
        <v>67</v>
      </c>
      <c r="R71" s="621"/>
      <c r="S71" s="621"/>
      <c r="T71" s="621"/>
      <c r="U71" s="621"/>
      <c r="V71" s="457"/>
      <c r="W71" s="457"/>
    </row>
    <row r="72" spans="1:23" x14ac:dyDescent="0.2">
      <c r="A72" s="733"/>
      <c r="B72" s="741"/>
      <c r="C72" s="237" t="s">
        <v>67</v>
      </c>
      <c r="D72" s="446"/>
      <c r="E72" s="446"/>
      <c r="F72" s="446">
        <f t="shared" ref="F72:F84" si="9">D72+E72</f>
        <v>0</v>
      </c>
      <c r="G72" s="446"/>
      <c r="H72" s="446"/>
      <c r="I72" s="307">
        <f t="shared" si="8"/>
        <v>0</v>
      </c>
      <c r="J72" s="75"/>
      <c r="K72" s="14">
        <f t="shared" ref="K72:K84" si="10">+D72+G72</f>
        <v>0</v>
      </c>
      <c r="L72" s="446">
        <f t="shared" ref="L72:L84" si="11">E72+H72</f>
        <v>0</v>
      </c>
      <c r="M72" s="446">
        <f t="shared" ref="M72:M84" si="12">L72+K72</f>
        <v>0</v>
      </c>
      <c r="N72" s="457"/>
      <c r="O72" s="331">
        <f t="shared" si="7"/>
        <v>0</v>
      </c>
      <c r="Q72" s="426">
        <v>68</v>
      </c>
      <c r="R72" s="621"/>
      <c r="S72" s="621"/>
      <c r="T72" s="621"/>
      <c r="U72" s="621"/>
      <c r="V72" s="457"/>
      <c r="W72" s="457"/>
    </row>
    <row r="73" spans="1:23" x14ac:dyDescent="0.2">
      <c r="A73" s="733"/>
      <c r="B73" s="741"/>
      <c r="C73" s="238" t="s">
        <v>68</v>
      </c>
      <c r="D73" s="447"/>
      <c r="E73" s="447"/>
      <c r="F73" s="447">
        <f t="shared" si="9"/>
        <v>0</v>
      </c>
      <c r="G73" s="447"/>
      <c r="H73" s="447"/>
      <c r="I73" s="308">
        <f t="shared" si="8"/>
        <v>0</v>
      </c>
      <c r="J73" s="75"/>
      <c r="K73" s="17">
        <f t="shared" si="10"/>
        <v>0</v>
      </c>
      <c r="L73" s="447">
        <f t="shared" si="11"/>
        <v>0</v>
      </c>
      <c r="M73" s="447">
        <f t="shared" si="12"/>
        <v>0</v>
      </c>
      <c r="N73" s="457"/>
      <c r="O73" s="332">
        <f t="shared" si="7"/>
        <v>0</v>
      </c>
      <c r="Q73" s="426">
        <v>69</v>
      </c>
      <c r="R73" s="621"/>
      <c r="S73" s="621"/>
      <c r="T73" s="621"/>
      <c r="U73" s="621"/>
      <c r="V73" s="457"/>
      <c r="W73" s="457"/>
    </row>
    <row r="74" spans="1:23" ht="13.5" x14ac:dyDescent="0.25">
      <c r="A74" s="734"/>
      <c r="B74" s="724" t="s">
        <v>69</v>
      </c>
      <c r="C74" s="783"/>
      <c r="D74" s="330"/>
      <c r="E74" s="330"/>
      <c r="F74" s="413">
        <f t="shared" si="9"/>
        <v>0</v>
      </c>
      <c r="G74" s="330"/>
      <c r="H74" s="330"/>
      <c r="I74" s="414">
        <f t="shared" si="8"/>
        <v>0</v>
      </c>
      <c r="J74" s="74"/>
      <c r="K74" s="329">
        <f t="shared" si="10"/>
        <v>0</v>
      </c>
      <c r="L74" s="330">
        <f t="shared" si="11"/>
        <v>0</v>
      </c>
      <c r="M74" s="414">
        <f t="shared" si="12"/>
        <v>0</v>
      </c>
      <c r="N74" s="457"/>
      <c r="O74" s="464">
        <f t="shared" si="7"/>
        <v>0</v>
      </c>
      <c r="Q74" s="426" t="s">
        <v>446</v>
      </c>
      <c r="R74" s="621"/>
      <c r="S74" s="621"/>
      <c r="T74" s="621"/>
      <c r="U74" s="621"/>
      <c r="V74" s="457"/>
      <c r="W74" s="457"/>
    </row>
    <row r="75" spans="1:23" x14ac:dyDescent="0.2">
      <c r="A75" s="728" t="s">
        <v>452</v>
      </c>
      <c r="B75" s="728"/>
      <c r="C75" s="784"/>
      <c r="D75" s="421">
        <v>2</v>
      </c>
      <c r="E75" s="421">
        <v>6</v>
      </c>
      <c r="F75" s="422">
        <f t="shared" si="9"/>
        <v>8</v>
      </c>
      <c r="G75" s="421">
        <v>0</v>
      </c>
      <c r="H75" s="421">
        <v>7</v>
      </c>
      <c r="I75" s="422">
        <f t="shared" si="8"/>
        <v>7</v>
      </c>
      <c r="J75" s="74"/>
      <c r="K75" s="421">
        <f t="shared" si="10"/>
        <v>2</v>
      </c>
      <c r="L75" s="421">
        <f t="shared" si="11"/>
        <v>13</v>
      </c>
      <c r="M75" s="422">
        <f t="shared" si="12"/>
        <v>15</v>
      </c>
      <c r="N75" s="457"/>
      <c r="O75" s="465">
        <f t="shared" si="7"/>
        <v>0.25862068965517243</v>
      </c>
      <c r="Q75" s="426" t="s">
        <v>443</v>
      </c>
      <c r="R75" s="621"/>
      <c r="S75" s="621"/>
      <c r="T75" s="621"/>
      <c r="U75" s="621"/>
      <c r="V75" s="457"/>
      <c r="W75" s="457"/>
    </row>
    <row r="76" spans="1:23" x14ac:dyDescent="0.2">
      <c r="A76" s="812" t="s">
        <v>71</v>
      </c>
      <c r="B76" s="742" t="s">
        <v>72</v>
      </c>
      <c r="C76" s="236" t="s">
        <v>73</v>
      </c>
      <c r="D76" s="446"/>
      <c r="E76" s="446"/>
      <c r="F76" s="446">
        <f t="shared" si="9"/>
        <v>0</v>
      </c>
      <c r="G76" s="446"/>
      <c r="H76" s="446"/>
      <c r="I76" s="307">
        <f t="shared" si="8"/>
        <v>0</v>
      </c>
      <c r="J76" s="75"/>
      <c r="K76" s="14">
        <f t="shared" si="10"/>
        <v>0</v>
      </c>
      <c r="L76" s="446">
        <f t="shared" si="11"/>
        <v>0</v>
      </c>
      <c r="M76" s="446">
        <f t="shared" si="12"/>
        <v>0</v>
      </c>
      <c r="N76" s="457"/>
      <c r="O76" s="331">
        <f t="shared" si="7"/>
        <v>0</v>
      </c>
      <c r="Q76" s="426">
        <v>85</v>
      </c>
      <c r="R76" s="621"/>
      <c r="S76" s="621"/>
      <c r="T76" s="621"/>
      <c r="U76" s="621"/>
      <c r="V76" s="457"/>
      <c r="W76" s="457"/>
    </row>
    <row r="77" spans="1:23" x14ac:dyDescent="0.2">
      <c r="A77" s="721"/>
      <c r="B77" s="723"/>
      <c r="C77" s="237" t="s">
        <v>74</v>
      </c>
      <c r="D77" s="447">
        <v>0</v>
      </c>
      <c r="E77" s="447">
        <v>0</v>
      </c>
      <c r="F77" s="447">
        <f t="shared" si="9"/>
        <v>0</v>
      </c>
      <c r="G77" s="447">
        <v>0</v>
      </c>
      <c r="H77" s="447">
        <v>1</v>
      </c>
      <c r="I77" s="308">
        <f t="shared" si="8"/>
        <v>1</v>
      </c>
      <c r="J77" s="75"/>
      <c r="K77" s="17">
        <f t="shared" si="10"/>
        <v>0</v>
      </c>
      <c r="L77" s="447">
        <f t="shared" si="11"/>
        <v>1</v>
      </c>
      <c r="M77" s="447">
        <f t="shared" si="12"/>
        <v>1</v>
      </c>
      <c r="N77" s="457"/>
      <c r="O77" s="332">
        <f t="shared" si="7"/>
        <v>1.7241379310344827E-2</v>
      </c>
      <c r="Q77" s="426">
        <v>86</v>
      </c>
      <c r="R77" s="621"/>
      <c r="S77" s="621"/>
      <c r="T77" s="621"/>
      <c r="U77" s="621"/>
      <c r="V77" s="457"/>
      <c r="W77" s="457"/>
    </row>
    <row r="78" spans="1:23" x14ac:dyDescent="0.2">
      <c r="A78" s="721"/>
      <c r="B78" s="723"/>
      <c r="C78" s="237" t="s">
        <v>75</v>
      </c>
      <c r="D78" s="446"/>
      <c r="E78" s="446"/>
      <c r="F78" s="446">
        <f t="shared" si="9"/>
        <v>0</v>
      </c>
      <c r="G78" s="446"/>
      <c r="H78" s="446"/>
      <c r="I78" s="307">
        <f t="shared" si="8"/>
        <v>0</v>
      </c>
      <c r="J78" s="75"/>
      <c r="K78" s="14">
        <f t="shared" si="10"/>
        <v>0</v>
      </c>
      <c r="L78" s="446">
        <f t="shared" si="11"/>
        <v>0</v>
      </c>
      <c r="M78" s="446">
        <f t="shared" si="12"/>
        <v>0</v>
      </c>
      <c r="N78" s="457"/>
      <c r="O78" s="331">
        <f t="shared" si="7"/>
        <v>0</v>
      </c>
      <c r="Q78" s="426">
        <v>87</v>
      </c>
      <c r="R78" s="621"/>
      <c r="S78" s="621"/>
      <c r="T78" s="621"/>
      <c r="U78" s="621"/>
      <c r="V78" s="457"/>
      <c r="W78" s="457"/>
    </row>
    <row r="79" spans="1:23" s="621" customFormat="1" ht="13.5" x14ac:dyDescent="0.25">
      <c r="A79" s="674"/>
      <c r="B79" s="724" t="s">
        <v>591</v>
      </c>
      <c r="C79" s="783"/>
      <c r="D79" s="330"/>
      <c r="E79" s="330"/>
      <c r="F79" s="413">
        <f t="shared" ref="F79:F80" si="13">D79+E79</f>
        <v>0</v>
      </c>
      <c r="G79" s="330"/>
      <c r="H79" s="330">
        <v>1</v>
      </c>
      <c r="I79" s="414">
        <f t="shared" ref="I79:I80" si="14">G79+H79</f>
        <v>1</v>
      </c>
      <c r="J79" s="74"/>
      <c r="K79" s="329">
        <f t="shared" ref="K79:K80" si="15">+D79+G79</f>
        <v>0</v>
      </c>
      <c r="L79" s="330">
        <f t="shared" ref="L79:L80" si="16">E79+H79</f>
        <v>1</v>
      </c>
      <c r="M79" s="414">
        <f t="shared" ref="M79:M80" si="17">L79+K79</f>
        <v>1</v>
      </c>
      <c r="O79" s="464">
        <f t="shared" si="7"/>
        <v>1.7241379310344827E-2</v>
      </c>
      <c r="P79" s="426"/>
      <c r="Q79" s="426" t="s">
        <v>72</v>
      </c>
    </row>
    <row r="80" spans="1:23" s="621" customFormat="1" x14ac:dyDescent="0.2">
      <c r="A80" s="674"/>
      <c r="B80" s="603"/>
      <c r="C80" s="236">
        <v>91</v>
      </c>
      <c r="D80" s="446">
        <v>3</v>
      </c>
      <c r="E80" s="446"/>
      <c r="F80" s="446">
        <f t="shared" si="13"/>
        <v>3</v>
      </c>
      <c r="G80" s="446"/>
      <c r="H80" s="446"/>
      <c r="I80" s="307">
        <f t="shared" si="14"/>
        <v>0</v>
      </c>
      <c r="J80" s="75"/>
      <c r="K80" s="14">
        <f t="shared" si="15"/>
        <v>3</v>
      </c>
      <c r="L80" s="446">
        <f t="shared" si="16"/>
        <v>0</v>
      </c>
      <c r="M80" s="446">
        <f t="shared" si="17"/>
        <v>3</v>
      </c>
      <c r="O80" s="331">
        <f t="shared" si="7"/>
        <v>5.1724137931034482E-2</v>
      </c>
      <c r="P80" s="426"/>
      <c r="Q80" s="426">
        <v>91</v>
      </c>
    </row>
    <row r="81" spans="1:23" s="621" customFormat="1" ht="13.5" x14ac:dyDescent="0.25">
      <c r="A81" s="674"/>
      <c r="B81" s="724" t="s">
        <v>592</v>
      </c>
      <c r="C81" s="783"/>
      <c r="D81" s="330">
        <v>3</v>
      </c>
      <c r="E81" s="330"/>
      <c r="F81" s="413">
        <f t="shared" ref="F81" si="18">D81+E81</f>
        <v>3</v>
      </c>
      <c r="G81" s="330"/>
      <c r="H81" s="330"/>
      <c r="I81" s="414">
        <f t="shared" ref="I81" si="19">G81+H81</f>
        <v>0</v>
      </c>
      <c r="J81" s="74"/>
      <c r="K81" s="329">
        <f t="shared" ref="K81" si="20">+D81+G81</f>
        <v>3</v>
      </c>
      <c r="L81" s="330">
        <f t="shared" ref="L81" si="21">E81+H81</f>
        <v>0</v>
      </c>
      <c r="M81" s="414">
        <f t="shared" ref="M81" si="22">L81+K81</f>
        <v>3</v>
      </c>
      <c r="O81" s="464">
        <f t="shared" si="7"/>
        <v>5.1724137931034482E-2</v>
      </c>
      <c r="P81" s="426"/>
      <c r="Q81" s="426" t="s">
        <v>585</v>
      </c>
    </row>
    <row r="82" spans="1:23" x14ac:dyDescent="0.2">
      <c r="A82" s="746" t="s">
        <v>76</v>
      </c>
      <c r="B82" s="746"/>
      <c r="C82" s="791"/>
      <c r="D82" s="421">
        <v>3</v>
      </c>
      <c r="E82" s="421">
        <v>0</v>
      </c>
      <c r="F82" s="422">
        <f t="shared" si="9"/>
        <v>3</v>
      </c>
      <c r="G82" s="421">
        <v>0</v>
      </c>
      <c r="H82" s="421">
        <v>1</v>
      </c>
      <c r="I82" s="422">
        <f t="shared" si="8"/>
        <v>1</v>
      </c>
      <c r="J82" s="74"/>
      <c r="K82" s="421">
        <f t="shared" si="10"/>
        <v>3</v>
      </c>
      <c r="L82" s="421">
        <f t="shared" si="11"/>
        <v>1</v>
      </c>
      <c r="M82" s="422">
        <f t="shared" si="12"/>
        <v>4</v>
      </c>
      <c r="N82" s="457"/>
      <c r="O82" s="465">
        <f t="shared" si="7"/>
        <v>6.8965517241379309E-2</v>
      </c>
      <c r="Q82" s="426" t="s">
        <v>584</v>
      </c>
      <c r="R82" s="621"/>
      <c r="S82" s="621"/>
      <c r="T82" s="621"/>
      <c r="U82" s="621"/>
      <c r="V82" s="457"/>
      <c r="W82" s="457"/>
    </row>
    <row r="83" spans="1:23" ht="6.75" customHeight="1" x14ac:dyDescent="0.25">
      <c r="A83" s="155"/>
      <c r="B83" s="155"/>
      <c r="C83" s="156"/>
      <c r="R83" s="621"/>
      <c r="S83" s="621"/>
      <c r="T83" s="621"/>
      <c r="U83" s="621"/>
      <c r="V83" s="457"/>
      <c r="W83" s="457"/>
    </row>
    <row r="84" spans="1:23" ht="15.75" x14ac:dyDescent="0.25">
      <c r="A84" s="779" t="s">
        <v>376</v>
      </c>
      <c r="B84" s="779"/>
      <c r="C84" s="813"/>
      <c r="D84" s="330">
        <v>4</v>
      </c>
      <c r="E84" s="330">
        <v>1</v>
      </c>
      <c r="F84" s="413">
        <f t="shared" si="9"/>
        <v>5</v>
      </c>
      <c r="G84" s="330">
        <v>2</v>
      </c>
      <c r="H84" s="330">
        <v>2</v>
      </c>
      <c r="I84" s="414">
        <f t="shared" si="8"/>
        <v>4</v>
      </c>
      <c r="J84" s="74"/>
      <c r="K84" s="329">
        <f t="shared" si="10"/>
        <v>6</v>
      </c>
      <c r="L84" s="330">
        <f t="shared" si="11"/>
        <v>3</v>
      </c>
      <c r="M84" s="414">
        <f t="shared" si="12"/>
        <v>9</v>
      </c>
      <c r="N84" s="457"/>
      <c r="O84" s="444">
        <f>M84/$M$86</f>
        <v>0.15517241379310345</v>
      </c>
      <c r="Q84" s="426" t="s">
        <v>447</v>
      </c>
      <c r="R84" s="621"/>
      <c r="S84" s="621"/>
      <c r="T84" s="621"/>
      <c r="U84" s="621"/>
      <c r="V84" s="457"/>
      <c r="W84" s="457"/>
    </row>
    <row r="85" spans="1:23" ht="7.5" customHeight="1" x14ac:dyDescent="0.2">
      <c r="C85" s="457"/>
      <c r="R85" s="457"/>
      <c r="S85" s="457"/>
      <c r="T85" s="457"/>
      <c r="U85" s="457"/>
      <c r="V85" s="457"/>
      <c r="W85" s="457"/>
    </row>
    <row r="86" spans="1:23" ht="15.75" x14ac:dyDescent="0.25">
      <c r="A86" s="793" t="s">
        <v>1</v>
      </c>
      <c r="B86" s="794"/>
      <c r="C86" s="794"/>
      <c r="D86" s="421">
        <f>D15+D45+D75+D82+D84</f>
        <v>14</v>
      </c>
      <c r="E86" s="421">
        <f t="shared" ref="E86:M86" si="23">E15+E45+E75+E82+E84</f>
        <v>17</v>
      </c>
      <c r="F86" s="422">
        <f>F15+F45+F75+F82+F84</f>
        <v>31</v>
      </c>
      <c r="G86" s="421">
        <f t="shared" si="23"/>
        <v>6</v>
      </c>
      <c r="H86" s="421">
        <f t="shared" si="23"/>
        <v>21</v>
      </c>
      <c r="I86" s="422">
        <f t="shared" si="23"/>
        <v>27</v>
      </c>
      <c r="J86" s="74"/>
      <c r="K86" s="421">
        <f>K15+K45+K75+K82+K84</f>
        <v>20</v>
      </c>
      <c r="L86" s="421">
        <f t="shared" si="23"/>
        <v>38</v>
      </c>
      <c r="M86" s="422">
        <f t="shared" si="23"/>
        <v>58</v>
      </c>
      <c r="N86" s="457"/>
      <c r="O86" s="465">
        <f>M86/$M$86</f>
        <v>1</v>
      </c>
    </row>
  </sheetData>
  <mergeCells count="42">
    <mergeCell ref="A86:C86"/>
    <mergeCell ref="A75:C75"/>
    <mergeCell ref="A76:A78"/>
    <mergeCell ref="B76:B78"/>
    <mergeCell ref="A82:C82"/>
    <mergeCell ref="A84:C84"/>
    <mergeCell ref="B79:C79"/>
    <mergeCell ref="B81:C81"/>
    <mergeCell ref="A45:C45"/>
    <mergeCell ref="A46:A74"/>
    <mergeCell ref="B46:B48"/>
    <mergeCell ref="B49:C49"/>
    <mergeCell ref="B50:B52"/>
    <mergeCell ref="B53:C53"/>
    <mergeCell ref="B54:B56"/>
    <mergeCell ref="B57:C57"/>
    <mergeCell ref="B58:B61"/>
    <mergeCell ref="B62:C62"/>
    <mergeCell ref="B63:B66"/>
    <mergeCell ref="B67:C67"/>
    <mergeCell ref="B68:B73"/>
    <mergeCell ref="B74:C74"/>
    <mergeCell ref="A15:C15"/>
    <mergeCell ref="A16:A44"/>
    <mergeCell ref="B16:B24"/>
    <mergeCell ref="B25:C25"/>
    <mergeCell ref="B26:B34"/>
    <mergeCell ref="B35:C35"/>
    <mergeCell ref="B36:B40"/>
    <mergeCell ref="B41:C41"/>
    <mergeCell ref="B42:B43"/>
    <mergeCell ref="B44:C44"/>
    <mergeCell ref="A7:A14"/>
    <mergeCell ref="B7:B10"/>
    <mergeCell ref="B11:C11"/>
    <mergeCell ref="B12:B13"/>
    <mergeCell ref="B14:C14"/>
    <mergeCell ref="O4:O5"/>
    <mergeCell ref="D4:F4"/>
    <mergeCell ref="G4:I4"/>
    <mergeCell ref="K4:M4"/>
    <mergeCell ref="A2:O2"/>
  </mergeCells>
  <printOptions horizontalCentered="1"/>
  <pageMargins left="0.70866141732283472" right="0.70866141732283472" top="0.74803149606299213" bottom="0.74803149606299213" header="0.31496062992125984" footer="0.31496062992125984"/>
  <pageSetup paperSize="9" scale="63" firstPageNumber="48" fitToHeight="0" orientation="portrait" r:id="rId1"/>
  <headerFooter>
    <oddFooter>&amp;CPage &amp;P</oddFooter>
  </headerFooter>
  <ignoredErrors>
    <ignoredError sqref="C24 C26:C34 C37:C40 C42:C43 C46:C48 C50:C51 C54:C56 C58:C61 C64:C66 C68:C73 C76:C78"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tabColor theme="7"/>
    <pageSetUpPr fitToPage="1"/>
  </sheetPr>
  <dimension ref="A1:Y89"/>
  <sheetViews>
    <sheetView showGridLines="0" zoomScaleNormal="100" workbookViewId="0">
      <selection activeCell="N25" sqref="N25"/>
    </sheetView>
  </sheetViews>
  <sheetFormatPr baseColWidth="10" defaultRowHeight="12.75" x14ac:dyDescent="0.2"/>
  <cols>
    <col min="1" max="1" width="14.33203125" style="457" customWidth="1"/>
    <col min="2" max="2" width="20" style="457" customWidth="1"/>
    <col min="3" max="3" width="19" bestFit="1" customWidth="1"/>
    <col min="4" max="4" width="10" bestFit="1" customWidth="1"/>
    <col min="5" max="5" width="10.83203125" bestFit="1" customWidth="1"/>
    <col min="6" max="6" width="8.5" bestFit="1" customWidth="1"/>
    <col min="7" max="7" width="10" bestFit="1" customWidth="1"/>
    <col min="8" max="8" width="10.83203125" bestFit="1" customWidth="1"/>
    <col min="9" max="9" width="7.33203125" bestFit="1" customWidth="1"/>
    <col min="10" max="10" width="3.6640625" customWidth="1"/>
    <col min="11" max="11" width="10" bestFit="1" customWidth="1"/>
    <col min="12" max="12" width="10.83203125" bestFit="1" customWidth="1"/>
    <col min="13" max="13" width="9.33203125" bestFit="1" customWidth="1"/>
    <col min="14" max="14" width="3.5" customWidth="1"/>
    <col min="15" max="15" width="14" customWidth="1"/>
    <col min="17" max="17" width="22.33203125" style="349" hidden="1" customWidth="1"/>
    <col min="18" max="18" width="17.83203125" customWidth="1"/>
  </cols>
  <sheetData>
    <row r="1" spans="1:25" ht="6.6" customHeight="1" x14ac:dyDescent="0.2"/>
    <row r="2" spans="1:25" s="554" customFormat="1" ht="12.75" customHeight="1" x14ac:dyDescent="0.3">
      <c r="A2" s="709" t="s">
        <v>666</v>
      </c>
      <c r="B2" s="709"/>
      <c r="C2" s="709"/>
      <c r="D2" s="709"/>
      <c r="E2" s="709"/>
      <c r="F2" s="709"/>
      <c r="G2" s="709"/>
      <c r="H2" s="709"/>
      <c r="I2" s="709"/>
      <c r="J2" s="709"/>
      <c r="K2" s="709"/>
      <c r="L2" s="709"/>
      <c r="M2" s="709"/>
      <c r="N2" s="709"/>
      <c r="O2" s="709"/>
      <c r="Q2" s="589"/>
    </row>
    <row r="3" spans="1:25" ht="6" customHeight="1" x14ac:dyDescent="0.2"/>
    <row r="4" spans="1:25" ht="12.75" customHeight="1" x14ac:dyDescent="0.2">
      <c r="C4" s="113"/>
      <c r="D4" s="785" t="s">
        <v>251</v>
      </c>
      <c r="E4" s="786"/>
      <c r="F4" s="786"/>
      <c r="G4" s="786" t="s">
        <v>252</v>
      </c>
      <c r="H4" s="786"/>
      <c r="I4" s="787"/>
      <c r="J4" s="586"/>
      <c r="K4" s="811" t="s">
        <v>504</v>
      </c>
      <c r="L4" s="811"/>
      <c r="M4" s="811"/>
      <c r="O4" s="757" t="s">
        <v>404</v>
      </c>
    </row>
    <row r="5" spans="1:25" ht="25.5" x14ac:dyDescent="0.2">
      <c r="A5" s="44" t="s">
        <v>242</v>
      </c>
      <c r="B5" s="451" t="s">
        <v>270</v>
      </c>
      <c r="C5" s="451" t="s">
        <v>2</v>
      </c>
      <c r="D5" s="336" t="s">
        <v>108</v>
      </c>
      <c r="E5" s="337" t="s">
        <v>109</v>
      </c>
      <c r="F5" s="108" t="s">
        <v>77</v>
      </c>
      <c r="G5" s="336" t="s">
        <v>108</v>
      </c>
      <c r="H5" s="337" t="s">
        <v>109</v>
      </c>
      <c r="I5" s="108" t="s">
        <v>77</v>
      </c>
      <c r="J5" s="113"/>
      <c r="K5" s="336" t="s">
        <v>108</v>
      </c>
      <c r="L5" s="337" t="s">
        <v>109</v>
      </c>
      <c r="M5" s="108" t="s">
        <v>77</v>
      </c>
      <c r="O5" s="757"/>
    </row>
    <row r="6" spans="1:25" s="32" customFormat="1" x14ac:dyDescent="0.2">
      <c r="A6" s="111"/>
      <c r="B6" s="29"/>
      <c r="C6" s="29"/>
      <c r="D6" s="29"/>
      <c r="E6" s="29"/>
      <c r="F6" s="30"/>
      <c r="G6" s="29"/>
      <c r="H6" s="29"/>
      <c r="I6" s="30"/>
      <c r="J6" s="186"/>
      <c r="K6" s="29"/>
      <c r="L6" s="29"/>
      <c r="M6" s="30"/>
      <c r="O6" s="112"/>
      <c r="Q6" s="359"/>
    </row>
    <row r="7" spans="1:25" x14ac:dyDescent="0.2">
      <c r="A7" s="721" t="s">
        <v>3</v>
      </c>
      <c r="B7" s="741" t="s">
        <v>553</v>
      </c>
      <c r="C7" s="236" t="s">
        <v>4</v>
      </c>
      <c r="D7" s="18">
        <v>26</v>
      </c>
      <c r="E7" s="18">
        <v>60</v>
      </c>
      <c r="F7" s="18">
        <f>E7+D7</f>
        <v>86</v>
      </c>
      <c r="G7" s="18">
        <v>10</v>
      </c>
      <c r="H7" s="18">
        <v>33</v>
      </c>
      <c r="I7" s="19">
        <f t="shared" ref="I7:I70" si="0">H7+G7</f>
        <v>43</v>
      </c>
      <c r="J7" s="348"/>
      <c r="K7" s="449">
        <f>D7+G7</f>
        <v>36</v>
      </c>
      <c r="L7" s="18">
        <f>E7+H7</f>
        <v>93</v>
      </c>
      <c r="M7" s="18">
        <f>K7+L7</f>
        <v>129</v>
      </c>
      <c r="N7" s="457"/>
      <c r="O7" s="332">
        <f t="shared" ref="O7:O21" si="1">M7/$M$87</f>
        <v>5.852994555353902E-2</v>
      </c>
      <c r="Q7" s="349">
        <v>1</v>
      </c>
      <c r="S7" s="621"/>
      <c r="T7" s="621"/>
      <c r="U7" s="621"/>
      <c r="V7" s="457"/>
      <c r="W7" s="457"/>
      <c r="X7" s="457"/>
      <c r="Y7" s="457"/>
    </row>
    <row r="8" spans="1:25" s="53" customFormat="1" x14ac:dyDescent="0.2">
      <c r="A8" s="721"/>
      <c r="B8" s="741"/>
      <c r="C8" s="237" t="s">
        <v>5</v>
      </c>
      <c r="D8" s="18">
        <v>11</v>
      </c>
      <c r="E8" s="18">
        <v>36</v>
      </c>
      <c r="F8" s="18">
        <f t="shared" ref="F8:F71" si="2">E8+D8</f>
        <v>47</v>
      </c>
      <c r="G8" s="18">
        <v>6</v>
      </c>
      <c r="H8" s="18">
        <v>33</v>
      </c>
      <c r="I8" s="19">
        <f t="shared" si="0"/>
        <v>39</v>
      </c>
      <c r="J8" s="348"/>
      <c r="K8" s="449">
        <f t="shared" ref="K8:K71" si="3">D8+G8</f>
        <v>17</v>
      </c>
      <c r="L8" s="18">
        <f t="shared" ref="L8:L71" si="4">E8+H8</f>
        <v>69</v>
      </c>
      <c r="M8" s="18">
        <f t="shared" ref="M8:M71" si="5">K8+L8</f>
        <v>86</v>
      </c>
      <c r="N8" s="457"/>
      <c r="O8" s="332">
        <f t="shared" si="1"/>
        <v>3.9019963702359349E-2</v>
      </c>
      <c r="Q8" s="502">
        <v>2</v>
      </c>
      <c r="R8" s="621"/>
      <c r="S8" s="621"/>
      <c r="T8" s="621"/>
      <c r="U8" s="621"/>
      <c r="V8" s="457"/>
      <c r="W8" s="457"/>
    </row>
    <row r="9" spans="1:25" x14ac:dyDescent="0.2">
      <c r="A9" s="721"/>
      <c r="B9" s="741"/>
      <c r="C9" s="237" t="s">
        <v>6</v>
      </c>
      <c r="D9" s="15">
        <v>1</v>
      </c>
      <c r="E9" s="15">
        <v>1</v>
      </c>
      <c r="F9" s="15">
        <f t="shared" si="2"/>
        <v>2</v>
      </c>
      <c r="G9" s="15">
        <v>0</v>
      </c>
      <c r="H9" s="15">
        <v>0</v>
      </c>
      <c r="I9" s="16">
        <f t="shared" si="0"/>
        <v>0</v>
      </c>
      <c r="J9" s="348"/>
      <c r="K9" s="230">
        <f t="shared" si="3"/>
        <v>1</v>
      </c>
      <c r="L9" s="15">
        <f t="shared" si="4"/>
        <v>1</v>
      </c>
      <c r="M9" s="15">
        <f t="shared" si="5"/>
        <v>2</v>
      </c>
      <c r="O9" s="331">
        <f t="shared" si="1"/>
        <v>9.0744101633393826E-4</v>
      </c>
      <c r="Q9" s="349">
        <v>3</v>
      </c>
      <c r="R9" s="621"/>
      <c r="S9" s="621"/>
      <c r="T9" s="621"/>
      <c r="U9" s="621"/>
      <c r="V9" s="457"/>
      <c r="W9" s="457"/>
    </row>
    <row r="10" spans="1:25" x14ac:dyDescent="0.2">
      <c r="A10" s="721"/>
      <c r="B10" s="741"/>
      <c r="C10" s="238" t="s">
        <v>7</v>
      </c>
      <c r="D10" s="18">
        <v>3</v>
      </c>
      <c r="E10" s="18">
        <v>13</v>
      </c>
      <c r="F10" s="18">
        <f t="shared" si="2"/>
        <v>16</v>
      </c>
      <c r="G10" s="18">
        <v>1</v>
      </c>
      <c r="H10" s="18">
        <v>5</v>
      </c>
      <c r="I10" s="19">
        <f t="shared" si="0"/>
        <v>6</v>
      </c>
      <c r="J10" s="348"/>
      <c r="K10" s="231">
        <f t="shared" si="3"/>
        <v>4</v>
      </c>
      <c r="L10" s="18">
        <f t="shared" si="4"/>
        <v>18</v>
      </c>
      <c r="M10" s="18">
        <f t="shared" si="5"/>
        <v>22</v>
      </c>
      <c r="O10" s="332">
        <f t="shared" si="1"/>
        <v>9.9818511796733213E-3</v>
      </c>
      <c r="Q10" s="349">
        <v>4</v>
      </c>
      <c r="R10" s="621"/>
      <c r="S10" s="621"/>
      <c r="T10" s="621"/>
      <c r="U10" s="621"/>
      <c r="V10" s="457"/>
      <c r="W10" s="457"/>
    </row>
    <row r="11" spans="1:25" ht="13.5" x14ac:dyDescent="0.25">
      <c r="A11" s="721"/>
      <c r="B11" s="724" t="s">
        <v>8</v>
      </c>
      <c r="C11" s="783"/>
      <c r="D11" s="343">
        <v>41</v>
      </c>
      <c r="E11" s="343">
        <v>110</v>
      </c>
      <c r="F11" s="344">
        <f t="shared" si="2"/>
        <v>151</v>
      </c>
      <c r="G11" s="343">
        <v>17</v>
      </c>
      <c r="H11" s="343">
        <v>71</v>
      </c>
      <c r="I11" s="345">
        <f t="shared" si="0"/>
        <v>88</v>
      </c>
      <c r="J11" s="341"/>
      <c r="K11" s="346">
        <f t="shared" si="3"/>
        <v>58</v>
      </c>
      <c r="L11" s="343">
        <f t="shared" si="4"/>
        <v>181</v>
      </c>
      <c r="M11" s="347">
        <f t="shared" si="5"/>
        <v>239</v>
      </c>
      <c r="N11" s="53"/>
      <c r="O11" s="466">
        <f t="shared" si="1"/>
        <v>0.10843920145190562</v>
      </c>
      <c r="Q11" s="349" t="s">
        <v>455</v>
      </c>
      <c r="R11" s="621"/>
      <c r="S11" s="621"/>
      <c r="T11" s="621"/>
      <c r="U11" s="621"/>
      <c r="V11" s="457"/>
      <c r="W11" s="457"/>
    </row>
    <row r="12" spans="1:25" ht="24.75" customHeight="1" x14ac:dyDescent="0.2">
      <c r="A12" s="721"/>
      <c r="B12" s="726" t="s">
        <v>554</v>
      </c>
      <c r="C12" s="236" t="s">
        <v>9</v>
      </c>
      <c r="D12" s="18">
        <v>19</v>
      </c>
      <c r="E12" s="18">
        <v>47</v>
      </c>
      <c r="F12" s="18">
        <f t="shared" si="2"/>
        <v>66</v>
      </c>
      <c r="G12" s="18">
        <v>3</v>
      </c>
      <c r="H12" s="18">
        <v>19</v>
      </c>
      <c r="I12" s="19">
        <f t="shared" si="0"/>
        <v>22</v>
      </c>
      <c r="J12" s="348"/>
      <c r="K12" s="449">
        <f t="shared" si="3"/>
        <v>22</v>
      </c>
      <c r="L12" s="18">
        <f t="shared" si="4"/>
        <v>66</v>
      </c>
      <c r="M12" s="18">
        <f t="shared" si="5"/>
        <v>88</v>
      </c>
      <c r="N12" s="457"/>
      <c r="O12" s="332">
        <f t="shared" si="1"/>
        <v>3.9927404718693285E-2</v>
      </c>
      <c r="Q12" s="349">
        <v>5</v>
      </c>
      <c r="R12" s="621"/>
      <c r="S12" s="621"/>
      <c r="T12" s="621"/>
      <c r="U12" s="621"/>
      <c r="V12" s="457"/>
      <c r="W12" s="457"/>
    </row>
    <row r="13" spans="1:25" s="53" customFormat="1" ht="22.5" customHeight="1" x14ac:dyDescent="0.2">
      <c r="A13" s="721"/>
      <c r="B13" s="726"/>
      <c r="C13" s="238" t="s">
        <v>10</v>
      </c>
      <c r="D13" s="18">
        <v>103</v>
      </c>
      <c r="E13" s="18">
        <v>237</v>
      </c>
      <c r="F13" s="18">
        <f t="shared" si="2"/>
        <v>340</v>
      </c>
      <c r="G13" s="18">
        <v>21</v>
      </c>
      <c r="H13" s="18">
        <v>70</v>
      </c>
      <c r="I13" s="19">
        <f t="shared" si="0"/>
        <v>91</v>
      </c>
      <c r="J13" s="348"/>
      <c r="K13" s="449">
        <f t="shared" si="3"/>
        <v>124</v>
      </c>
      <c r="L13" s="18">
        <f t="shared" si="4"/>
        <v>307</v>
      </c>
      <c r="M13" s="18">
        <f t="shared" si="5"/>
        <v>431</v>
      </c>
      <c r="N13" s="457"/>
      <c r="O13" s="332">
        <f t="shared" si="1"/>
        <v>0.1955535390199637</v>
      </c>
      <c r="Q13" s="502">
        <v>6</v>
      </c>
      <c r="R13" s="621"/>
      <c r="S13" s="621"/>
      <c r="T13" s="621"/>
      <c r="U13" s="621"/>
      <c r="V13" s="457"/>
      <c r="W13" s="457"/>
    </row>
    <row r="14" spans="1:25" ht="13.5" x14ac:dyDescent="0.25">
      <c r="A14" s="788"/>
      <c r="B14" s="724" t="s">
        <v>11</v>
      </c>
      <c r="C14" s="783"/>
      <c r="D14" s="343">
        <v>122</v>
      </c>
      <c r="E14" s="343">
        <v>284</v>
      </c>
      <c r="F14" s="344">
        <f t="shared" si="2"/>
        <v>406</v>
      </c>
      <c r="G14" s="343">
        <v>24</v>
      </c>
      <c r="H14" s="343">
        <v>89</v>
      </c>
      <c r="I14" s="345">
        <f t="shared" si="0"/>
        <v>113</v>
      </c>
      <c r="J14" s="341"/>
      <c r="K14" s="346">
        <f t="shared" si="3"/>
        <v>146</v>
      </c>
      <c r="L14" s="343">
        <f t="shared" si="4"/>
        <v>373</v>
      </c>
      <c r="M14" s="347">
        <f t="shared" si="5"/>
        <v>519</v>
      </c>
      <c r="N14" s="53"/>
      <c r="O14" s="466">
        <f t="shared" si="1"/>
        <v>0.23548094373865699</v>
      </c>
      <c r="Q14" s="349" t="s">
        <v>456</v>
      </c>
      <c r="R14" s="621"/>
      <c r="S14" s="621"/>
      <c r="T14" s="621"/>
      <c r="U14" s="621"/>
      <c r="V14" s="457"/>
      <c r="W14" s="457"/>
    </row>
    <row r="15" spans="1:25" x14ac:dyDescent="0.2">
      <c r="A15" s="728" t="s">
        <v>12</v>
      </c>
      <c r="B15" s="728"/>
      <c r="C15" s="784"/>
      <c r="D15" s="339">
        <v>163</v>
      </c>
      <c r="E15" s="339">
        <v>394</v>
      </c>
      <c r="F15" s="28">
        <f t="shared" si="2"/>
        <v>557</v>
      </c>
      <c r="G15" s="339">
        <v>41</v>
      </c>
      <c r="H15" s="339">
        <v>160</v>
      </c>
      <c r="I15" s="340">
        <f t="shared" si="0"/>
        <v>201</v>
      </c>
      <c r="J15" s="341"/>
      <c r="K15" s="342">
        <f t="shared" si="3"/>
        <v>204</v>
      </c>
      <c r="L15" s="339">
        <f t="shared" si="4"/>
        <v>554</v>
      </c>
      <c r="M15" s="340">
        <f t="shared" si="5"/>
        <v>758</v>
      </c>
      <c r="N15" s="457"/>
      <c r="O15" s="467">
        <f t="shared" si="1"/>
        <v>0.34392014519056263</v>
      </c>
      <c r="Q15" s="349" t="s">
        <v>3</v>
      </c>
      <c r="R15" s="621"/>
      <c r="S15" s="621"/>
      <c r="T15" s="621"/>
      <c r="U15" s="621"/>
      <c r="V15" s="457"/>
      <c r="W15" s="457"/>
    </row>
    <row r="16" spans="1:25" x14ac:dyDescent="0.2">
      <c r="A16" s="732" t="s">
        <v>442</v>
      </c>
      <c r="B16" s="743" t="s">
        <v>555</v>
      </c>
      <c r="C16" s="236" t="s">
        <v>14</v>
      </c>
      <c r="D16" s="18">
        <v>3</v>
      </c>
      <c r="E16" s="18">
        <v>4</v>
      </c>
      <c r="F16" s="18">
        <f t="shared" si="2"/>
        <v>7</v>
      </c>
      <c r="G16" s="18">
        <v>1</v>
      </c>
      <c r="H16" s="18">
        <v>0</v>
      </c>
      <c r="I16" s="19">
        <f t="shared" si="0"/>
        <v>1</v>
      </c>
      <c r="J16" s="348"/>
      <c r="K16" s="449">
        <f t="shared" si="3"/>
        <v>4</v>
      </c>
      <c r="L16" s="18">
        <f t="shared" si="4"/>
        <v>4</v>
      </c>
      <c r="M16" s="18">
        <f t="shared" si="5"/>
        <v>8</v>
      </c>
      <c r="N16" s="457"/>
      <c r="O16" s="332">
        <f t="shared" si="1"/>
        <v>3.629764065335753E-3</v>
      </c>
      <c r="Q16" s="349">
        <v>7</v>
      </c>
      <c r="R16" s="621"/>
      <c r="S16" s="621"/>
      <c r="T16" s="621"/>
      <c r="U16" s="621"/>
      <c r="V16" s="457"/>
      <c r="W16" s="457"/>
    </row>
    <row r="17" spans="1:23" s="53" customFormat="1" x14ac:dyDescent="0.2">
      <c r="A17" s="733"/>
      <c r="B17" s="741"/>
      <c r="C17" s="237" t="s">
        <v>15</v>
      </c>
      <c r="D17" s="18"/>
      <c r="E17" s="18"/>
      <c r="F17" s="18">
        <f t="shared" si="2"/>
        <v>0</v>
      </c>
      <c r="G17" s="18"/>
      <c r="H17" s="18"/>
      <c r="I17" s="19">
        <f t="shared" si="0"/>
        <v>0</v>
      </c>
      <c r="J17" s="348"/>
      <c r="K17" s="449">
        <f t="shared" si="3"/>
        <v>0</v>
      </c>
      <c r="L17" s="18">
        <f t="shared" si="4"/>
        <v>0</v>
      </c>
      <c r="M17" s="18">
        <f t="shared" si="5"/>
        <v>0</v>
      </c>
      <c r="N17" s="457"/>
      <c r="O17" s="332">
        <f t="shared" si="1"/>
        <v>0</v>
      </c>
      <c r="Q17" s="502">
        <v>8</v>
      </c>
      <c r="R17" s="621"/>
      <c r="S17" s="621"/>
      <c r="T17" s="621"/>
      <c r="U17" s="621"/>
      <c r="V17" s="457"/>
      <c r="W17" s="457"/>
    </row>
    <row r="18" spans="1:23" x14ac:dyDescent="0.2">
      <c r="A18" s="733"/>
      <c r="B18" s="741"/>
      <c r="C18" s="237" t="s">
        <v>16</v>
      </c>
      <c r="D18" s="18">
        <v>9</v>
      </c>
      <c r="E18" s="18">
        <v>7</v>
      </c>
      <c r="F18" s="18">
        <f t="shared" si="2"/>
        <v>16</v>
      </c>
      <c r="G18" s="18">
        <v>0</v>
      </c>
      <c r="H18" s="18">
        <v>0</v>
      </c>
      <c r="I18" s="19">
        <f t="shared" si="0"/>
        <v>0</v>
      </c>
      <c r="J18" s="348"/>
      <c r="K18" s="231">
        <f t="shared" si="3"/>
        <v>9</v>
      </c>
      <c r="L18" s="18">
        <f t="shared" si="4"/>
        <v>7</v>
      </c>
      <c r="M18" s="18">
        <f t="shared" si="5"/>
        <v>16</v>
      </c>
      <c r="O18" s="331">
        <f t="shared" si="1"/>
        <v>7.2595281306715061E-3</v>
      </c>
      <c r="Q18" s="349">
        <v>9</v>
      </c>
      <c r="R18" s="621"/>
      <c r="S18" s="621"/>
      <c r="T18" s="621"/>
      <c r="U18" s="621"/>
      <c r="V18" s="457"/>
      <c r="W18" s="457"/>
    </row>
    <row r="19" spans="1:23" x14ac:dyDescent="0.2">
      <c r="A19" s="733"/>
      <c r="B19" s="741"/>
      <c r="C19" s="237" t="s">
        <v>17</v>
      </c>
      <c r="D19" s="18">
        <v>1</v>
      </c>
      <c r="E19" s="18">
        <v>0</v>
      </c>
      <c r="F19" s="18">
        <f t="shared" si="2"/>
        <v>1</v>
      </c>
      <c r="G19" s="18">
        <v>0</v>
      </c>
      <c r="H19" s="18">
        <v>1</v>
      </c>
      <c r="I19" s="19">
        <f t="shared" si="0"/>
        <v>1</v>
      </c>
      <c r="J19" s="348"/>
      <c r="K19" s="231">
        <f t="shared" si="3"/>
        <v>1</v>
      </c>
      <c r="L19" s="18">
        <f t="shared" si="4"/>
        <v>1</v>
      </c>
      <c r="M19" s="18">
        <f t="shared" si="5"/>
        <v>2</v>
      </c>
      <c r="O19" s="332">
        <f t="shared" si="1"/>
        <v>9.0744101633393826E-4</v>
      </c>
      <c r="Q19" s="349">
        <v>10</v>
      </c>
      <c r="R19" s="621"/>
      <c r="S19" s="621"/>
      <c r="T19" s="621"/>
      <c r="U19" s="621"/>
      <c r="V19" s="457"/>
      <c r="W19" s="457"/>
    </row>
    <row r="20" spans="1:23" x14ac:dyDescent="0.2">
      <c r="A20" s="733"/>
      <c r="B20" s="741"/>
      <c r="C20" s="237" t="s">
        <v>18</v>
      </c>
      <c r="D20" s="18">
        <v>14</v>
      </c>
      <c r="E20" s="18">
        <v>4</v>
      </c>
      <c r="F20" s="18">
        <f t="shared" si="2"/>
        <v>18</v>
      </c>
      <c r="G20" s="18">
        <v>2</v>
      </c>
      <c r="H20" s="18">
        <v>2</v>
      </c>
      <c r="I20" s="19">
        <f t="shared" si="0"/>
        <v>4</v>
      </c>
      <c r="J20" s="348"/>
      <c r="K20" s="231">
        <f t="shared" si="3"/>
        <v>16</v>
      </c>
      <c r="L20" s="18">
        <f t="shared" si="4"/>
        <v>6</v>
      </c>
      <c r="M20" s="18">
        <f t="shared" si="5"/>
        <v>22</v>
      </c>
      <c r="O20" s="332">
        <f t="shared" si="1"/>
        <v>9.9818511796733213E-3</v>
      </c>
      <c r="Q20" s="349">
        <v>11</v>
      </c>
      <c r="R20" s="621"/>
      <c r="S20" s="621"/>
      <c r="T20" s="621"/>
      <c r="U20" s="621"/>
      <c r="V20" s="457"/>
      <c r="W20" s="457"/>
    </row>
    <row r="21" spans="1:23" x14ac:dyDescent="0.2">
      <c r="A21" s="733"/>
      <c r="B21" s="741"/>
      <c r="C21" s="237" t="s">
        <v>19</v>
      </c>
      <c r="D21" s="18"/>
      <c r="E21" s="18"/>
      <c r="F21" s="18">
        <f t="shared" si="2"/>
        <v>0</v>
      </c>
      <c r="G21" s="18"/>
      <c r="H21" s="18"/>
      <c r="I21" s="19">
        <f t="shared" si="0"/>
        <v>0</v>
      </c>
      <c r="J21" s="348"/>
      <c r="K21" s="231">
        <f t="shared" si="3"/>
        <v>0</v>
      </c>
      <c r="L21" s="18">
        <f t="shared" si="4"/>
        <v>0</v>
      </c>
      <c r="M21" s="18">
        <f t="shared" si="5"/>
        <v>0</v>
      </c>
      <c r="O21" s="332">
        <f t="shared" si="1"/>
        <v>0</v>
      </c>
      <c r="Q21" s="349">
        <v>12</v>
      </c>
      <c r="R21" s="621"/>
      <c r="S21" s="621"/>
      <c r="T21" s="621"/>
      <c r="U21" s="621"/>
      <c r="V21" s="457"/>
      <c r="W21" s="457"/>
    </row>
    <row r="22" spans="1:23" x14ac:dyDescent="0.2">
      <c r="A22" s="733"/>
      <c r="B22" s="741"/>
      <c r="C22" s="237" t="s">
        <v>20</v>
      </c>
      <c r="D22" s="18"/>
      <c r="E22" s="18"/>
      <c r="F22" s="18">
        <f t="shared" si="2"/>
        <v>0</v>
      </c>
      <c r="G22" s="18"/>
      <c r="H22" s="18"/>
      <c r="I22" s="19">
        <f t="shared" si="0"/>
        <v>0</v>
      </c>
      <c r="J22" s="348"/>
      <c r="K22" s="231">
        <f t="shared" si="3"/>
        <v>0</v>
      </c>
      <c r="L22" s="18">
        <f t="shared" si="4"/>
        <v>0</v>
      </c>
      <c r="M22" s="18">
        <f t="shared" si="5"/>
        <v>0</v>
      </c>
      <c r="O22" s="332"/>
      <c r="Q22" s="349">
        <v>13</v>
      </c>
      <c r="R22" s="621"/>
      <c r="S22" s="621"/>
      <c r="T22" s="621"/>
      <c r="U22" s="621"/>
      <c r="V22" s="457"/>
      <c r="W22" s="457"/>
    </row>
    <row r="23" spans="1:23" x14ac:dyDescent="0.2">
      <c r="A23" s="733"/>
      <c r="B23" s="741"/>
      <c r="C23" s="237" t="s">
        <v>21</v>
      </c>
      <c r="D23" s="18">
        <v>1</v>
      </c>
      <c r="E23" s="18">
        <v>1</v>
      </c>
      <c r="F23" s="18">
        <f t="shared" si="2"/>
        <v>2</v>
      </c>
      <c r="G23" s="18">
        <v>0</v>
      </c>
      <c r="H23" s="18">
        <v>0</v>
      </c>
      <c r="I23" s="19">
        <f t="shared" si="0"/>
        <v>0</v>
      </c>
      <c r="J23" s="348"/>
      <c r="K23" s="231">
        <f t="shared" si="3"/>
        <v>1</v>
      </c>
      <c r="L23" s="18">
        <f t="shared" si="4"/>
        <v>1</v>
      </c>
      <c r="M23" s="18">
        <f t="shared" si="5"/>
        <v>2</v>
      </c>
      <c r="O23" s="332">
        <f t="shared" ref="O23:O54" si="6">M23/$M$87</f>
        <v>9.0744101633393826E-4</v>
      </c>
      <c r="Q23" s="349">
        <v>14</v>
      </c>
      <c r="R23" s="621"/>
      <c r="S23" s="621"/>
      <c r="T23" s="621"/>
      <c r="U23" s="621"/>
      <c r="V23" s="457"/>
      <c r="W23" s="457"/>
    </row>
    <row r="24" spans="1:23" x14ac:dyDescent="0.2">
      <c r="A24" s="733"/>
      <c r="B24" s="741"/>
      <c r="C24" s="238" t="s">
        <v>22</v>
      </c>
      <c r="D24" s="18">
        <v>1</v>
      </c>
      <c r="E24" s="18">
        <v>2</v>
      </c>
      <c r="F24" s="18">
        <f t="shared" si="2"/>
        <v>3</v>
      </c>
      <c r="G24" s="18">
        <v>0</v>
      </c>
      <c r="H24" s="18">
        <v>0</v>
      </c>
      <c r="I24" s="19">
        <f t="shared" si="0"/>
        <v>0</v>
      </c>
      <c r="J24" s="348"/>
      <c r="K24" s="231">
        <f t="shared" si="3"/>
        <v>1</v>
      </c>
      <c r="L24" s="18">
        <f t="shared" si="4"/>
        <v>2</v>
      </c>
      <c r="M24" s="18">
        <f t="shared" si="5"/>
        <v>3</v>
      </c>
      <c r="O24" s="332">
        <f t="shared" si="6"/>
        <v>1.3611615245009074E-3</v>
      </c>
      <c r="Q24" s="349">
        <v>15</v>
      </c>
      <c r="R24" s="621"/>
      <c r="S24" s="621"/>
      <c r="T24" s="621"/>
      <c r="U24" s="621"/>
      <c r="V24" s="457"/>
      <c r="W24" s="457"/>
    </row>
    <row r="25" spans="1:23" ht="13.5" x14ac:dyDescent="0.25">
      <c r="A25" s="733"/>
      <c r="B25" s="724" t="s">
        <v>448</v>
      </c>
      <c r="C25" s="783"/>
      <c r="D25" s="343">
        <v>29</v>
      </c>
      <c r="E25" s="343">
        <v>18</v>
      </c>
      <c r="F25" s="344">
        <f t="shared" si="2"/>
        <v>47</v>
      </c>
      <c r="G25" s="343">
        <v>3</v>
      </c>
      <c r="H25" s="343">
        <v>3</v>
      </c>
      <c r="I25" s="345">
        <f t="shared" si="0"/>
        <v>6</v>
      </c>
      <c r="J25" s="341"/>
      <c r="K25" s="346">
        <f t="shared" si="3"/>
        <v>32</v>
      </c>
      <c r="L25" s="343">
        <f t="shared" si="4"/>
        <v>21</v>
      </c>
      <c r="M25" s="347">
        <f t="shared" si="5"/>
        <v>53</v>
      </c>
      <c r="N25" s="53"/>
      <c r="O25" s="466">
        <f t="shared" si="6"/>
        <v>2.4047186932849365E-2</v>
      </c>
      <c r="Q25" s="349" t="s">
        <v>457</v>
      </c>
      <c r="R25" s="621"/>
      <c r="S25" s="621"/>
      <c r="T25" s="621"/>
      <c r="U25" s="621"/>
      <c r="V25" s="457"/>
      <c r="W25" s="457"/>
    </row>
    <row r="26" spans="1:23" x14ac:dyDescent="0.2">
      <c r="A26" s="733"/>
      <c r="B26" s="741" t="s">
        <v>556</v>
      </c>
      <c r="C26" s="237" t="s">
        <v>23</v>
      </c>
      <c r="D26" s="18">
        <v>42</v>
      </c>
      <c r="E26" s="18">
        <v>21</v>
      </c>
      <c r="F26" s="18">
        <f t="shared" si="2"/>
        <v>63</v>
      </c>
      <c r="G26" s="18">
        <v>3</v>
      </c>
      <c r="H26" s="18">
        <v>5</v>
      </c>
      <c r="I26" s="19">
        <f t="shared" si="0"/>
        <v>8</v>
      </c>
      <c r="J26" s="348"/>
      <c r="K26" s="231">
        <f t="shared" si="3"/>
        <v>45</v>
      </c>
      <c r="L26" s="18">
        <f t="shared" si="4"/>
        <v>26</v>
      </c>
      <c r="M26" s="18">
        <f t="shared" si="5"/>
        <v>71</v>
      </c>
      <c r="O26" s="332">
        <f t="shared" si="6"/>
        <v>3.2214156079854811E-2</v>
      </c>
      <c r="Q26" s="349">
        <v>16</v>
      </c>
      <c r="R26" s="621"/>
      <c r="S26" s="621"/>
      <c r="T26" s="621"/>
      <c r="U26" s="621"/>
      <c r="V26" s="457"/>
      <c r="W26" s="457"/>
    </row>
    <row r="27" spans="1:23" s="53" customFormat="1" x14ac:dyDescent="0.2">
      <c r="A27" s="733"/>
      <c r="B27" s="741"/>
      <c r="C27" s="237" t="s">
        <v>24</v>
      </c>
      <c r="D27" s="18">
        <v>0</v>
      </c>
      <c r="E27" s="18">
        <v>0</v>
      </c>
      <c r="F27" s="18">
        <f t="shared" si="2"/>
        <v>0</v>
      </c>
      <c r="G27" s="18">
        <v>1</v>
      </c>
      <c r="H27" s="18">
        <v>1</v>
      </c>
      <c r="I27" s="19">
        <f t="shared" si="0"/>
        <v>2</v>
      </c>
      <c r="J27" s="348"/>
      <c r="K27" s="449">
        <f t="shared" si="3"/>
        <v>1</v>
      </c>
      <c r="L27" s="18">
        <f t="shared" si="4"/>
        <v>1</v>
      </c>
      <c r="M27" s="18">
        <f t="shared" si="5"/>
        <v>2</v>
      </c>
      <c r="N27" s="457"/>
      <c r="O27" s="332">
        <f t="shared" si="6"/>
        <v>9.0744101633393826E-4</v>
      </c>
      <c r="Q27" s="502">
        <v>17</v>
      </c>
      <c r="R27" s="621"/>
      <c r="S27" s="621"/>
      <c r="T27" s="621"/>
      <c r="U27" s="621"/>
      <c r="V27" s="457"/>
      <c r="W27" s="457"/>
    </row>
    <row r="28" spans="1:23" x14ac:dyDescent="0.2">
      <c r="A28" s="733"/>
      <c r="B28" s="741"/>
      <c r="C28" s="237" t="s">
        <v>25</v>
      </c>
      <c r="D28" s="18">
        <v>29</v>
      </c>
      <c r="E28" s="18">
        <v>57</v>
      </c>
      <c r="F28" s="18">
        <f t="shared" si="2"/>
        <v>86</v>
      </c>
      <c r="G28" s="18">
        <v>8</v>
      </c>
      <c r="H28" s="18">
        <v>7</v>
      </c>
      <c r="I28" s="19">
        <f t="shared" si="0"/>
        <v>15</v>
      </c>
      <c r="J28" s="348"/>
      <c r="K28" s="449">
        <f t="shared" si="3"/>
        <v>37</v>
      </c>
      <c r="L28" s="18">
        <f t="shared" si="4"/>
        <v>64</v>
      </c>
      <c r="M28" s="18">
        <f t="shared" si="5"/>
        <v>101</v>
      </c>
      <c r="N28" s="457"/>
      <c r="O28" s="332">
        <f t="shared" si="6"/>
        <v>4.5825771324863887E-2</v>
      </c>
      <c r="Q28" s="349">
        <v>18</v>
      </c>
      <c r="R28" s="621"/>
      <c r="S28" s="621"/>
      <c r="T28" s="621"/>
      <c r="U28" s="621"/>
      <c r="V28" s="457"/>
      <c r="W28" s="457"/>
    </row>
    <row r="29" spans="1:23" x14ac:dyDescent="0.2">
      <c r="A29" s="733"/>
      <c r="B29" s="741"/>
      <c r="C29" s="237" t="s">
        <v>26</v>
      </c>
      <c r="D29" s="18">
        <v>19</v>
      </c>
      <c r="E29" s="18">
        <v>19</v>
      </c>
      <c r="F29" s="18">
        <f t="shared" si="2"/>
        <v>38</v>
      </c>
      <c r="G29" s="18">
        <v>3</v>
      </c>
      <c r="H29" s="18">
        <v>8</v>
      </c>
      <c r="I29" s="19">
        <f t="shared" si="0"/>
        <v>11</v>
      </c>
      <c r="J29" s="348"/>
      <c r="K29" s="231">
        <f t="shared" si="3"/>
        <v>22</v>
      </c>
      <c r="L29" s="18">
        <f t="shared" si="4"/>
        <v>27</v>
      </c>
      <c r="M29" s="18">
        <f t="shared" si="5"/>
        <v>49</v>
      </c>
      <c r="O29" s="332">
        <f t="shared" si="6"/>
        <v>2.223230490018149E-2</v>
      </c>
      <c r="Q29" s="349">
        <v>19</v>
      </c>
      <c r="R29" s="621"/>
      <c r="S29" s="621"/>
      <c r="T29" s="621"/>
      <c r="U29" s="621"/>
      <c r="V29" s="457"/>
      <c r="W29" s="457"/>
    </row>
    <row r="30" spans="1:23" x14ac:dyDescent="0.2">
      <c r="A30" s="733"/>
      <c r="B30" s="741"/>
      <c r="C30" s="237">
        <v>2</v>
      </c>
      <c r="D30" s="18">
        <v>1</v>
      </c>
      <c r="E30" s="18">
        <v>0</v>
      </c>
      <c r="F30" s="18">
        <f t="shared" si="2"/>
        <v>1</v>
      </c>
      <c r="G30" s="18">
        <v>0</v>
      </c>
      <c r="H30" s="18">
        <v>0</v>
      </c>
      <c r="I30" s="19">
        <f t="shared" si="0"/>
        <v>0</v>
      </c>
      <c r="J30" s="348"/>
      <c r="K30" s="231">
        <f t="shared" si="3"/>
        <v>1</v>
      </c>
      <c r="L30" s="18">
        <f t="shared" si="4"/>
        <v>0</v>
      </c>
      <c r="M30" s="18">
        <f t="shared" si="5"/>
        <v>1</v>
      </c>
      <c r="O30" s="332">
        <f t="shared" si="6"/>
        <v>4.5372050816696913E-4</v>
      </c>
      <c r="Q30" s="349">
        <v>20</v>
      </c>
      <c r="R30" s="621"/>
      <c r="S30" s="621"/>
      <c r="T30" s="621"/>
      <c r="U30" s="621"/>
      <c r="V30" s="457"/>
      <c r="W30" s="457"/>
    </row>
    <row r="31" spans="1:23" x14ac:dyDescent="0.2">
      <c r="A31" s="733"/>
      <c r="B31" s="741"/>
      <c r="C31" s="237" t="s">
        <v>28</v>
      </c>
      <c r="D31" s="18">
        <v>1</v>
      </c>
      <c r="E31" s="18">
        <v>1</v>
      </c>
      <c r="F31" s="18">
        <f t="shared" si="2"/>
        <v>2</v>
      </c>
      <c r="G31" s="18">
        <v>0</v>
      </c>
      <c r="H31" s="18">
        <v>0</v>
      </c>
      <c r="I31" s="19">
        <f t="shared" si="0"/>
        <v>0</v>
      </c>
      <c r="J31" s="348"/>
      <c r="K31" s="231">
        <f t="shared" si="3"/>
        <v>1</v>
      </c>
      <c r="L31" s="18">
        <f t="shared" si="4"/>
        <v>1</v>
      </c>
      <c r="M31" s="18">
        <f t="shared" si="5"/>
        <v>2</v>
      </c>
      <c r="O31" s="332">
        <f t="shared" si="6"/>
        <v>9.0744101633393826E-4</v>
      </c>
      <c r="Q31" s="349">
        <v>21</v>
      </c>
      <c r="R31" s="621"/>
      <c r="S31" s="621"/>
      <c r="T31" s="621"/>
      <c r="U31" s="621"/>
      <c r="V31" s="457"/>
      <c r="W31" s="457"/>
    </row>
    <row r="32" spans="1:23" x14ac:dyDescent="0.2">
      <c r="A32" s="733"/>
      <c r="B32" s="741"/>
      <c r="C32" s="237" t="s">
        <v>29</v>
      </c>
      <c r="D32" s="18">
        <v>5</v>
      </c>
      <c r="E32" s="18">
        <v>4</v>
      </c>
      <c r="F32" s="18">
        <f t="shared" si="2"/>
        <v>9</v>
      </c>
      <c r="G32" s="18">
        <v>0</v>
      </c>
      <c r="H32" s="18">
        <v>4</v>
      </c>
      <c r="I32" s="19">
        <f t="shared" si="0"/>
        <v>4</v>
      </c>
      <c r="J32" s="348"/>
      <c r="K32" s="231">
        <f t="shared" si="3"/>
        <v>5</v>
      </c>
      <c r="L32" s="18">
        <f t="shared" si="4"/>
        <v>8</v>
      </c>
      <c r="M32" s="18">
        <f t="shared" si="5"/>
        <v>13</v>
      </c>
      <c r="O32" s="332">
        <f t="shared" si="6"/>
        <v>5.8983666061705993E-3</v>
      </c>
      <c r="Q32" s="349">
        <v>22</v>
      </c>
      <c r="R32" s="621"/>
      <c r="S32" s="621"/>
      <c r="T32" s="621"/>
      <c r="U32" s="621"/>
      <c r="V32" s="457"/>
      <c r="W32" s="457"/>
    </row>
    <row r="33" spans="1:23" x14ac:dyDescent="0.2">
      <c r="A33" s="733"/>
      <c r="B33" s="741"/>
      <c r="C33" s="237" t="s">
        <v>30</v>
      </c>
      <c r="D33" s="18">
        <v>7</v>
      </c>
      <c r="E33" s="18">
        <v>15</v>
      </c>
      <c r="F33" s="18">
        <f t="shared" si="2"/>
        <v>22</v>
      </c>
      <c r="G33" s="18">
        <v>0</v>
      </c>
      <c r="H33" s="18">
        <v>7</v>
      </c>
      <c r="I33" s="19">
        <f t="shared" si="0"/>
        <v>7</v>
      </c>
      <c r="J33" s="348"/>
      <c r="K33" s="231">
        <f t="shared" si="3"/>
        <v>7</v>
      </c>
      <c r="L33" s="18">
        <f t="shared" si="4"/>
        <v>22</v>
      </c>
      <c r="M33" s="18">
        <f t="shared" si="5"/>
        <v>29</v>
      </c>
      <c r="O33" s="332">
        <f t="shared" si="6"/>
        <v>1.3157894736842105E-2</v>
      </c>
      <c r="Q33" s="349">
        <v>23</v>
      </c>
      <c r="R33" s="621"/>
      <c r="S33" s="621"/>
      <c r="T33" s="621"/>
      <c r="U33" s="621"/>
      <c r="V33" s="457"/>
      <c r="W33" s="457"/>
    </row>
    <row r="34" spans="1:23" x14ac:dyDescent="0.2">
      <c r="A34" s="733"/>
      <c r="B34" s="741"/>
      <c r="C34" s="238" t="s">
        <v>31</v>
      </c>
      <c r="D34" s="18">
        <v>7</v>
      </c>
      <c r="E34" s="18">
        <v>22</v>
      </c>
      <c r="F34" s="18">
        <f t="shared" si="2"/>
        <v>29</v>
      </c>
      <c r="G34" s="18">
        <v>8</v>
      </c>
      <c r="H34" s="18">
        <v>14</v>
      </c>
      <c r="I34" s="19">
        <f t="shared" si="0"/>
        <v>22</v>
      </c>
      <c r="J34" s="348"/>
      <c r="K34" s="231">
        <f t="shared" si="3"/>
        <v>15</v>
      </c>
      <c r="L34" s="18">
        <f t="shared" si="4"/>
        <v>36</v>
      </c>
      <c r="M34" s="18">
        <f t="shared" si="5"/>
        <v>51</v>
      </c>
      <c r="O34" s="332">
        <f t="shared" si="6"/>
        <v>2.3139745916515426E-2</v>
      </c>
      <c r="Q34" s="349">
        <v>24</v>
      </c>
      <c r="R34" s="621"/>
      <c r="S34" s="621"/>
      <c r="T34" s="621"/>
      <c r="U34" s="621"/>
      <c r="V34" s="457"/>
      <c r="W34" s="457"/>
    </row>
    <row r="35" spans="1:23" ht="13.5" x14ac:dyDescent="0.25">
      <c r="A35" s="733"/>
      <c r="B35" s="724" t="s">
        <v>449</v>
      </c>
      <c r="C35" s="783"/>
      <c r="D35" s="343">
        <v>111</v>
      </c>
      <c r="E35" s="343">
        <v>139</v>
      </c>
      <c r="F35" s="344">
        <f t="shared" si="2"/>
        <v>250</v>
      </c>
      <c r="G35" s="343">
        <v>23</v>
      </c>
      <c r="H35" s="343">
        <v>46</v>
      </c>
      <c r="I35" s="345">
        <f t="shared" si="0"/>
        <v>69</v>
      </c>
      <c r="J35" s="341"/>
      <c r="K35" s="346">
        <f t="shared" si="3"/>
        <v>134</v>
      </c>
      <c r="L35" s="343">
        <f t="shared" si="4"/>
        <v>185</v>
      </c>
      <c r="M35" s="347">
        <f t="shared" si="5"/>
        <v>319</v>
      </c>
      <c r="N35" s="53"/>
      <c r="O35" s="466">
        <f t="shared" si="6"/>
        <v>0.14473684210526316</v>
      </c>
      <c r="Q35" s="349" t="s">
        <v>296</v>
      </c>
      <c r="R35" s="621"/>
      <c r="S35" s="621"/>
      <c r="T35" s="621"/>
      <c r="U35" s="621"/>
      <c r="V35" s="457"/>
      <c r="W35" s="457"/>
    </row>
    <row r="36" spans="1:23" x14ac:dyDescent="0.2">
      <c r="A36" s="733"/>
      <c r="B36" s="722" t="s">
        <v>566</v>
      </c>
      <c r="C36" s="236">
        <v>7</v>
      </c>
      <c r="D36" s="18">
        <v>20</v>
      </c>
      <c r="E36" s="18">
        <v>13</v>
      </c>
      <c r="F36" s="18">
        <f t="shared" si="2"/>
        <v>33</v>
      </c>
      <c r="G36" s="18">
        <v>3</v>
      </c>
      <c r="H36" s="18">
        <v>3</v>
      </c>
      <c r="I36" s="19">
        <f t="shared" si="0"/>
        <v>6</v>
      </c>
      <c r="J36" s="348"/>
      <c r="K36" s="231">
        <f t="shared" si="3"/>
        <v>23</v>
      </c>
      <c r="L36" s="18">
        <f t="shared" si="4"/>
        <v>16</v>
      </c>
      <c r="M36" s="18">
        <f t="shared" si="5"/>
        <v>39</v>
      </c>
      <c r="O36" s="332">
        <f t="shared" si="6"/>
        <v>1.7695099818511795E-2</v>
      </c>
      <c r="Q36" s="349">
        <v>70</v>
      </c>
      <c r="R36" s="621"/>
      <c r="S36" s="621"/>
      <c r="T36" s="621"/>
      <c r="U36" s="621"/>
      <c r="V36" s="457"/>
      <c r="W36" s="457"/>
    </row>
    <row r="37" spans="1:23" s="53" customFormat="1" x14ac:dyDescent="0.2">
      <c r="A37" s="733"/>
      <c r="B37" s="722"/>
      <c r="C37" s="237" t="s">
        <v>33</v>
      </c>
      <c r="D37" s="18">
        <v>68</v>
      </c>
      <c r="E37" s="18">
        <v>106</v>
      </c>
      <c r="F37" s="18">
        <f t="shared" si="2"/>
        <v>174</v>
      </c>
      <c r="G37" s="18">
        <v>1</v>
      </c>
      <c r="H37" s="18">
        <v>8</v>
      </c>
      <c r="I37" s="19">
        <f t="shared" si="0"/>
        <v>9</v>
      </c>
      <c r="J37" s="348"/>
      <c r="K37" s="449">
        <f t="shared" si="3"/>
        <v>69</v>
      </c>
      <c r="L37" s="18">
        <f t="shared" si="4"/>
        <v>114</v>
      </c>
      <c r="M37" s="18">
        <f t="shared" si="5"/>
        <v>183</v>
      </c>
      <c r="N37" s="457"/>
      <c r="O37" s="332">
        <f t="shared" si="6"/>
        <v>8.3030852994555357E-2</v>
      </c>
      <c r="Q37" s="502">
        <v>71</v>
      </c>
      <c r="R37" s="621"/>
      <c r="S37" s="621"/>
      <c r="T37" s="621"/>
      <c r="U37" s="621"/>
      <c r="V37" s="457"/>
      <c r="W37" s="457"/>
    </row>
    <row r="38" spans="1:23" x14ac:dyDescent="0.2">
      <c r="A38" s="733"/>
      <c r="B38" s="722"/>
      <c r="C38" s="237" t="s">
        <v>34</v>
      </c>
      <c r="D38" s="18"/>
      <c r="E38" s="18"/>
      <c r="F38" s="18">
        <f t="shared" si="2"/>
        <v>0</v>
      </c>
      <c r="G38" s="18"/>
      <c r="H38" s="18"/>
      <c r="I38" s="19">
        <f t="shared" si="0"/>
        <v>0</v>
      </c>
      <c r="J38" s="348"/>
      <c r="K38" s="449">
        <f t="shared" si="3"/>
        <v>0</v>
      </c>
      <c r="L38" s="18">
        <f t="shared" si="4"/>
        <v>0</v>
      </c>
      <c r="M38" s="18">
        <f t="shared" si="5"/>
        <v>0</v>
      </c>
      <c r="N38" s="457"/>
      <c r="O38" s="332">
        <f t="shared" si="6"/>
        <v>0</v>
      </c>
      <c r="Q38" s="349">
        <v>72</v>
      </c>
      <c r="R38" s="621"/>
      <c r="S38" s="621"/>
      <c r="T38" s="621"/>
      <c r="U38" s="621"/>
      <c r="V38" s="457"/>
      <c r="W38" s="457"/>
    </row>
    <row r="39" spans="1:23" x14ac:dyDescent="0.2">
      <c r="A39" s="733"/>
      <c r="B39" s="722"/>
      <c r="C39" s="237" t="s">
        <v>35</v>
      </c>
      <c r="D39" s="18"/>
      <c r="E39" s="18"/>
      <c r="F39" s="18">
        <f t="shared" si="2"/>
        <v>0</v>
      </c>
      <c r="G39" s="18"/>
      <c r="H39" s="18"/>
      <c r="I39" s="19">
        <f t="shared" si="0"/>
        <v>0</v>
      </c>
      <c r="J39" s="348"/>
      <c r="K39" s="231">
        <f t="shared" si="3"/>
        <v>0</v>
      </c>
      <c r="L39" s="18">
        <f t="shared" si="4"/>
        <v>0</v>
      </c>
      <c r="M39" s="18">
        <f t="shared" si="5"/>
        <v>0</v>
      </c>
      <c r="O39" s="332">
        <f t="shared" si="6"/>
        <v>0</v>
      </c>
      <c r="Q39" s="349">
        <v>73</v>
      </c>
      <c r="R39" s="621"/>
      <c r="S39" s="621"/>
      <c r="T39" s="621"/>
      <c r="U39" s="621"/>
      <c r="V39" s="457"/>
      <c r="W39" s="457"/>
    </row>
    <row r="40" spans="1:23" x14ac:dyDescent="0.2">
      <c r="A40" s="733"/>
      <c r="B40" s="722"/>
      <c r="C40" s="237" t="s">
        <v>36</v>
      </c>
      <c r="D40" s="18">
        <v>10</v>
      </c>
      <c r="E40" s="18">
        <v>27</v>
      </c>
      <c r="F40" s="18">
        <f t="shared" si="2"/>
        <v>37</v>
      </c>
      <c r="G40" s="18">
        <v>0</v>
      </c>
      <c r="H40" s="18">
        <v>2</v>
      </c>
      <c r="I40" s="19">
        <f t="shared" si="0"/>
        <v>2</v>
      </c>
      <c r="J40" s="348"/>
      <c r="K40" s="231">
        <f t="shared" si="3"/>
        <v>10</v>
      </c>
      <c r="L40" s="18">
        <f t="shared" si="4"/>
        <v>29</v>
      </c>
      <c r="M40" s="18">
        <f t="shared" si="5"/>
        <v>39</v>
      </c>
      <c r="O40" s="332">
        <f t="shared" si="6"/>
        <v>1.7695099818511795E-2</v>
      </c>
      <c r="Q40" s="349">
        <v>74</v>
      </c>
      <c r="R40" s="621"/>
      <c r="S40" s="621"/>
      <c r="T40" s="621"/>
      <c r="U40" s="621"/>
      <c r="V40" s="457"/>
      <c r="W40" s="457"/>
    </row>
    <row r="41" spans="1:23" ht="13.5" x14ac:dyDescent="0.25">
      <c r="A41" s="733"/>
      <c r="B41" s="724" t="s">
        <v>564</v>
      </c>
      <c r="C41" s="783"/>
      <c r="D41" s="343">
        <v>98</v>
      </c>
      <c r="E41" s="343">
        <v>146</v>
      </c>
      <c r="F41" s="344">
        <f t="shared" si="2"/>
        <v>244</v>
      </c>
      <c r="G41" s="343">
        <v>4</v>
      </c>
      <c r="H41" s="343">
        <v>13</v>
      </c>
      <c r="I41" s="345">
        <f t="shared" si="0"/>
        <v>17</v>
      </c>
      <c r="J41" s="341"/>
      <c r="K41" s="346">
        <f t="shared" si="3"/>
        <v>102</v>
      </c>
      <c r="L41" s="343">
        <f t="shared" si="4"/>
        <v>159</v>
      </c>
      <c r="M41" s="347">
        <f t="shared" si="5"/>
        <v>261</v>
      </c>
      <c r="N41" s="53"/>
      <c r="O41" s="466">
        <f t="shared" si="6"/>
        <v>0.11842105263157894</v>
      </c>
      <c r="Q41" s="349" t="s">
        <v>309</v>
      </c>
      <c r="R41" s="621"/>
      <c r="S41" s="621"/>
      <c r="T41" s="621"/>
      <c r="U41" s="621"/>
      <c r="V41" s="457"/>
      <c r="W41" s="457"/>
    </row>
    <row r="42" spans="1:23" x14ac:dyDescent="0.2">
      <c r="A42" s="733"/>
      <c r="B42" s="741" t="s">
        <v>557</v>
      </c>
      <c r="C42" s="237" t="s">
        <v>38</v>
      </c>
      <c r="D42" s="18"/>
      <c r="E42" s="18"/>
      <c r="F42" s="18">
        <f t="shared" si="2"/>
        <v>0</v>
      </c>
      <c r="G42" s="18"/>
      <c r="H42" s="18"/>
      <c r="I42" s="19">
        <f t="shared" si="0"/>
        <v>0</v>
      </c>
      <c r="J42" s="348"/>
      <c r="K42" s="449">
        <f t="shared" si="3"/>
        <v>0</v>
      </c>
      <c r="L42" s="18">
        <f t="shared" si="4"/>
        <v>0</v>
      </c>
      <c r="M42" s="18">
        <f t="shared" si="5"/>
        <v>0</v>
      </c>
      <c r="N42" s="457"/>
      <c r="O42" s="332">
        <f t="shared" si="6"/>
        <v>0</v>
      </c>
      <c r="Q42" s="349">
        <v>76</v>
      </c>
      <c r="R42" s="621"/>
      <c r="S42" s="621"/>
      <c r="T42" s="621"/>
      <c r="U42" s="621"/>
      <c r="V42" s="457"/>
      <c r="W42" s="457"/>
    </row>
    <row r="43" spans="1:23" s="53" customFormat="1" x14ac:dyDescent="0.2">
      <c r="A43" s="733"/>
      <c r="B43" s="741"/>
      <c r="C43" s="362" t="s">
        <v>245</v>
      </c>
      <c r="D43" s="18"/>
      <c r="E43" s="18"/>
      <c r="F43" s="18">
        <f t="shared" si="2"/>
        <v>0</v>
      </c>
      <c r="G43" s="18"/>
      <c r="H43" s="18"/>
      <c r="I43" s="19">
        <f t="shared" si="0"/>
        <v>0</v>
      </c>
      <c r="J43" s="348"/>
      <c r="K43" s="449">
        <f t="shared" si="3"/>
        <v>0</v>
      </c>
      <c r="L43" s="18">
        <f t="shared" si="4"/>
        <v>0</v>
      </c>
      <c r="M43" s="18">
        <f t="shared" si="5"/>
        <v>0</v>
      </c>
      <c r="N43" s="457"/>
      <c r="O43" s="332">
        <f t="shared" si="6"/>
        <v>0</v>
      </c>
      <c r="Q43" s="502">
        <v>77</v>
      </c>
      <c r="R43" s="621"/>
      <c r="S43" s="621"/>
      <c r="T43" s="621"/>
      <c r="U43" s="621"/>
      <c r="V43" s="457"/>
      <c r="W43" s="457"/>
    </row>
    <row r="44" spans="1:23" ht="13.5" x14ac:dyDescent="0.25">
      <c r="A44" s="734"/>
      <c r="B44" s="724" t="s">
        <v>39</v>
      </c>
      <c r="C44" s="783"/>
      <c r="D44" s="343"/>
      <c r="E44" s="343"/>
      <c r="F44" s="344">
        <f t="shared" si="2"/>
        <v>0</v>
      </c>
      <c r="G44" s="343"/>
      <c r="H44" s="343"/>
      <c r="I44" s="345">
        <f t="shared" si="0"/>
        <v>0</v>
      </c>
      <c r="J44" s="341"/>
      <c r="K44" s="346">
        <f t="shared" si="3"/>
        <v>0</v>
      </c>
      <c r="L44" s="343">
        <f t="shared" si="4"/>
        <v>0</v>
      </c>
      <c r="M44" s="347">
        <f t="shared" si="5"/>
        <v>0</v>
      </c>
      <c r="N44" s="53"/>
      <c r="O44" s="466">
        <f t="shared" si="6"/>
        <v>0</v>
      </c>
      <c r="Q44" s="349" t="s">
        <v>37</v>
      </c>
      <c r="R44" s="621"/>
      <c r="S44" s="621"/>
      <c r="T44" s="621"/>
      <c r="U44" s="621"/>
      <c r="V44" s="457"/>
      <c r="W44" s="457"/>
    </row>
    <row r="45" spans="1:23" x14ac:dyDescent="0.2">
      <c r="A45" s="728" t="s">
        <v>451</v>
      </c>
      <c r="B45" s="728"/>
      <c r="C45" s="784"/>
      <c r="D45" s="339">
        <v>238</v>
      </c>
      <c r="E45" s="339">
        <v>303</v>
      </c>
      <c r="F45" s="28">
        <f t="shared" si="2"/>
        <v>541</v>
      </c>
      <c r="G45" s="339">
        <v>30</v>
      </c>
      <c r="H45" s="339">
        <v>62</v>
      </c>
      <c r="I45" s="340">
        <f t="shared" si="0"/>
        <v>92</v>
      </c>
      <c r="J45" s="341"/>
      <c r="K45" s="342">
        <f t="shared" si="3"/>
        <v>268</v>
      </c>
      <c r="L45" s="339">
        <f t="shared" si="4"/>
        <v>365</v>
      </c>
      <c r="M45" s="340">
        <f t="shared" si="5"/>
        <v>633</v>
      </c>
      <c r="N45" s="457"/>
      <c r="O45" s="467">
        <f t="shared" si="6"/>
        <v>0.2872050816696915</v>
      </c>
      <c r="Q45" s="349" t="s">
        <v>442</v>
      </c>
      <c r="R45" s="621"/>
      <c r="S45" s="621"/>
      <c r="T45" s="621"/>
      <c r="U45" s="621"/>
      <c r="V45" s="457"/>
      <c r="W45" s="457"/>
    </row>
    <row r="46" spans="1:23" x14ac:dyDescent="0.2">
      <c r="A46" s="732" t="s">
        <v>443</v>
      </c>
      <c r="B46" s="743" t="s">
        <v>558</v>
      </c>
      <c r="C46" s="236" t="s">
        <v>42</v>
      </c>
      <c r="D46" s="18">
        <v>0</v>
      </c>
      <c r="E46" s="18">
        <v>3</v>
      </c>
      <c r="F46" s="18">
        <f t="shared" si="2"/>
        <v>3</v>
      </c>
      <c r="G46" s="18">
        <v>0</v>
      </c>
      <c r="H46" s="18">
        <v>0</v>
      </c>
      <c r="I46" s="19">
        <f t="shared" si="0"/>
        <v>0</v>
      </c>
      <c r="J46" s="348"/>
      <c r="K46" s="449">
        <f t="shared" si="3"/>
        <v>0</v>
      </c>
      <c r="L46" s="18">
        <f t="shared" si="4"/>
        <v>3</v>
      </c>
      <c r="M46" s="18">
        <f t="shared" si="5"/>
        <v>3</v>
      </c>
      <c r="N46" s="457"/>
      <c r="O46" s="332">
        <f t="shared" si="6"/>
        <v>1.3611615245009074E-3</v>
      </c>
      <c r="Q46" s="349">
        <v>25</v>
      </c>
      <c r="R46" s="621"/>
      <c r="S46" s="621"/>
      <c r="T46" s="621"/>
      <c r="U46" s="621"/>
      <c r="V46" s="457"/>
      <c r="W46" s="457"/>
    </row>
    <row r="47" spans="1:23" s="53" customFormat="1" x14ac:dyDescent="0.2">
      <c r="A47" s="733"/>
      <c r="B47" s="741"/>
      <c r="C47" s="237" t="s">
        <v>43</v>
      </c>
      <c r="D47" s="18">
        <v>1</v>
      </c>
      <c r="E47" s="18">
        <v>10</v>
      </c>
      <c r="F47" s="18">
        <f t="shared" si="2"/>
        <v>11</v>
      </c>
      <c r="G47" s="18">
        <v>0</v>
      </c>
      <c r="H47" s="18">
        <v>12</v>
      </c>
      <c r="I47" s="19">
        <f t="shared" si="0"/>
        <v>12</v>
      </c>
      <c r="J47" s="348"/>
      <c r="K47" s="449">
        <f t="shared" si="3"/>
        <v>1</v>
      </c>
      <c r="L47" s="18">
        <f t="shared" si="4"/>
        <v>22</v>
      </c>
      <c r="M47" s="18">
        <f t="shared" si="5"/>
        <v>23</v>
      </c>
      <c r="N47" s="457"/>
      <c r="O47" s="332">
        <f t="shared" si="6"/>
        <v>1.0435571687840291E-2</v>
      </c>
      <c r="Q47" s="502">
        <v>26</v>
      </c>
      <c r="R47" s="621"/>
      <c r="S47" s="621"/>
      <c r="T47" s="621"/>
      <c r="U47" s="621"/>
      <c r="V47" s="457"/>
      <c r="W47" s="457"/>
    </row>
    <row r="48" spans="1:23" x14ac:dyDescent="0.2">
      <c r="A48" s="733"/>
      <c r="B48" s="741"/>
      <c r="C48" s="237" t="s">
        <v>44</v>
      </c>
      <c r="D48" s="18">
        <v>9</v>
      </c>
      <c r="E48" s="18">
        <v>68</v>
      </c>
      <c r="F48" s="18">
        <f t="shared" si="2"/>
        <v>77</v>
      </c>
      <c r="G48" s="18">
        <v>0</v>
      </c>
      <c r="H48" s="18">
        <v>20</v>
      </c>
      <c r="I48" s="19">
        <f t="shared" si="0"/>
        <v>20</v>
      </c>
      <c r="J48" s="348"/>
      <c r="K48" s="231">
        <f t="shared" si="3"/>
        <v>9</v>
      </c>
      <c r="L48" s="18">
        <f t="shared" si="4"/>
        <v>88</v>
      </c>
      <c r="M48" s="18">
        <f t="shared" si="5"/>
        <v>97</v>
      </c>
      <c r="O48" s="331">
        <f t="shared" si="6"/>
        <v>4.4010889292196008E-2</v>
      </c>
      <c r="Q48" s="349">
        <v>27</v>
      </c>
      <c r="R48" s="621"/>
      <c r="S48" s="621"/>
      <c r="T48" s="621"/>
      <c r="U48" s="621"/>
      <c r="V48" s="457"/>
      <c r="W48" s="457"/>
    </row>
    <row r="49" spans="1:23" ht="13.5" x14ac:dyDescent="0.25">
      <c r="A49" s="733"/>
      <c r="B49" s="724" t="s">
        <v>454</v>
      </c>
      <c r="C49" s="783"/>
      <c r="D49" s="343">
        <v>10</v>
      </c>
      <c r="E49" s="343">
        <v>81</v>
      </c>
      <c r="F49" s="344">
        <f t="shared" si="2"/>
        <v>91</v>
      </c>
      <c r="G49" s="343">
        <v>0</v>
      </c>
      <c r="H49" s="343">
        <v>32</v>
      </c>
      <c r="I49" s="345">
        <f t="shared" si="0"/>
        <v>32</v>
      </c>
      <c r="J49" s="341"/>
      <c r="K49" s="346">
        <f t="shared" si="3"/>
        <v>10</v>
      </c>
      <c r="L49" s="343">
        <f t="shared" si="4"/>
        <v>113</v>
      </c>
      <c r="M49" s="347">
        <f t="shared" si="5"/>
        <v>123</v>
      </c>
      <c r="N49" s="53"/>
      <c r="O49" s="466">
        <f t="shared" si="6"/>
        <v>5.5807622504537205E-2</v>
      </c>
      <c r="Q49" s="349" t="s">
        <v>444</v>
      </c>
      <c r="R49" s="621"/>
      <c r="S49" s="621"/>
      <c r="T49" s="621"/>
      <c r="U49" s="621"/>
      <c r="V49" s="457"/>
      <c r="W49" s="457"/>
    </row>
    <row r="50" spans="1:23" x14ac:dyDescent="0.2">
      <c r="A50" s="733"/>
      <c r="B50" s="741" t="s">
        <v>559</v>
      </c>
      <c r="C50" s="236" t="s">
        <v>45</v>
      </c>
      <c r="D50" s="18">
        <v>2</v>
      </c>
      <c r="E50" s="18">
        <v>0</v>
      </c>
      <c r="F50" s="18">
        <f t="shared" si="2"/>
        <v>2</v>
      </c>
      <c r="G50" s="18">
        <v>0</v>
      </c>
      <c r="H50" s="18">
        <v>1</v>
      </c>
      <c r="I50" s="19">
        <f t="shared" si="0"/>
        <v>1</v>
      </c>
      <c r="J50" s="348"/>
      <c r="K50" s="449">
        <f t="shared" si="3"/>
        <v>2</v>
      </c>
      <c r="L50" s="18">
        <f t="shared" si="4"/>
        <v>1</v>
      </c>
      <c r="M50" s="18">
        <f t="shared" si="5"/>
        <v>3</v>
      </c>
      <c r="N50" s="457"/>
      <c r="O50" s="332">
        <f t="shared" si="6"/>
        <v>1.3611615245009074E-3</v>
      </c>
      <c r="Q50" s="349">
        <v>28</v>
      </c>
      <c r="R50" s="621"/>
      <c r="S50" s="621"/>
      <c r="T50" s="621"/>
      <c r="U50" s="621"/>
      <c r="V50" s="457"/>
      <c r="W50" s="457"/>
    </row>
    <row r="51" spans="1:23" s="53" customFormat="1" x14ac:dyDescent="0.2">
      <c r="A51" s="733"/>
      <c r="B51" s="741"/>
      <c r="C51" s="237" t="s">
        <v>46</v>
      </c>
      <c r="D51" s="18">
        <v>0</v>
      </c>
      <c r="E51" s="18">
        <v>0</v>
      </c>
      <c r="F51" s="18">
        <f t="shared" si="2"/>
        <v>0</v>
      </c>
      <c r="G51" s="18">
        <v>0</v>
      </c>
      <c r="H51" s="18">
        <v>1</v>
      </c>
      <c r="I51" s="19">
        <f t="shared" si="0"/>
        <v>1</v>
      </c>
      <c r="J51" s="348"/>
      <c r="K51" s="449">
        <f t="shared" si="3"/>
        <v>0</v>
      </c>
      <c r="L51" s="18">
        <f t="shared" si="4"/>
        <v>1</v>
      </c>
      <c r="M51" s="18">
        <f t="shared" si="5"/>
        <v>1</v>
      </c>
      <c r="N51" s="457"/>
      <c r="O51" s="332">
        <f t="shared" si="6"/>
        <v>4.5372050816696913E-4</v>
      </c>
      <c r="Q51" s="502">
        <v>29</v>
      </c>
      <c r="R51" s="621"/>
      <c r="S51" s="621"/>
      <c r="T51" s="621"/>
      <c r="U51" s="621"/>
      <c r="V51" s="457"/>
      <c r="W51" s="457"/>
    </row>
    <row r="52" spans="1:23" x14ac:dyDescent="0.2">
      <c r="A52" s="733"/>
      <c r="B52" s="741"/>
      <c r="C52" s="238">
        <v>3</v>
      </c>
      <c r="D52" s="18">
        <v>3</v>
      </c>
      <c r="E52" s="18">
        <v>3</v>
      </c>
      <c r="F52" s="18">
        <f t="shared" si="2"/>
        <v>6</v>
      </c>
      <c r="G52" s="18">
        <v>0</v>
      </c>
      <c r="H52" s="18">
        <v>1</v>
      </c>
      <c r="I52" s="19">
        <f t="shared" si="0"/>
        <v>1</v>
      </c>
      <c r="J52" s="348"/>
      <c r="K52" s="231">
        <f t="shared" si="3"/>
        <v>3</v>
      </c>
      <c r="L52" s="18">
        <f t="shared" si="4"/>
        <v>4</v>
      </c>
      <c r="M52" s="18">
        <f t="shared" si="5"/>
        <v>7</v>
      </c>
      <c r="O52" s="331">
        <f t="shared" si="6"/>
        <v>3.1760435571687841E-3</v>
      </c>
      <c r="Q52" s="349">
        <v>30</v>
      </c>
      <c r="R52" s="621"/>
      <c r="S52" s="621"/>
      <c r="T52" s="621"/>
      <c r="U52" s="621"/>
      <c r="V52" s="457"/>
      <c r="W52" s="457"/>
    </row>
    <row r="53" spans="1:23" ht="13.5" x14ac:dyDescent="0.25">
      <c r="A53" s="733"/>
      <c r="B53" s="724" t="s">
        <v>48</v>
      </c>
      <c r="C53" s="783"/>
      <c r="D53" s="343">
        <v>5</v>
      </c>
      <c r="E53" s="343">
        <v>3</v>
      </c>
      <c r="F53" s="344">
        <f t="shared" si="2"/>
        <v>8</v>
      </c>
      <c r="G53" s="343">
        <v>0</v>
      </c>
      <c r="H53" s="343">
        <v>3</v>
      </c>
      <c r="I53" s="345">
        <f t="shared" si="0"/>
        <v>3</v>
      </c>
      <c r="J53" s="341"/>
      <c r="K53" s="346">
        <f t="shared" si="3"/>
        <v>5</v>
      </c>
      <c r="L53" s="343">
        <f t="shared" si="4"/>
        <v>6</v>
      </c>
      <c r="M53" s="347">
        <f t="shared" si="5"/>
        <v>11</v>
      </c>
      <c r="N53" s="53"/>
      <c r="O53" s="466">
        <f t="shared" si="6"/>
        <v>4.9909255898366606E-3</v>
      </c>
      <c r="Q53" s="349" t="s">
        <v>323</v>
      </c>
      <c r="R53" s="621"/>
      <c r="S53" s="621"/>
      <c r="T53" s="621"/>
      <c r="U53" s="621"/>
      <c r="V53" s="457"/>
      <c r="W53" s="457"/>
    </row>
    <row r="54" spans="1:23" x14ac:dyDescent="0.2">
      <c r="A54" s="733"/>
      <c r="B54" s="741" t="s">
        <v>560</v>
      </c>
      <c r="C54" s="236" t="s">
        <v>49</v>
      </c>
      <c r="D54" s="18">
        <v>1</v>
      </c>
      <c r="E54" s="18">
        <v>0</v>
      </c>
      <c r="F54" s="18">
        <f t="shared" si="2"/>
        <v>1</v>
      </c>
      <c r="G54" s="18">
        <v>0</v>
      </c>
      <c r="H54" s="18">
        <v>2</v>
      </c>
      <c r="I54" s="19">
        <f t="shared" si="0"/>
        <v>2</v>
      </c>
      <c r="J54" s="348"/>
      <c r="K54" s="449">
        <f t="shared" si="3"/>
        <v>1</v>
      </c>
      <c r="L54" s="18">
        <f t="shared" si="4"/>
        <v>2</v>
      </c>
      <c r="M54" s="18">
        <f t="shared" si="5"/>
        <v>3</v>
      </c>
      <c r="N54" s="457"/>
      <c r="O54" s="332">
        <f t="shared" si="6"/>
        <v>1.3611615245009074E-3</v>
      </c>
      <c r="Q54" s="349">
        <v>31</v>
      </c>
      <c r="R54" s="621"/>
      <c r="S54" s="621"/>
      <c r="T54" s="621"/>
      <c r="U54" s="621"/>
      <c r="V54" s="457"/>
      <c r="W54" s="457"/>
    </row>
    <row r="55" spans="1:23" s="53" customFormat="1" x14ac:dyDescent="0.2">
      <c r="A55" s="733"/>
      <c r="B55" s="741"/>
      <c r="C55" s="237" t="s">
        <v>50</v>
      </c>
      <c r="D55" s="18">
        <v>3</v>
      </c>
      <c r="E55" s="18">
        <v>1</v>
      </c>
      <c r="F55" s="18">
        <f t="shared" si="2"/>
        <v>4</v>
      </c>
      <c r="G55" s="18">
        <v>0</v>
      </c>
      <c r="H55" s="18">
        <v>1</v>
      </c>
      <c r="I55" s="19">
        <f t="shared" si="0"/>
        <v>1</v>
      </c>
      <c r="J55" s="348"/>
      <c r="K55" s="449">
        <f t="shared" si="3"/>
        <v>3</v>
      </c>
      <c r="L55" s="18">
        <f t="shared" si="4"/>
        <v>2</v>
      </c>
      <c r="M55" s="18">
        <f t="shared" si="5"/>
        <v>5</v>
      </c>
      <c r="N55" s="457"/>
      <c r="O55" s="332">
        <f t="shared" ref="O55:O83" si="7">M55/$M$87</f>
        <v>2.2686025408348459E-3</v>
      </c>
      <c r="Q55" s="502">
        <v>32</v>
      </c>
      <c r="R55" s="621"/>
      <c r="S55" s="621"/>
      <c r="T55" s="621"/>
      <c r="U55" s="621"/>
      <c r="V55" s="457"/>
      <c r="W55" s="457"/>
    </row>
    <row r="56" spans="1:23" x14ac:dyDescent="0.2">
      <c r="A56" s="733"/>
      <c r="B56" s="741"/>
      <c r="C56" s="238" t="s">
        <v>51</v>
      </c>
      <c r="D56" s="18">
        <v>0</v>
      </c>
      <c r="E56" s="18">
        <v>4</v>
      </c>
      <c r="F56" s="18">
        <f t="shared" si="2"/>
        <v>4</v>
      </c>
      <c r="G56" s="18">
        <v>2</v>
      </c>
      <c r="H56" s="18">
        <v>3</v>
      </c>
      <c r="I56" s="19">
        <f t="shared" si="0"/>
        <v>5</v>
      </c>
      <c r="J56" s="348"/>
      <c r="K56" s="231">
        <f t="shared" si="3"/>
        <v>2</v>
      </c>
      <c r="L56" s="18">
        <f t="shared" si="4"/>
        <v>7</v>
      </c>
      <c r="M56" s="18">
        <f t="shared" si="5"/>
        <v>9</v>
      </c>
      <c r="O56" s="331">
        <f t="shared" si="7"/>
        <v>4.0834845735027219E-3</v>
      </c>
      <c r="Q56" s="349">
        <v>33</v>
      </c>
      <c r="R56" s="621"/>
      <c r="S56" s="621"/>
      <c r="T56" s="621"/>
      <c r="U56" s="621"/>
      <c r="V56" s="457"/>
      <c r="W56" s="457"/>
    </row>
    <row r="57" spans="1:23" ht="13.5" x14ac:dyDescent="0.25">
      <c r="A57" s="733"/>
      <c r="B57" s="724" t="s">
        <v>52</v>
      </c>
      <c r="C57" s="783"/>
      <c r="D57" s="343">
        <v>4</v>
      </c>
      <c r="E57" s="343">
        <v>5</v>
      </c>
      <c r="F57" s="344">
        <f t="shared" si="2"/>
        <v>9</v>
      </c>
      <c r="G57" s="343">
        <v>2</v>
      </c>
      <c r="H57" s="343">
        <v>6</v>
      </c>
      <c r="I57" s="345">
        <f t="shared" si="0"/>
        <v>8</v>
      </c>
      <c r="J57" s="341"/>
      <c r="K57" s="346">
        <f t="shared" si="3"/>
        <v>6</v>
      </c>
      <c r="L57" s="343">
        <f t="shared" si="4"/>
        <v>11</v>
      </c>
      <c r="M57" s="347">
        <f t="shared" si="5"/>
        <v>17</v>
      </c>
      <c r="N57" s="53"/>
      <c r="O57" s="466">
        <f t="shared" si="7"/>
        <v>7.7132486388384758E-3</v>
      </c>
      <c r="Q57" s="349" t="s">
        <v>327</v>
      </c>
      <c r="R57" s="621"/>
      <c r="S57" s="621"/>
      <c r="T57" s="621"/>
      <c r="U57" s="621"/>
      <c r="V57" s="457"/>
      <c r="W57" s="457"/>
    </row>
    <row r="58" spans="1:23" x14ac:dyDescent="0.2">
      <c r="A58" s="733"/>
      <c r="B58" s="741" t="s">
        <v>561</v>
      </c>
      <c r="C58" s="236" t="s">
        <v>53</v>
      </c>
      <c r="D58" s="18"/>
      <c r="E58" s="18"/>
      <c r="F58" s="18">
        <f t="shared" si="2"/>
        <v>0</v>
      </c>
      <c r="G58" s="18"/>
      <c r="H58" s="18"/>
      <c r="I58" s="19">
        <f t="shared" si="0"/>
        <v>0</v>
      </c>
      <c r="J58" s="348"/>
      <c r="K58" s="231">
        <f t="shared" si="3"/>
        <v>0</v>
      </c>
      <c r="L58" s="18">
        <f t="shared" si="4"/>
        <v>0</v>
      </c>
      <c r="M58" s="18">
        <f t="shared" si="5"/>
        <v>0</v>
      </c>
      <c r="O58" s="332">
        <f t="shared" si="7"/>
        <v>0</v>
      </c>
      <c r="Q58" s="349">
        <v>34</v>
      </c>
      <c r="R58" s="621"/>
      <c r="S58" s="621"/>
      <c r="T58" s="621"/>
      <c r="U58" s="621"/>
      <c r="V58" s="457"/>
      <c r="W58" s="457"/>
    </row>
    <row r="59" spans="1:23" x14ac:dyDescent="0.2">
      <c r="A59" s="733"/>
      <c r="B59" s="741"/>
      <c r="C59" s="237" t="s">
        <v>54</v>
      </c>
      <c r="D59" s="18">
        <v>0</v>
      </c>
      <c r="E59" s="18">
        <v>3</v>
      </c>
      <c r="F59" s="18">
        <f t="shared" si="2"/>
        <v>3</v>
      </c>
      <c r="G59" s="18">
        <v>0</v>
      </c>
      <c r="H59" s="18">
        <v>2</v>
      </c>
      <c r="I59" s="19">
        <f t="shared" si="0"/>
        <v>2</v>
      </c>
      <c r="J59" s="348"/>
      <c r="K59" s="449">
        <f t="shared" si="3"/>
        <v>0</v>
      </c>
      <c r="L59" s="18">
        <f t="shared" si="4"/>
        <v>5</v>
      </c>
      <c r="M59" s="18">
        <f t="shared" si="5"/>
        <v>5</v>
      </c>
      <c r="N59" s="457"/>
      <c r="O59" s="332">
        <f t="shared" si="7"/>
        <v>2.2686025408348459E-3</v>
      </c>
      <c r="Q59" s="349">
        <v>35</v>
      </c>
      <c r="R59" s="621"/>
      <c r="S59" s="621"/>
      <c r="T59" s="621"/>
      <c r="U59" s="621"/>
      <c r="V59" s="457"/>
      <c r="W59" s="457"/>
    </row>
    <row r="60" spans="1:23" s="53" customFormat="1" x14ac:dyDescent="0.2">
      <c r="A60" s="733"/>
      <c r="B60" s="741"/>
      <c r="C60" s="237" t="s">
        <v>55</v>
      </c>
      <c r="D60" s="18">
        <v>0</v>
      </c>
      <c r="E60" s="18">
        <v>3</v>
      </c>
      <c r="F60" s="18">
        <f t="shared" si="2"/>
        <v>3</v>
      </c>
      <c r="G60" s="18">
        <v>0</v>
      </c>
      <c r="H60" s="18">
        <v>1</v>
      </c>
      <c r="I60" s="19">
        <f t="shared" si="0"/>
        <v>1</v>
      </c>
      <c r="J60" s="348"/>
      <c r="K60" s="449">
        <f t="shared" si="3"/>
        <v>0</v>
      </c>
      <c r="L60" s="18">
        <f t="shared" si="4"/>
        <v>4</v>
      </c>
      <c r="M60" s="18">
        <f t="shared" si="5"/>
        <v>4</v>
      </c>
      <c r="N60" s="457"/>
      <c r="O60" s="332">
        <f t="shared" si="7"/>
        <v>1.8148820326678765E-3</v>
      </c>
      <c r="Q60" s="502">
        <v>36</v>
      </c>
      <c r="R60" s="621"/>
      <c r="S60" s="621"/>
      <c r="T60" s="621"/>
      <c r="U60" s="621"/>
      <c r="V60" s="457"/>
      <c r="W60" s="457"/>
    </row>
    <row r="61" spans="1:23" x14ac:dyDescent="0.2">
      <c r="A61" s="733"/>
      <c r="B61" s="741"/>
      <c r="C61" s="237" t="s">
        <v>56</v>
      </c>
      <c r="D61" s="18">
        <v>0</v>
      </c>
      <c r="E61" s="18">
        <v>1</v>
      </c>
      <c r="F61" s="18">
        <f t="shared" si="2"/>
        <v>1</v>
      </c>
      <c r="G61" s="18">
        <v>0</v>
      </c>
      <c r="H61" s="18">
        <v>1</v>
      </c>
      <c r="I61" s="19">
        <f t="shared" si="0"/>
        <v>1</v>
      </c>
      <c r="J61" s="348"/>
      <c r="K61" s="231">
        <f t="shared" si="3"/>
        <v>0</v>
      </c>
      <c r="L61" s="18">
        <f t="shared" si="4"/>
        <v>2</v>
      </c>
      <c r="M61" s="18">
        <f t="shared" si="5"/>
        <v>2</v>
      </c>
      <c r="O61" s="331">
        <f t="shared" si="7"/>
        <v>9.0744101633393826E-4</v>
      </c>
      <c r="Q61" s="349">
        <v>37</v>
      </c>
      <c r="R61" s="621"/>
      <c r="S61" s="621"/>
      <c r="T61" s="621"/>
      <c r="U61" s="621"/>
      <c r="V61" s="457"/>
      <c r="W61" s="457"/>
    </row>
    <row r="62" spans="1:23" ht="13.5" x14ac:dyDescent="0.25">
      <c r="A62" s="733"/>
      <c r="B62" s="724" t="s">
        <v>57</v>
      </c>
      <c r="C62" s="783"/>
      <c r="D62" s="343">
        <v>0</v>
      </c>
      <c r="E62" s="343">
        <v>7</v>
      </c>
      <c r="F62" s="344">
        <f t="shared" si="2"/>
        <v>7</v>
      </c>
      <c r="G62" s="343">
        <v>0</v>
      </c>
      <c r="H62" s="343">
        <v>4</v>
      </c>
      <c r="I62" s="345">
        <f t="shared" si="0"/>
        <v>4</v>
      </c>
      <c r="J62" s="341"/>
      <c r="K62" s="346">
        <f t="shared" si="3"/>
        <v>0</v>
      </c>
      <c r="L62" s="343">
        <f t="shared" si="4"/>
        <v>11</v>
      </c>
      <c r="M62" s="347">
        <f t="shared" si="5"/>
        <v>11</v>
      </c>
      <c r="N62" s="53"/>
      <c r="O62" s="466">
        <f t="shared" si="7"/>
        <v>4.9909255898366606E-3</v>
      </c>
      <c r="Q62" s="349" t="s">
        <v>331</v>
      </c>
      <c r="R62" s="621"/>
      <c r="S62" s="621"/>
      <c r="T62" s="621"/>
      <c r="U62" s="621"/>
      <c r="V62" s="457"/>
      <c r="W62" s="457"/>
    </row>
    <row r="63" spans="1:23" ht="16.5" customHeight="1" x14ac:dyDescent="0.2">
      <c r="A63" s="733"/>
      <c r="B63" s="741" t="s">
        <v>562</v>
      </c>
      <c r="C63" s="236">
        <v>6</v>
      </c>
      <c r="D63" s="18">
        <v>5</v>
      </c>
      <c r="E63" s="18">
        <v>52</v>
      </c>
      <c r="F63" s="18">
        <f t="shared" si="2"/>
        <v>57</v>
      </c>
      <c r="G63" s="18">
        <v>1</v>
      </c>
      <c r="H63" s="18">
        <v>23</v>
      </c>
      <c r="I63" s="19">
        <f t="shared" si="0"/>
        <v>24</v>
      </c>
      <c r="J63" s="348"/>
      <c r="K63" s="231">
        <f t="shared" si="3"/>
        <v>6</v>
      </c>
      <c r="L63" s="18">
        <f t="shared" si="4"/>
        <v>75</v>
      </c>
      <c r="M63" s="18">
        <f t="shared" si="5"/>
        <v>81</v>
      </c>
      <c r="O63" s="332">
        <f t="shared" si="7"/>
        <v>3.6751361161524498E-2</v>
      </c>
      <c r="Q63" s="349">
        <v>60</v>
      </c>
      <c r="R63" s="621"/>
      <c r="S63" s="621"/>
      <c r="T63" s="621"/>
      <c r="U63" s="621"/>
      <c r="V63" s="457"/>
      <c r="W63" s="457"/>
    </row>
    <row r="64" spans="1:23" ht="15" customHeight="1" x14ac:dyDescent="0.2">
      <c r="A64" s="733"/>
      <c r="B64" s="741"/>
      <c r="C64" s="237" t="s">
        <v>59</v>
      </c>
      <c r="D64" s="18">
        <v>0</v>
      </c>
      <c r="E64" s="18">
        <v>34</v>
      </c>
      <c r="F64" s="18">
        <f t="shared" si="2"/>
        <v>34</v>
      </c>
      <c r="G64" s="18">
        <v>1</v>
      </c>
      <c r="H64" s="18">
        <v>7</v>
      </c>
      <c r="I64" s="19">
        <f t="shared" si="0"/>
        <v>8</v>
      </c>
      <c r="J64" s="348"/>
      <c r="K64" s="449">
        <f t="shared" si="3"/>
        <v>1</v>
      </c>
      <c r="L64" s="18">
        <f t="shared" si="4"/>
        <v>41</v>
      </c>
      <c r="M64" s="18">
        <f t="shared" si="5"/>
        <v>42</v>
      </c>
      <c r="N64" s="457"/>
      <c r="O64" s="332">
        <f t="shared" si="7"/>
        <v>1.9056261343012703E-2</v>
      </c>
      <c r="Q64" s="349">
        <v>61</v>
      </c>
      <c r="R64" s="621"/>
      <c r="S64" s="621"/>
      <c r="T64" s="621"/>
      <c r="U64" s="621"/>
      <c r="V64" s="457"/>
      <c r="W64" s="457"/>
    </row>
    <row r="65" spans="1:23" s="53" customFormat="1" ht="15.75" customHeight="1" x14ac:dyDescent="0.2">
      <c r="A65" s="733"/>
      <c r="B65" s="741"/>
      <c r="C65" s="237" t="s">
        <v>60</v>
      </c>
      <c r="D65" s="18">
        <v>5</v>
      </c>
      <c r="E65" s="18">
        <v>10</v>
      </c>
      <c r="F65" s="18">
        <f t="shared" si="2"/>
        <v>15</v>
      </c>
      <c r="G65" s="18">
        <v>3</v>
      </c>
      <c r="H65" s="18">
        <v>6</v>
      </c>
      <c r="I65" s="19">
        <f t="shared" si="0"/>
        <v>9</v>
      </c>
      <c r="J65" s="348"/>
      <c r="K65" s="449">
        <f t="shared" si="3"/>
        <v>8</v>
      </c>
      <c r="L65" s="18">
        <f t="shared" si="4"/>
        <v>16</v>
      </c>
      <c r="M65" s="18">
        <f t="shared" si="5"/>
        <v>24</v>
      </c>
      <c r="N65" s="457"/>
      <c r="O65" s="332">
        <f t="shared" si="7"/>
        <v>1.0889292196007259E-2</v>
      </c>
      <c r="Q65" s="502">
        <v>62</v>
      </c>
      <c r="R65" s="621"/>
      <c r="S65" s="621"/>
      <c r="T65" s="621"/>
      <c r="U65" s="621"/>
      <c r="V65" s="457"/>
      <c r="W65" s="457"/>
    </row>
    <row r="66" spans="1:23" ht="15.75" customHeight="1" x14ac:dyDescent="0.2">
      <c r="A66" s="733"/>
      <c r="B66" s="741"/>
      <c r="C66" s="237" t="s">
        <v>61</v>
      </c>
      <c r="D66" s="18">
        <v>3</v>
      </c>
      <c r="E66" s="18">
        <v>14</v>
      </c>
      <c r="F66" s="18">
        <f t="shared" si="2"/>
        <v>17</v>
      </c>
      <c r="G66" s="18">
        <v>0</v>
      </c>
      <c r="H66" s="18">
        <v>4</v>
      </c>
      <c r="I66" s="19">
        <f t="shared" si="0"/>
        <v>4</v>
      </c>
      <c r="J66" s="348"/>
      <c r="K66" s="231">
        <f t="shared" si="3"/>
        <v>3</v>
      </c>
      <c r="L66" s="18">
        <f t="shared" si="4"/>
        <v>18</v>
      </c>
      <c r="M66" s="18">
        <f t="shared" si="5"/>
        <v>21</v>
      </c>
      <c r="O66" s="331">
        <f t="shared" si="7"/>
        <v>9.5281306715063515E-3</v>
      </c>
      <c r="Q66" s="349">
        <v>63</v>
      </c>
      <c r="R66" s="621"/>
      <c r="S66" s="621"/>
      <c r="T66" s="621"/>
      <c r="U66" s="621"/>
      <c r="V66" s="457"/>
      <c r="W66" s="457"/>
    </row>
    <row r="67" spans="1:23" ht="13.5" x14ac:dyDescent="0.25">
      <c r="A67" s="733"/>
      <c r="B67" s="724" t="s">
        <v>62</v>
      </c>
      <c r="C67" s="783"/>
      <c r="D67" s="343">
        <v>13</v>
      </c>
      <c r="E67" s="343">
        <v>110</v>
      </c>
      <c r="F67" s="344">
        <f t="shared" si="2"/>
        <v>123</v>
      </c>
      <c r="G67" s="343">
        <v>5</v>
      </c>
      <c r="H67" s="343">
        <v>40</v>
      </c>
      <c r="I67" s="345">
        <f t="shared" si="0"/>
        <v>45</v>
      </c>
      <c r="J67" s="341"/>
      <c r="K67" s="346">
        <f t="shared" si="3"/>
        <v>18</v>
      </c>
      <c r="L67" s="343">
        <f t="shared" si="4"/>
        <v>150</v>
      </c>
      <c r="M67" s="347">
        <f t="shared" si="5"/>
        <v>168</v>
      </c>
      <c r="N67" s="53"/>
      <c r="O67" s="466">
        <f t="shared" si="7"/>
        <v>7.6225045372050812E-2</v>
      </c>
      <c r="Q67" s="349" t="s">
        <v>445</v>
      </c>
      <c r="R67" s="621"/>
      <c r="S67" s="621"/>
      <c r="T67" s="621"/>
      <c r="U67" s="621"/>
      <c r="V67" s="457"/>
      <c r="W67" s="457"/>
    </row>
    <row r="68" spans="1:23" x14ac:dyDescent="0.2">
      <c r="A68" s="733"/>
      <c r="B68" s="741" t="s">
        <v>473</v>
      </c>
      <c r="C68" s="236" t="s">
        <v>63</v>
      </c>
      <c r="D68" s="18">
        <v>4</v>
      </c>
      <c r="E68" s="18">
        <v>6</v>
      </c>
      <c r="F68" s="18">
        <f t="shared" si="2"/>
        <v>10</v>
      </c>
      <c r="G68" s="18">
        <v>0</v>
      </c>
      <c r="H68" s="18">
        <v>5</v>
      </c>
      <c r="I68" s="19">
        <f t="shared" si="0"/>
        <v>5</v>
      </c>
      <c r="J68" s="348"/>
      <c r="K68" s="231">
        <f t="shared" si="3"/>
        <v>4</v>
      </c>
      <c r="L68" s="18">
        <f t="shared" si="4"/>
        <v>11</v>
      </c>
      <c r="M68" s="18">
        <f t="shared" si="5"/>
        <v>15</v>
      </c>
      <c r="O68" s="332">
        <f t="shared" si="7"/>
        <v>6.8058076225045372E-3</v>
      </c>
      <c r="Q68" s="349">
        <v>64</v>
      </c>
      <c r="R68" s="621"/>
      <c r="S68" s="621"/>
      <c r="T68" s="621"/>
      <c r="U68" s="621"/>
      <c r="V68" s="457"/>
      <c r="W68" s="457"/>
    </row>
    <row r="69" spans="1:23" x14ac:dyDescent="0.2">
      <c r="A69" s="733"/>
      <c r="B69" s="741"/>
      <c r="C69" s="237" t="s">
        <v>64</v>
      </c>
      <c r="D69" s="18">
        <v>1</v>
      </c>
      <c r="E69" s="18">
        <v>0</v>
      </c>
      <c r="F69" s="18">
        <f t="shared" si="2"/>
        <v>1</v>
      </c>
      <c r="G69" s="18">
        <v>0</v>
      </c>
      <c r="H69" s="18">
        <v>2</v>
      </c>
      <c r="I69" s="19">
        <f t="shared" si="0"/>
        <v>2</v>
      </c>
      <c r="J69" s="348"/>
      <c r="K69" s="231">
        <f t="shared" si="3"/>
        <v>1</v>
      </c>
      <c r="L69" s="18">
        <f t="shared" si="4"/>
        <v>2</v>
      </c>
      <c r="M69" s="18">
        <f t="shared" si="5"/>
        <v>3</v>
      </c>
      <c r="O69" s="332">
        <f t="shared" si="7"/>
        <v>1.3611615245009074E-3</v>
      </c>
      <c r="Q69" s="349">
        <v>65</v>
      </c>
      <c r="R69" s="621"/>
      <c r="S69" s="621"/>
      <c r="T69" s="621"/>
      <c r="U69" s="621"/>
      <c r="V69" s="457"/>
      <c r="W69" s="457"/>
    </row>
    <row r="70" spans="1:23" x14ac:dyDescent="0.2">
      <c r="A70" s="733"/>
      <c r="B70" s="741"/>
      <c r="C70" s="237" t="s">
        <v>65</v>
      </c>
      <c r="D70" s="18">
        <v>4</v>
      </c>
      <c r="E70" s="18">
        <v>1</v>
      </c>
      <c r="F70" s="18">
        <f t="shared" si="2"/>
        <v>5</v>
      </c>
      <c r="G70" s="18">
        <v>1</v>
      </c>
      <c r="H70" s="18">
        <v>0</v>
      </c>
      <c r="I70" s="19">
        <f t="shared" si="0"/>
        <v>1</v>
      </c>
      <c r="J70" s="348"/>
      <c r="K70" s="231">
        <f t="shared" si="3"/>
        <v>5</v>
      </c>
      <c r="L70" s="18">
        <f t="shared" si="4"/>
        <v>1</v>
      </c>
      <c r="M70" s="18">
        <f t="shared" si="5"/>
        <v>6</v>
      </c>
      <c r="O70" s="332">
        <f t="shared" si="7"/>
        <v>2.7223230490018148E-3</v>
      </c>
      <c r="Q70" s="349">
        <v>66</v>
      </c>
      <c r="R70" s="621"/>
      <c r="S70" s="621"/>
      <c r="T70" s="621"/>
      <c r="U70" s="621"/>
      <c r="V70" s="457"/>
      <c r="W70" s="457"/>
    </row>
    <row r="71" spans="1:23" x14ac:dyDescent="0.2">
      <c r="A71" s="733"/>
      <c r="B71" s="741"/>
      <c r="C71" s="237" t="s">
        <v>66</v>
      </c>
      <c r="D71" s="18">
        <v>3</v>
      </c>
      <c r="E71" s="18">
        <v>10</v>
      </c>
      <c r="F71" s="18">
        <f t="shared" si="2"/>
        <v>13</v>
      </c>
      <c r="G71" s="18">
        <v>0</v>
      </c>
      <c r="H71" s="18">
        <v>3</v>
      </c>
      <c r="I71" s="19">
        <f t="shared" ref="I71:I85" si="8">H71+G71</f>
        <v>3</v>
      </c>
      <c r="J71" s="348"/>
      <c r="K71" s="449">
        <f t="shared" si="3"/>
        <v>3</v>
      </c>
      <c r="L71" s="18">
        <f t="shared" si="4"/>
        <v>13</v>
      </c>
      <c r="M71" s="18">
        <f t="shared" si="5"/>
        <v>16</v>
      </c>
      <c r="N71" s="457"/>
      <c r="O71" s="332">
        <f t="shared" si="7"/>
        <v>7.2595281306715061E-3</v>
      </c>
      <c r="Q71" s="349">
        <v>67</v>
      </c>
      <c r="R71" s="621"/>
      <c r="S71" s="621"/>
      <c r="T71" s="621"/>
      <c r="U71" s="621"/>
      <c r="V71" s="457"/>
      <c r="W71" s="457"/>
    </row>
    <row r="72" spans="1:23" x14ac:dyDescent="0.2">
      <c r="A72" s="733"/>
      <c r="B72" s="741"/>
      <c r="C72" s="237" t="s">
        <v>67</v>
      </c>
      <c r="D72" s="18">
        <v>2</v>
      </c>
      <c r="E72" s="18">
        <v>3</v>
      </c>
      <c r="F72" s="18">
        <f t="shared" ref="F72:F85" si="9">E72+D72</f>
        <v>5</v>
      </c>
      <c r="G72" s="18">
        <v>2</v>
      </c>
      <c r="H72" s="18">
        <v>1</v>
      </c>
      <c r="I72" s="19">
        <f t="shared" si="8"/>
        <v>3</v>
      </c>
      <c r="J72" s="348"/>
      <c r="K72" s="449">
        <f t="shared" ref="K72:K87" si="10">D72+G72</f>
        <v>4</v>
      </c>
      <c r="L72" s="18">
        <f t="shared" ref="L72:L87" si="11">E72+H72</f>
        <v>4</v>
      </c>
      <c r="M72" s="18">
        <f t="shared" ref="M72:M87" si="12">K72+L72</f>
        <v>8</v>
      </c>
      <c r="N72" s="457"/>
      <c r="O72" s="332">
        <f t="shared" si="7"/>
        <v>3.629764065335753E-3</v>
      </c>
      <c r="Q72" s="349">
        <v>68</v>
      </c>
      <c r="R72" s="621"/>
      <c r="S72" s="621"/>
      <c r="T72" s="621"/>
      <c r="U72" s="621"/>
      <c r="V72" s="457"/>
      <c r="W72" s="457"/>
    </row>
    <row r="73" spans="1:23" s="53" customFormat="1" x14ac:dyDescent="0.2">
      <c r="A73" s="733"/>
      <c r="B73" s="741"/>
      <c r="C73" s="238" t="s">
        <v>68</v>
      </c>
      <c r="D73" s="18">
        <v>5</v>
      </c>
      <c r="E73" s="18">
        <v>2</v>
      </c>
      <c r="F73" s="18">
        <f t="shared" si="9"/>
        <v>7</v>
      </c>
      <c r="G73" s="18">
        <v>0</v>
      </c>
      <c r="H73" s="18">
        <v>1</v>
      </c>
      <c r="I73" s="19">
        <f t="shared" si="8"/>
        <v>1</v>
      </c>
      <c r="J73" s="348"/>
      <c r="K73" s="449">
        <f t="shared" si="10"/>
        <v>5</v>
      </c>
      <c r="L73" s="18">
        <f t="shared" si="11"/>
        <v>3</v>
      </c>
      <c r="M73" s="18">
        <f t="shared" si="12"/>
        <v>8</v>
      </c>
      <c r="N73" s="457"/>
      <c r="O73" s="332">
        <f t="shared" si="7"/>
        <v>3.629764065335753E-3</v>
      </c>
      <c r="Q73" s="502">
        <v>69</v>
      </c>
      <c r="R73" s="621"/>
      <c r="S73" s="621"/>
      <c r="T73" s="621"/>
      <c r="U73" s="621"/>
      <c r="V73" s="457"/>
      <c r="W73" s="457"/>
    </row>
    <row r="74" spans="1:23" ht="13.5" x14ac:dyDescent="0.25">
      <c r="A74" s="734"/>
      <c r="B74" s="724" t="s">
        <v>69</v>
      </c>
      <c r="C74" s="783"/>
      <c r="D74" s="343">
        <v>19</v>
      </c>
      <c r="E74" s="343">
        <v>22</v>
      </c>
      <c r="F74" s="344">
        <f t="shared" si="9"/>
        <v>41</v>
      </c>
      <c r="G74" s="343">
        <v>3</v>
      </c>
      <c r="H74" s="343">
        <v>12</v>
      </c>
      <c r="I74" s="345">
        <f t="shared" si="8"/>
        <v>15</v>
      </c>
      <c r="J74" s="341"/>
      <c r="K74" s="346">
        <f t="shared" si="10"/>
        <v>22</v>
      </c>
      <c r="L74" s="343">
        <f t="shared" si="11"/>
        <v>34</v>
      </c>
      <c r="M74" s="347">
        <f t="shared" si="12"/>
        <v>56</v>
      </c>
      <c r="N74" s="53"/>
      <c r="O74" s="466">
        <f t="shared" si="7"/>
        <v>2.5408348457350273E-2</v>
      </c>
      <c r="Q74" s="349" t="s">
        <v>446</v>
      </c>
      <c r="R74" s="621"/>
      <c r="S74" s="621"/>
      <c r="T74" s="621"/>
      <c r="U74" s="621"/>
      <c r="V74" s="457"/>
      <c r="W74" s="457"/>
    </row>
    <row r="75" spans="1:23" x14ac:dyDescent="0.2">
      <c r="A75" s="728" t="s">
        <v>452</v>
      </c>
      <c r="B75" s="728"/>
      <c r="C75" s="784"/>
      <c r="D75" s="339">
        <v>51</v>
      </c>
      <c r="E75" s="339">
        <v>228</v>
      </c>
      <c r="F75" s="28">
        <f t="shared" si="9"/>
        <v>279</v>
      </c>
      <c r="G75" s="339">
        <v>10</v>
      </c>
      <c r="H75" s="339">
        <v>97</v>
      </c>
      <c r="I75" s="340">
        <f t="shared" si="8"/>
        <v>107</v>
      </c>
      <c r="J75" s="341"/>
      <c r="K75" s="342">
        <f t="shared" si="10"/>
        <v>61</v>
      </c>
      <c r="L75" s="339">
        <f t="shared" si="11"/>
        <v>325</v>
      </c>
      <c r="M75" s="340">
        <f t="shared" si="12"/>
        <v>386</v>
      </c>
      <c r="N75" s="457"/>
      <c r="O75" s="467">
        <f t="shared" si="7"/>
        <v>0.17513611615245009</v>
      </c>
      <c r="Q75" s="349" t="s">
        <v>443</v>
      </c>
      <c r="R75" s="621"/>
      <c r="S75" s="621"/>
      <c r="T75" s="621"/>
      <c r="U75" s="621"/>
      <c r="V75" s="457"/>
      <c r="W75" s="457"/>
    </row>
    <row r="76" spans="1:23" x14ac:dyDescent="0.2">
      <c r="A76" s="732" t="s">
        <v>584</v>
      </c>
      <c r="B76" s="814" t="s">
        <v>72</v>
      </c>
      <c r="C76" s="236" t="s">
        <v>73</v>
      </c>
      <c r="D76" s="18">
        <v>7</v>
      </c>
      <c r="E76" s="18">
        <v>6</v>
      </c>
      <c r="F76" s="18">
        <f t="shared" si="9"/>
        <v>13</v>
      </c>
      <c r="G76" s="18">
        <v>2</v>
      </c>
      <c r="H76" s="18">
        <v>4</v>
      </c>
      <c r="I76" s="19">
        <f t="shared" si="8"/>
        <v>6</v>
      </c>
      <c r="J76" s="348"/>
      <c r="K76" s="449">
        <f t="shared" si="10"/>
        <v>9</v>
      </c>
      <c r="L76" s="18">
        <f t="shared" si="11"/>
        <v>10</v>
      </c>
      <c r="M76" s="18">
        <f t="shared" si="12"/>
        <v>19</v>
      </c>
      <c r="N76" s="457"/>
      <c r="O76" s="332">
        <f t="shared" si="7"/>
        <v>8.6206896551724137E-3</v>
      </c>
      <c r="Q76" s="349">
        <v>85</v>
      </c>
      <c r="R76" s="621"/>
      <c r="S76" s="621"/>
      <c r="T76" s="621"/>
      <c r="U76" s="621"/>
      <c r="V76" s="457"/>
      <c r="W76" s="457"/>
    </row>
    <row r="77" spans="1:23" x14ac:dyDescent="0.2">
      <c r="A77" s="733"/>
      <c r="B77" s="815"/>
      <c r="C77" s="237" t="s">
        <v>74</v>
      </c>
      <c r="D77" s="18">
        <v>14</v>
      </c>
      <c r="E77" s="18">
        <v>18</v>
      </c>
      <c r="F77" s="18">
        <f t="shared" si="9"/>
        <v>32</v>
      </c>
      <c r="G77" s="18">
        <v>4</v>
      </c>
      <c r="H77" s="18">
        <v>8</v>
      </c>
      <c r="I77" s="19">
        <f t="shared" si="8"/>
        <v>12</v>
      </c>
      <c r="J77" s="348"/>
      <c r="K77" s="449">
        <f t="shared" si="10"/>
        <v>18</v>
      </c>
      <c r="L77" s="18">
        <f t="shared" si="11"/>
        <v>26</v>
      </c>
      <c r="M77" s="18">
        <f t="shared" si="12"/>
        <v>44</v>
      </c>
      <c r="N77" s="457"/>
      <c r="O77" s="332">
        <f t="shared" si="7"/>
        <v>1.9963702359346643E-2</v>
      </c>
      <c r="Q77" s="349">
        <v>86</v>
      </c>
      <c r="R77" s="621"/>
      <c r="S77" s="621"/>
      <c r="T77" s="621"/>
      <c r="U77" s="621"/>
      <c r="V77" s="457"/>
      <c r="W77" s="457"/>
    </row>
    <row r="78" spans="1:23" x14ac:dyDescent="0.2">
      <c r="A78" s="733"/>
      <c r="B78" s="815"/>
      <c r="C78" s="237" t="s">
        <v>75</v>
      </c>
      <c r="D78" s="18">
        <v>5</v>
      </c>
      <c r="E78" s="18">
        <v>1</v>
      </c>
      <c r="F78" s="18">
        <f t="shared" si="9"/>
        <v>6</v>
      </c>
      <c r="G78" s="18">
        <v>0</v>
      </c>
      <c r="H78" s="18">
        <v>2</v>
      </c>
      <c r="I78" s="19">
        <f t="shared" si="8"/>
        <v>2</v>
      </c>
      <c r="J78" s="348"/>
      <c r="K78" s="449">
        <f t="shared" si="10"/>
        <v>5</v>
      </c>
      <c r="L78" s="18">
        <f t="shared" si="11"/>
        <v>3</v>
      </c>
      <c r="M78" s="18">
        <f t="shared" si="12"/>
        <v>8</v>
      </c>
      <c r="N78" s="457"/>
      <c r="O78" s="332">
        <f t="shared" si="7"/>
        <v>3.629764065335753E-3</v>
      </c>
      <c r="Q78" s="349">
        <v>87</v>
      </c>
      <c r="R78" s="621"/>
      <c r="S78" s="621"/>
      <c r="T78" s="621"/>
      <c r="U78" s="621"/>
      <c r="V78" s="457"/>
      <c r="W78" s="457"/>
    </row>
    <row r="79" spans="1:23" s="621" customFormat="1" ht="13.5" x14ac:dyDescent="0.25">
      <c r="A79" s="733"/>
      <c r="B79" s="724" t="s">
        <v>591</v>
      </c>
      <c r="C79" s="783"/>
      <c r="D79" s="343">
        <v>26</v>
      </c>
      <c r="E79" s="343">
        <v>25</v>
      </c>
      <c r="F79" s="344">
        <f t="shared" ref="F79:F81" si="13">E79+D79</f>
        <v>51</v>
      </c>
      <c r="G79" s="343">
        <v>6</v>
      </c>
      <c r="H79" s="343">
        <v>14</v>
      </c>
      <c r="I79" s="345">
        <f t="shared" ref="I79:I81" si="14">H79+G79</f>
        <v>20</v>
      </c>
      <c r="J79" s="341"/>
      <c r="K79" s="346">
        <f t="shared" ref="K79:K81" si="15">D79+G79</f>
        <v>32</v>
      </c>
      <c r="L79" s="343">
        <f t="shared" ref="L79:L81" si="16">E79+H79</f>
        <v>39</v>
      </c>
      <c r="M79" s="347">
        <f t="shared" ref="M79:M81" si="17">K79+L79</f>
        <v>71</v>
      </c>
      <c r="N79" s="53"/>
      <c r="O79" s="466">
        <f t="shared" si="7"/>
        <v>3.2214156079854811E-2</v>
      </c>
      <c r="Q79" s="349" t="s">
        <v>72</v>
      </c>
    </row>
    <row r="80" spans="1:23" s="621" customFormat="1" x14ac:dyDescent="0.2">
      <c r="A80" s="733"/>
      <c r="B80" s="741" t="s">
        <v>595</v>
      </c>
      <c r="C80" s="236">
        <v>91</v>
      </c>
      <c r="D80" s="607">
        <v>3</v>
      </c>
      <c r="E80" s="607">
        <v>2</v>
      </c>
      <c r="F80" s="607">
        <f t="shared" si="13"/>
        <v>5</v>
      </c>
      <c r="G80" s="607">
        <v>1</v>
      </c>
      <c r="H80" s="607">
        <v>0</v>
      </c>
      <c r="I80" s="19">
        <f t="shared" si="14"/>
        <v>1</v>
      </c>
      <c r="J80" s="348"/>
      <c r="K80" s="611">
        <f t="shared" si="15"/>
        <v>4</v>
      </c>
      <c r="L80" s="607">
        <f t="shared" si="16"/>
        <v>2</v>
      </c>
      <c r="M80" s="607">
        <f t="shared" si="17"/>
        <v>6</v>
      </c>
      <c r="O80" s="332">
        <f t="shared" si="7"/>
        <v>2.7223230490018148E-3</v>
      </c>
      <c r="Q80" s="349">
        <v>91</v>
      </c>
    </row>
    <row r="81" spans="1:23" s="621" customFormat="1" x14ac:dyDescent="0.2">
      <c r="A81" s="733"/>
      <c r="B81" s="741"/>
      <c r="C81" s="237">
        <v>92</v>
      </c>
      <c r="D81" s="607">
        <v>1</v>
      </c>
      <c r="E81" s="607">
        <v>2</v>
      </c>
      <c r="F81" s="607">
        <f t="shared" si="13"/>
        <v>3</v>
      </c>
      <c r="G81" s="607">
        <v>1</v>
      </c>
      <c r="H81" s="607">
        <v>0</v>
      </c>
      <c r="I81" s="19">
        <f t="shared" si="14"/>
        <v>1</v>
      </c>
      <c r="J81" s="348"/>
      <c r="K81" s="611">
        <f t="shared" si="15"/>
        <v>2</v>
      </c>
      <c r="L81" s="607">
        <f t="shared" si="16"/>
        <v>2</v>
      </c>
      <c r="M81" s="607">
        <f t="shared" si="17"/>
        <v>4</v>
      </c>
      <c r="O81" s="332">
        <f t="shared" si="7"/>
        <v>1.8148820326678765E-3</v>
      </c>
      <c r="Q81" s="349">
        <v>92</v>
      </c>
    </row>
    <row r="82" spans="1:23" s="621" customFormat="1" ht="13.5" x14ac:dyDescent="0.25">
      <c r="A82" s="733"/>
      <c r="B82" s="724" t="s">
        <v>619</v>
      </c>
      <c r="C82" s="783"/>
      <c r="D82" s="343">
        <v>4</v>
      </c>
      <c r="E82" s="343">
        <v>4</v>
      </c>
      <c r="F82" s="344">
        <f t="shared" ref="F82" si="18">E82+D82</f>
        <v>8</v>
      </c>
      <c r="G82" s="343">
        <v>2</v>
      </c>
      <c r="H82" s="343">
        <v>0</v>
      </c>
      <c r="I82" s="345">
        <f t="shared" ref="I82" si="19">H82+G82</f>
        <v>2</v>
      </c>
      <c r="J82" s="341"/>
      <c r="K82" s="346">
        <f t="shared" ref="K82" si="20">D82+G82</f>
        <v>6</v>
      </c>
      <c r="L82" s="343">
        <f t="shared" ref="L82" si="21">E82+H82</f>
        <v>4</v>
      </c>
      <c r="M82" s="347">
        <f t="shared" ref="M82" si="22">K82+L82</f>
        <v>10</v>
      </c>
      <c r="N82" s="53"/>
      <c r="O82" s="466">
        <f t="shared" si="7"/>
        <v>4.5372050816696917E-3</v>
      </c>
      <c r="Q82" s="349" t="s">
        <v>585</v>
      </c>
    </row>
    <row r="83" spans="1:23" x14ac:dyDescent="0.2">
      <c r="A83" s="746" t="s">
        <v>590</v>
      </c>
      <c r="B83" s="746"/>
      <c r="C83" s="791"/>
      <c r="D83" s="339">
        <v>30</v>
      </c>
      <c r="E83" s="339">
        <v>29</v>
      </c>
      <c r="F83" s="28">
        <f t="shared" si="9"/>
        <v>59</v>
      </c>
      <c r="G83" s="339">
        <v>8</v>
      </c>
      <c r="H83" s="339">
        <v>14</v>
      </c>
      <c r="I83" s="340">
        <f t="shared" si="8"/>
        <v>22</v>
      </c>
      <c r="J83" s="341"/>
      <c r="K83" s="342">
        <f t="shared" si="10"/>
        <v>38</v>
      </c>
      <c r="L83" s="339">
        <f t="shared" si="11"/>
        <v>43</v>
      </c>
      <c r="M83" s="340">
        <f t="shared" si="12"/>
        <v>81</v>
      </c>
      <c r="N83" s="457"/>
      <c r="O83" s="467">
        <f t="shared" si="7"/>
        <v>3.6751361161524498E-2</v>
      </c>
      <c r="Q83" s="349" t="s">
        <v>584</v>
      </c>
      <c r="R83" s="621"/>
      <c r="S83" s="621"/>
      <c r="T83" s="621"/>
      <c r="U83" s="621"/>
      <c r="V83" s="457"/>
      <c r="W83" s="457"/>
    </row>
    <row r="84" spans="1:23" ht="9.75" customHeight="1" x14ac:dyDescent="0.25">
      <c r="A84" s="155"/>
      <c r="B84" s="155"/>
      <c r="C84" s="156"/>
      <c r="D84" s="457"/>
      <c r="E84" s="457"/>
      <c r="F84" s="457"/>
      <c r="G84" s="457"/>
      <c r="H84" s="457"/>
      <c r="I84" s="457"/>
      <c r="J84" s="457"/>
      <c r="K84" s="457"/>
      <c r="L84" s="457"/>
      <c r="M84" s="457"/>
      <c r="N84" s="457"/>
      <c r="O84" s="457"/>
      <c r="R84" s="621"/>
      <c r="S84" s="621"/>
      <c r="T84" s="621"/>
      <c r="U84" s="621"/>
      <c r="V84" s="457"/>
      <c r="W84" s="457"/>
    </row>
    <row r="85" spans="1:23" ht="17.25" customHeight="1" x14ac:dyDescent="0.2">
      <c r="A85" s="761" t="s">
        <v>376</v>
      </c>
      <c r="B85" s="761"/>
      <c r="C85" s="762"/>
      <c r="D85" s="343">
        <v>81</v>
      </c>
      <c r="E85" s="343">
        <v>148</v>
      </c>
      <c r="F85" s="344">
        <f t="shared" si="9"/>
        <v>229</v>
      </c>
      <c r="G85" s="343">
        <v>36</v>
      </c>
      <c r="H85" s="343">
        <v>81</v>
      </c>
      <c r="I85" s="345">
        <f t="shared" si="8"/>
        <v>117</v>
      </c>
      <c r="J85" s="341"/>
      <c r="K85" s="346">
        <f t="shared" si="10"/>
        <v>117</v>
      </c>
      <c r="L85" s="343">
        <f t="shared" si="11"/>
        <v>229</v>
      </c>
      <c r="M85" s="347">
        <f t="shared" si="12"/>
        <v>346</v>
      </c>
      <c r="N85" s="53"/>
      <c r="O85" s="466">
        <f>M85/$M$87</f>
        <v>0.15698729582577131</v>
      </c>
      <c r="Q85" s="349" t="s">
        <v>447</v>
      </c>
      <c r="R85" s="621"/>
      <c r="S85" s="621"/>
      <c r="T85" s="621"/>
      <c r="U85" s="621"/>
      <c r="V85" s="457"/>
      <c r="W85" s="457"/>
    </row>
    <row r="86" spans="1:23" ht="8.25" customHeight="1" x14ac:dyDescent="0.2">
      <c r="C86" s="457"/>
      <c r="D86" s="457"/>
      <c r="E86" s="457"/>
      <c r="F86" s="457"/>
      <c r="G86" s="457"/>
      <c r="H86" s="457"/>
      <c r="I86" s="457"/>
      <c r="J86" s="457"/>
      <c r="K86" s="457"/>
      <c r="L86" s="457"/>
      <c r="M86" s="457"/>
      <c r="N86" s="457"/>
      <c r="O86" s="457"/>
      <c r="R86" s="457"/>
      <c r="S86" s="457"/>
      <c r="T86" s="457"/>
      <c r="U86" s="457"/>
      <c r="V86" s="457"/>
      <c r="W86" s="457"/>
    </row>
    <row r="87" spans="1:23" ht="15.75" x14ac:dyDescent="0.2">
      <c r="A87" s="735" t="s">
        <v>1</v>
      </c>
      <c r="B87" s="735"/>
      <c r="C87" s="736"/>
      <c r="D87" s="339">
        <f>D85+D83+D75+D45+D15</f>
        <v>563</v>
      </c>
      <c r="E87" s="339">
        <f t="shared" ref="E87:I87" si="23">E85+E83+E75+E45+E15</f>
        <v>1102</v>
      </c>
      <c r="F87" s="28">
        <f t="shared" si="23"/>
        <v>1665</v>
      </c>
      <c r="G87" s="339">
        <f t="shared" si="23"/>
        <v>125</v>
      </c>
      <c r="H87" s="339">
        <f t="shared" si="23"/>
        <v>414</v>
      </c>
      <c r="I87" s="340">
        <f t="shared" si="23"/>
        <v>539</v>
      </c>
      <c r="J87" s="341"/>
      <c r="K87" s="342">
        <f t="shared" si="10"/>
        <v>688</v>
      </c>
      <c r="L87" s="339">
        <f t="shared" si="11"/>
        <v>1516</v>
      </c>
      <c r="M87" s="340">
        <f t="shared" si="12"/>
        <v>2204</v>
      </c>
      <c r="N87" s="457"/>
      <c r="O87" s="467">
        <f>M87/$M$87</f>
        <v>1</v>
      </c>
      <c r="R87" s="457"/>
      <c r="S87" s="457"/>
      <c r="T87" s="457"/>
      <c r="U87" s="457"/>
      <c r="V87" s="457"/>
      <c r="W87" s="457"/>
    </row>
    <row r="88" spans="1:23" s="566" customFormat="1" ht="15.75" x14ac:dyDescent="0.25">
      <c r="A88" s="566" t="s">
        <v>660</v>
      </c>
      <c r="I88" s="676"/>
      <c r="Q88" s="579"/>
    </row>
    <row r="89" spans="1:23" x14ac:dyDescent="0.2">
      <c r="D89" s="622"/>
      <c r="I89" s="450"/>
    </row>
  </sheetData>
  <mergeCells count="43">
    <mergeCell ref="A87:C87"/>
    <mergeCell ref="A75:C75"/>
    <mergeCell ref="B76:B78"/>
    <mergeCell ref="A83:C83"/>
    <mergeCell ref="A85:C85"/>
    <mergeCell ref="B79:C79"/>
    <mergeCell ref="B82:C82"/>
    <mergeCell ref="B80:B81"/>
    <mergeCell ref="A76:A82"/>
    <mergeCell ref="A45:C45"/>
    <mergeCell ref="A46:A74"/>
    <mergeCell ref="B46:B48"/>
    <mergeCell ref="B49:C49"/>
    <mergeCell ref="B50:B52"/>
    <mergeCell ref="B53:C53"/>
    <mergeCell ref="B54:B56"/>
    <mergeCell ref="B57:C57"/>
    <mergeCell ref="B58:B61"/>
    <mergeCell ref="B62:C62"/>
    <mergeCell ref="B63:B66"/>
    <mergeCell ref="B67:C67"/>
    <mergeCell ref="B68:B73"/>
    <mergeCell ref="B74:C74"/>
    <mergeCell ref="A15:C15"/>
    <mergeCell ref="A16:A44"/>
    <mergeCell ref="B16:B24"/>
    <mergeCell ref="B25:C25"/>
    <mergeCell ref="B26:B34"/>
    <mergeCell ref="B35:C35"/>
    <mergeCell ref="B36:B40"/>
    <mergeCell ref="B41:C41"/>
    <mergeCell ref="B42:B43"/>
    <mergeCell ref="B44:C44"/>
    <mergeCell ref="A7:A14"/>
    <mergeCell ref="B7:B10"/>
    <mergeCell ref="B11:C11"/>
    <mergeCell ref="B12:B13"/>
    <mergeCell ref="B14:C14"/>
    <mergeCell ref="D4:F4"/>
    <mergeCell ref="G4:I4"/>
    <mergeCell ref="K4:M4"/>
    <mergeCell ref="O4:O5"/>
    <mergeCell ref="A2:O2"/>
  </mergeCells>
  <printOptions horizontalCentered="1"/>
  <pageMargins left="0.70866141732283472" right="0.70866141732283472" top="0.74803149606299213" bottom="0.74803149606299213" header="0.31496062992125984" footer="0.31496062992125984"/>
  <pageSetup paperSize="9" scale="60" firstPageNumber="49" fitToHeight="0" orientation="portrait" r:id="rId1"/>
  <headerFooter>
    <oddFooter>&amp;CPage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tabColor rgb="FF00B0F0"/>
    <pageSetUpPr fitToPage="1"/>
  </sheetPr>
  <dimension ref="B1:J802"/>
  <sheetViews>
    <sheetView showGridLines="0" showZeros="0" showWhiteSpace="0" zoomScaleNormal="100" workbookViewId="0">
      <selection activeCell="N25" sqref="N25"/>
    </sheetView>
  </sheetViews>
  <sheetFormatPr baseColWidth="10" defaultColWidth="12" defaultRowHeight="12.75" x14ac:dyDescent="0.2"/>
  <cols>
    <col min="1" max="16384" width="12" style="2"/>
  </cols>
  <sheetData>
    <row r="1" spans="2:8" ht="18" customHeight="1" x14ac:dyDescent="0.2">
      <c r="B1" s="1"/>
      <c r="C1" s="1"/>
      <c r="D1" s="1"/>
    </row>
    <row r="2" spans="2:8" x14ac:dyDescent="0.2">
      <c r="B2" s="3"/>
      <c r="C2" s="3"/>
      <c r="D2" s="3"/>
    </row>
    <row r="3" spans="2:8" x14ac:dyDescent="0.2">
      <c r="B3" s="3"/>
      <c r="C3" s="3"/>
      <c r="D3" s="3"/>
    </row>
    <row r="4" spans="2:8" x14ac:dyDescent="0.2">
      <c r="B4" s="3"/>
      <c r="C4" s="3"/>
      <c r="D4" s="3"/>
    </row>
    <row r="5" spans="2:8" x14ac:dyDescent="0.2">
      <c r="B5" s="3"/>
      <c r="C5" s="3"/>
      <c r="D5" s="3"/>
      <c r="G5" s="3"/>
      <c r="H5" s="3"/>
    </row>
    <row r="6" spans="2:8" x14ac:dyDescent="0.2">
      <c r="B6" s="3"/>
      <c r="C6" s="3"/>
      <c r="D6" s="3"/>
    </row>
    <row r="7" spans="2:8" x14ac:dyDescent="0.2">
      <c r="B7" s="3"/>
      <c r="C7" s="3"/>
      <c r="D7" s="3"/>
    </row>
    <row r="8" spans="2:8" x14ac:dyDescent="0.2">
      <c r="B8" s="3"/>
      <c r="C8" s="3"/>
      <c r="D8" s="3"/>
    </row>
    <row r="9" spans="2:8" x14ac:dyDescent="0.2">
      <c r="B9" s="3"/>
      <c r="C9" s="3"/>
      <c r="D9" s="3"/>
    </row>
    <row r="10" spans="2:8" x14ac:dyDescent="0.2">
      <c r="B10" s="3"/>
      <c r="C10" s="3"/>
      <c r="D10" s="3"/>
    </row>
    <row r="11" spans="2:8" x14ac:dyDescent="0.2">
      <c r="B11" s="3"/>
      <c r="C11" s="3"/>
      <c r="D11" s="3"/>
    </row>
    <row r="12" spans="2:8" x14ac:dyDescent="0.2">
      <c r="B12" s="3"/>
      <c r="C12" s="3"/>
      <c r="D12" s="3"/>
    </row>
    <row r="13" spans="2:8" x14ac:dyDescent="0.2">
      <c r="B13" s="3"/>
      <c r="C13" s="3"/>
      <c r="D13" s="3"/>
    </row>
    <row r="14" spans="2:8" x14ac:dyDescent="0.2">
      <c r="B14" s="3"/>
      <c r="C14" s="3"/>
      <c r="D14" s="3"/>
    </row>
    <row r="15" spans="2:8" x14ac:dyDescent="0.2">
      <c r="B15" s="3"/>
      <c r="C15" s="3"/>
      <c r="D15" s="3"/>
    </row>
    <row r="16" spans="2:8" x14ac:dyDescent="0.2">
      <c r="B16" s="3"/>
      <c r="C16" s="3"/>
      <c r="D16" s="3"/>
    </row>
    <row r="17" spans="2:9" x14ac:dyDescent="0.2">
      <c r="B17" s="3"/>
      <c r="C17" s="3"/>
      <c r="D17" s="3"/>
    </row>
    <row r="18" spans="2:9" x14ac:dyDescent="0.2">
      <c r="B18" s="3"/>
      <c r="C18" s="3"/>
      <c r="D18" s="3"/>
    </row>
    <row r="19" spans="2:9" x14ac:dyDescent="0.2">
      <c r="B19" s="3"/>
      <c r="C19" s="3"/>
      <c r="D19" s="3"/>
    </row>
    <row r="20" spans="2:9" x14ac:dyDescent="0.2">
      <c r="B20" s="3"/>
      <c r="C20" s="3"/>
      <c r="D20" s="3"/>
    </row>
    <row r="21" spans="2:9" x14ac:dyDescent="0.2">
      <c r="B21" s="3"/>
      <c r="C21" s="3"/>
      <c r="D21" s="3"/>
    </row>
    <row r="22" spans="2:9" x14ac:dyDescent="0.2">
      <c r="B22" s="3"/>
      <c r="C22" s="3"/>
      <c r="D22" s="3"/>
    </row>
    <row r="23" spans="2:9" x14ac:dyDescent="0.2">
      <c r="B23" s="3"/>
      <c r="C23" s="3"/>
      <c r="D23" s="3"/>
    </row>
    <row r="24" spans="2:9" x14ac:dyDescent="0.2">
      <c r="B24" s="3"/>
      <c r="C24" s="3"/>
      <c r="D24" s="3"/>
    </row>
    <row r="25" spans="2:9" x14ac:dyDescent="0.2">
      <c r="B25" s="3"/>
      <c r="C25" s="3"/>
      <c r="D25" s="3"/>
    </row>
    <row r="26" spans="2:9" ht="13.5" thickBot="1" x14ac:dyDescent="0.25">
      <c r="B26" s="3"/>
      <c r="C26" s="3"/>
      <c r="D26" s="3"/>
    </row>
    <row r="27" spans="2:9" ht="21.75" customHeight="1" thickTop="1" x14ac:dyDescent="0.2">
      <c r="B27" s="690" t="s">
        <v>432</v>
      </c>
      <c r="C27" s="691"/>
      <c r="D27" s="691"/>
      <c r="E27" s="691"/>
      <c r="F27" s="691"/>
      <c r="G27" s="691"/>
      <c r="H27" s="691"/>
      <c r="I27" s="692"/>
    </row>
    <row r="28" spans="2:9" ht="19.5" customHeight="1" x14ac:dyDescent="0.2">
      <c r="B28" s="693"/>
      <c r="C28" s="694"/>
      <c r="D28" s="694"/>
      <c r="E28" s="694"/>
      <c r="F28" s="694"/>
      <c r="G28" s="694"/>
      <c r="H28" s="694"/>
      <c r="I28" s="695"/>
    </row>
    <row r="29" spans="2:9" ht="30" customHeight="1" thickBot="1" x14ac:dyDescent="0.25">
      <c r="B29" s="696"/>
      <c r="C29" s="697"/>
      <c r="D29" s="697"/>
      <c r="E29" s="697"/>
      <c r="F29" s="697"/>
      <c r="G29" s="697"/>
      <c r="H29" s="697"/>
      <c r="I29" s="698"/>
    </row>
    <row r="30" spans="2:9" ht="13.5" thickTop="1" x14ac:dyDescent="0.2">
      <c r="B30" s="3"/>
      <c r="C30" s="3"/>
      <c r="D30" s="3"/>
    </row>
    <row r="31" spans="2:9" x14ac:dyDescent="0.2">
      <c r="B31" s="3"/>
      <c r="C31" s="3"/>
      <c r="D31" s="3"/>
    </row>
    <row r="32" spans="2:9" x14ac:dyDescent="0.2">
      <c r="B32" s="3"/>
      <c r="C32" s="3"/>
      <c r="D32" s="3"/>
    </row>
    <row r="33" spans="2:9" ht="15.75" x14ac:dyDescent="0.2">
      <c r="B33" s="699" t="s">
        <v>645</v>
      </c>
      <c r="C33" s="699"/>
      <c r="D33" s="699"/>
      <c r="E33" s="699"/>
      <c r="F33" s="699"/>
      <c r="G33" s="699"/>
      <c r="H33" s="699"/>
      <c r="I33" s="699"/>
    </row>
    <row r="34" spans="2:9" x14ac:dyDescent="0.2">
      <c r="B34" s="3"/>
      <c r="C34" s="3"/>
      <c r="D34" s="3"/>
    </row>
    <row r="35" spans="2:9" x14ac:dyDescent="0.2">
      <c r="B35" s="3"/>
      <c r="C35" s="3"/>
      <c r="D35" s="3"/>
    </row>
    <row r="36" spans="2:9" ht="15.75" x14ac:dyDescent="0.25">
      <c r="B36" s="3"/>
      <c r="C36" s="3"/>
      <c r="D36" s="3"/>
      <c r="E36" s="4"/>
    </row>
    <row r="37" spans="2:9" x14ac:dyDescent="0.2">
      <c r="B37" s="3"/>
      <c r="C37" s="5"/>
      <c r="D37" s="3"/>
    </row>
    <row r="38" spans="2:9" x14ac:dyDescent="0.2">
      <c r="B38" s="3"/>
      <c r="C38" s="5"/>
      <c r="D38" s="3"/>
    </row>
    <row r="39" spans="2:9" x14ac:dyDescent="0.2">
      <c r="B39" s="3"/>
      <c r="C39" s="5"/>
      <c r="D39" s="3"/>
    </row>
    <row r="40" spans="2:9" ht="12.75" customHeight="1" x14ac:dyDescent="0.2"/>
    <row r="45" spans="2:9" x14ac:dyDescent="0.2">
      <c r="B45" s="3"/>
      <c r="C45" s="3"/>
      <c r="D45" s="3"/>
    </row>
    <row r="46" spans="2:9" x14ac:dyDescent="0.2">
      <c r="B46" s="10"/>
      <c r="C46" s="9"/>
      <c r="D46" s="9"/>
      <c r="E46" s="9"/>
      <c r="F46" s="9"/>
      <c r="G46" s="9"/>
      <c r="H46" s="9"/>
      <c r="I46" s="9"/>
    </row>
    <row r="47" spans="2:9" x14ac:dyDescent="0.2">
      <c r="B47" s="9"/>
      <c r="C47" s="9"/>
      <c r="D47" s="9"/>
      <c r="E47" s="9"/>
      <c r="F47" s="9"/>
      <c r="G47" s="9"/>
      <c r="H47" s="9"/>
      <c r="I47" s="9"/>
    </row>
    <row r="48" spans="2:9" x14ac:dyDescent="0.2">
      <c r="B48" s="9"/>
      <c r="C48" s="9"/>
      <c r="D48" s="9"/>
      <c r="E48" s="9"/>
      <c r="F48" s="9"/>
      <c r="G48" s="9"/>
      <c r="H48" s="9"/>
      <c r="I48" s="9"/>
    </row>
    <row r="49" spans="2:10" x14ac:dyDescent="0.2">
      <c r="B49" s="9"/>
      <c r="C49" s="9"/>
      <c r="D49" s="9"/>
      <c r="E49" s="9"/>
      <c r="F49" s="9"/>
      <c r="G49" s="9"/>
      <c r="H49" s="9"/>
      <c r="I49" s="9"/>
    </row>
    <row r="50" spans="2:10" x14ac:dyDescent="0.2">
      <c r="B50" s="9"/>
      <c r="C50" s="9"/>
      <c r="D50" s="9"/>
      <c r="E50" s="9"/>
      <c r="F50" s="9"/>
      <c r="G50" s="9"/>
      <c r="H50" s="9"/>
      <c r="I50" s="9"/>
    </row>
    <row r="51" spans="2:10" x14ac:dyDescent="0.2">
      <c r="B51" s="10"/>
      <c r="C51" s="9"/>
      <c r="D51" s="9"/>
      <c r="E51" s="9"/>
      <c r="F51" s="9"/>
      <c r="G51" s="9"/>
      <c r="H51" s="9"/>
      <c r="I51" s="9"/>
    </row>
    <row r="52" spans="2:10" ht="12.75" customHeight="1" x14ac:dyDescent="0.2">
      <c r="B52" s="700" t="s">
        <v>514</v>
      </c>
      <c r="C52" s="701"/>
      <c r="D52" s="701"/>
      <c r="E52" s="701"/>
      <c r="F52" s="701"/>
      <c r="G52" s="701"/>
      <c r="H52" s="701"/>
      <c r="I52" s="701"/>
    </row>
    <row r="53" spans="2:10" ht="16.5" customHeight="1" x14ac:dyDescent="0.2">
      <c r="B53" s="701"/>
      <c r="C53" s="701"/>
      <c r="D53" s="701"/>
      <c r="E53" s="701"/>
      <c r="F53" s="701"/>
      <c r="G53" s="701"/>
      <c r="H53" s="701"/>
      <c r="I53" s="701"/>
    </row>
    <row r="54" spans="2:10" ht="16.5" customHeight="1" x14ac:dyDescent="0.2">
      <c r="B54" s="701"/>
      <c r="C54" s="701"/>
      <c r="D54" s="701"/>
      <c r="E54" s="701"/>
      <c r="F54" s="701"/>
      <c r="G54" s="701"/>
      <c r="H54" s="701"/>
      <c r="I54" s="701"/>
    </row>
    <row r="55" spans="2:10" ht="16.5" customHeight="1" x14ac:dyDescent="0.2">
      <c r="B55" s="701"/>
      <c r="C55" s="701"/>
      <c r="D55" s="701"/>
      <c r="E55" s="701"/>
      <c r="F55" s="701"/>
      <c r="G55" s="701"/>
      <c r="H55" s="701"/>
      <c r="I55" s="701"/>
    </row>
    <row r="56" spans="2:10" x14ac:dyDescent="0.2">
      <c r="B56" s="701"/>
      <c r="C56" s="701"/>
      <c r="D56" s="701"/>
      <c r="E56" s="701"/>
      <c r="F56" s="701"/>
      <c r="G56" s="701"/>
      <c r="H56" s="701"/>
      <c r="I56" s="701"/>
      <c r="J56" s="6"/>
    </row>
    <row r="57" spans="2:10" x14ac:dyDescent="0.2">
      <c r="B57" s="9"/>
      <c r="C57" s="9"/>
      <c r="D57" s="9"/>
      <c r="E57" s="9"/>
      <c r="F57" s="9"/>
      <c r="G57" s="9"/>
      <c r="H57" s="9"/>
      <c r="I57" s="9"/>
    </row>
    <row r="58" spans="2:10" x14ac:dyDescent="0.2">
      <c r="B58" s="3"/>
      <c r="C58" s="7"/>
      <c r="D58" s="7"/>
    </row>
    <row r="59" spans="2:10" x14ac:dyDescent="0.2">
      <c r="B59" s="8" t="s">
        <v>0</v>
      </c>
      <c r="C59" s="7"/>
      <c r="D59" s="7"/>
      <c r="I59" s="494">
        <v>45047</v>
      </c>
    </row>
    <row r="60" spans="2:10" x14ac:dyDescent="0.2">
      <c r="B60" s="7"/>
      <c r="C60" s="7"/>
      <c r="D60" s="7"/>
    </row>
    <row r="61" spans="2:10" x14ac:dyDescent="0.2">
      <c r="B61" s="3"/>
      <c r="C61" s="7"/>
      <c r="D61" s="7"/>
    </row>
    <row r="62" spans="2:10" x14ac:dyDescent="0.2">
      <c r="B62" s="7"/>
      <c r="C62" s="7"/>
      <c r="D62" s="7"/>
    </row>
    <row r="63" spans="2:10" x14ac:dyDescent="0.2">
      <c r="B63" s="7"/>
      <c r="C63" s="7"/>
      <c r="D63" s="7"/>
    </row>
    <row r="64" spans="2:10" x14ac:dyDescent="0.2">
      <c r="B64" s="7"/>
      <c r="C64" s="7"/>
      <c r="D64" s="7"/>
    </row>
    <row r="65" spans="2:4" x14ac:dyDescent="0.2">
      <c r="B65" s="7"/>
      <c r="C65" s="7"/>
      <c r="D65" s="7"/>
    </row>
    <row r="66" spans="2:4" x14ac:dyDescent="0.2">
      <c r="B66" s="7"/>
      <c r="C66" s="7"/>
      <c r="D66" s="7"/>
    </row>
    <row r="67" spans="2:4" x14ac:dyDescent="0.2">
      <c r="B67" s="7"/>
      <c r="C67" s="7"/>
      <c r="D67" s="7"/>
    </row>
    <row r="68" spans="2:4" x14ac:dyDescent="0.2">
      <c r="B68" s="7"/>
      <c r="C68" s="7"/>
      <c r="D68" s="7"/>
    </row>
    <row r="69" spans="2:4" x14ac:dyDescent="0.2">
      <c r="B69" s="7"/>
      <c r="C69" s="7"/>
      <c r="D69" s="7"/>
    </row>
    <row r="70" spans="2:4" x14ac:dyDescent="0.2">
      <c r="B70" s="7"/>
      <c r="C70" s="7"/>
      <c r="D70" s="7"/>
    </row>
    <row r="71" spans="2:4" x14ac:dyDescent="0.2">
      <c r="B71" s="7"/>
      <c r="C71" s="7"/>
      <c r="D71" s="7"/>
    </row>
    <row r="72" spans="2:4" x14ac:dyDescent="0.2">
      <c r="B72" s="7"/>
      <c r="C72" s="7"/>
      <c r="D72" s="7"/>
    </row>
    <row r="73" spans="2:4" x14ac:dyDescent="0.2">
      <c r="B73" s="7"/>
      <c r="C73" s="7"/>
      <c r="D73" s="7"/>
    </row>
    <row r="74" spans="2:4" x14ac:dyDescent="0.2">
      <c r="B74" s="7"/>
      <c r="C74" s="7"/>
      <c r="D74" s="7"/>
    </row>
    <row r="75" spans="2:4" x14ac:dyDescent="0.2">
      <c r="B75" s="7"/>
      <c r="C75" s="7"/>
      <c r="D75" s="7"/>
    </row>
    <row r="76" spans="2:4" x14ac:dyDescent="0.2">
      <c r="B76" s="7"/>
      <c r="C76" s="7"/>
      <c r="D76" s="7"/>
    </row>
    <row r="77" spans="2:4" x14ac:dyDescent="0.2">
      <c r="B77" s="7"/>
      <c r="C77" s="7"/>
      <c r="D77" s="7"/>
    </row>
    <row r="78" spans="2:4" x14ac:dyDescent="0.2">
      <c r="B78" s="7"/>
      <c r="C78" s="7"/>
      <c r="D78" s="7"/>
    </row>
    <row r="79" spans="2:4" x14ac:dyDescent="0.2">
      <c r="B79" s="7"/>
      <c r="C79" s="7"/>
      <c r="D79" s="7"/>
    </row>
    <row r="80" spans="2:4" x14ac:dyDescent="0.2">
      <c r="B80" s="7"/>
      <c r="C80" s="7"/>
      <c r="D80" s="7"/>
    </row>
    <row r="81" spans="2:4" x14ac:dyDescent="0.2">
      <c r="B81" s="7"/>
      <c r="C81" s="7"/>
      <c r="D81" s="7"/>
    </row>
    <row r="82" spans="2:4" x14ac:dyDescent="0.2">
      <c r="B82" s="7"/>
      <c r="C82" s="7"/>
      <c r="D82" s="7"/>
    </row>
    <row r="83" spans="2:4" x14ac:dyDescent="0.2">
      <c r="B83" s="7"/>
      <c r="C83" s="7"/>
      <c r="D83" s="7"/>
    </row>
    <row r="84" spans="2:4" x14ac:dyDescent="0.2">
      <c r="B84" s="7"/>
      <c r="C84" s="7"/>
      <c r="D84" s="7"/>
    </row>
    <row r="85" spans="2:4" x14ac:dyDescent="0.2">
      <c r="B85" s="7"/>
      <c r="C85" s="7"/>
      <c r="D85" s="7"/>
    </row>
    <row r="86" spans="2:4" x14ac:dyDescent="0.2">
      <c r="B86" s="7"/>
      <c r="C86" s="7"/>
      <c r="D86" s="7"/>
    </row>
    <row r="87" spans="2:4" x14ac:dyDescent="0.2">
      <c r="B87" s="7"/>
      <c r="C87" s="7"/>
      <c r="D87" s="7"/>
    </row>
    <row r="88" spans="2:4" x14ac:dyDescent="0.2">
      <c r="B88" s="7"/>
      <c r="C88" s="7"/>
      <c r="D88" s="7"/>
    </row>
    <row r="89" spans="2:4" x14ac:dyDescent="0.2">
      <c r="B89" s="7"/>
      <c r="C89" s="7"/>
      <c r="D89" s="7"/>
    </row>
    <row r="90" spans="2:4" x14ac:dyDescent="0.2">
      <c r="B90" s="7"/>
      <c r="C90" s="7"/>
      <c r="D90" s="7"/>
    </row>
    <row r="91" spans="2:4" x14ac:dyDescent="0.2">
      <c r="B91" s="7"/>
      <c r="C91" s="7"/>
      <c r="D91" s="7"/>
    </row>
    <row r="92" spans="2:4" x14ac:dyDescent="0.2">
      <c r="B92" s="7"/>
      <c r="C92" s="7"/>
      <c r="D92" s="7"/>
    </row>
    <row r="93" spans="2:4" x14ac:dyDescent="0.2">
      <c r="B93" s="7"/>
      <c r="C93" s="7"/>
      <c r="D93" s="7"/>
    </row>
    <row r="94" spans="2:4" x14ac:dyDescent="0.2">
      <c r="B94" s="7"/>
      <c r="C94" s="7"/>
      <c r="D94" s="7"/>
    </row>
    <row r="95" spans="2:4" x14ac:dyDescent="0.2">
      <c r="B95" s="7"/>
      <c r="C95" s="7"/>
      <c r="D95" s="7"/>
    </row>
    <row r="96" spans="2:4" x14ac:dyDescent="0.2">
      <c r="B96" s="7"/>
      <c r="C96" s="7"/>
      <c r="D96" s="7"/>
    </row>
    <row r="97" spans="2:4" x14ac:dyDescent="0.2">
      <c r="B97" s="7"/>
      <c r="C97" s="7"/>
      <c r="D97" s="7"/>
    </row>
    <row r="98" spans="2:4" x14ac:dyDescent="0.2">
      <c r="B98" s="7"/>
      <c r="C98" s="7"/>
      <c r="D98" s="7"/>
    </row>
    <row r="99" spans="2:4" x14ac:dyDescent="0.2">
      <c r="B99" s="7"/>
      <c r="C99" s="7"/>
      <c r="D99" s="7"/>
    </row>
    <row r="100" spans="2:4" x14ac:dyDescent="0.2">
      <c r="B100" s="7"/>
      <c r="C100" s="7"/>
      <c r="D100" s="7"/>
    </row>
    <row r="101" spans="2:4" x14ac:dyDescent="0.2">
      <c r="B101" s="7"/>
      <c r="C101" s="7"/>
      <c r="D101" s="7"/>
    </row>
    <row r="102" spans="2:4" x14ac:dyDescent="0.2">
      <c r="B102" s="7"/>
      <c r="C102" s="7"/>
      <c r="D102" s="7"/>
    </row>
    <row r="103" spans="2:4" x14ac:dyDescent="0.2">
      <c r="B103" s="7"/>
      <c r="C103" s="7"/>
      <c r="D103" s="7"/>
    </row>
    <row r="104" spans="2:4" x14ac:dyDescent="0.2">
      <c r="B104" s="7"/>
      <c r="C104" s="7"/>
      <c r="D104" s="7"/>
    </row>
    <row r="105" spans="2:4" x14ac:dyDescent="0.2">
      <c r="B105" s="7"/>
      <c r="C105" s="7"/>
      <c r="D105" s="7"/>
    </row>
    <row r="106" spans="2:4" x14ac:dyDescent="0.2">
      <c r="B106" s="7"/>
      <c r="C106" s="7"/>
      <c r="D106" s="7"/>
    </row>
    <row r="107" spans="2:4" x14ac:dyDescent="0.2">
      <c r="B107" s="7"/>
      <c r="C107" s="7"/>
      <c r="D107" s="7"/>
    </row>
    <row r="108" spans="2:4" x14ac:dyDescent="0.2">
      <c r="B108" s="7"/>
      <c r="C108" s="7"/>
      <c r="D108" s="7"/>
    </row>
    <row r="109" spans="2:4" x14ac:dyDescent="0.2">
      <c r="B109" s="7"/>
      <c r="C109" s="7"/>
      <c r="D109" s="7"/>
    </row>
    <row r="110" spans="2:4" x14ac:dyDescent="0.2">
      <c r="B110" s="7"/>
      <c r="C110" s="7"/>
      <c r="D110" s="7"/>
    </row>
    <row r="111" spans="2:4" x14ac:dyDescent="0.2">
      <c r="B111" s="7"/>
      <c r="C111" s="7"/>
      <c r="D111" s="7"/>
    </row>
    <row r="112" spans="2:4" x14ac:dyDescent="0.2">
      <c r="B112" s="7"/>
      <c r="C112" s="7"/>
      <c r="D112" s="7"/>
    </row>
    <row r="113" spans="2:4" x14ac:dyDescent="0.2">
      <c r="B113" s="7"/>
      <c r="C113" s="7"/>
      <c r="D113" s="7"/>
    </row>
    <row r="114" spans="2:4" x14ac:dyDescent="0.2">
      <c r="B114" s="7"/>
      <c r="C114" s="7"/>
      <c r="D114" s="7"/>
    </row>
    <row r="115" spans="2:4" x14ac:dyDescent="0.2">
      <c r="B115" s="7"/>
      <c r="C115" s="7"/>
      <c r="D115" s="7"/>
    </row>
    <row r="116" spans="2:4" x14ac:dyDescent="0.2">
      <c r="B116" s="7"/>
      <c r="C116" s="7"/>
      <c r="D116" s="7"/>
    </row>
    <row r="117" spans="2:4" x14ac:dyDescent="0.2">
      <c r="B117" s="7"/>
      <c r="C117" s="7"/>
      <c r="D117" s="7"/>
    </row>
    <row r="118" spans="2:4" x14ac:dyDescent="0.2">
      <c r="B118" s="7"/>
      <c r="C118" s="7"/>
      <c r="D118" s="7"/>
    </row>
    <row r="119" spans="2:4" x14ac:dyDescent="0.2">
      <c r="B119" s="7"/>
      <c r="C119" s="7"/>
      <c r="D119" s="7"/>
    </row>
    <row r="120" spans="2:4" x14ac:dyDescent="0.2">
      <c r="B120" s="7"/>
      <c r="C120" s="7"/>
      <c r="D120" s="7"/>
    </row>
    <row r="121" spans="2:4" x14ac:dyDescent="0.2">
      <c r="B121" s="7"/>
      <c r="C121" s="7"/>
      <c r="D121" s="7"/>
    </row>
    <row r="122" spans="2:4" x14ac:dyDescent="0.2">
      <c r="B122" s="7"/>
      <c r="C122" s="7"/>
      <c r="D122" s="7"/>
    </row>
    <row r="123" spans="2:4" x14ac:dyDescent="0.2">
      <c r="B123" s="7"/>
      <c r="C123" s="7"/>
      <c r="D123" s="7"/>
    </row>
    <row r="124" spans="2:4" x14ac:dyDescent="0.2">
      <c r="B124" s="7"/>
      <c r="C124" s="7"/>
      <c r="D124" s="7"/>
    </row>
    <row r="125" spans="2:4" x14ac:dyDescent="0.2">
      <c r="B125" s="7"/>
      <c r="C125" s="7"/>
      <c r="D125" s="7"/>
    </row>
    <row r="126" spans="2:4" x14ac:dyDescent="0.2">
      <c r="B126" s="7"/>
      <c r="C126" s="7"/>
      <c r="D126" s="7"/>
    </row>
    <row r="127" spans="2:4" x14ac:dyDescent="0.2">
      <c r="B127" s="7"/>
      <c r="C127" s="7"/>
      <c r="D127" s="7"/>
    </row>
    <row r="128" spans="2:4" x14ac:dyDescent="0.2">
      <c r="B128" s="7"/>
      <c r="C128" s="7"/>
      <c r="D128" s="7"/>
    </row>
    <row r="129" spans="2:4" x14ac:dyDescent="0.2">
      <c r="B129" s="7"/>
      <c r="C129" s="7"/>
      <c r="D129" s="7"/>
    </row>
    <row r="130" spans="2:4" x14ac:dyDescent="0.2">
      <c r="B130" s="7"/>
      <c r="C130" s="7"/>
      <c r="D130" s="7"/>
    </row>
    <row r="131" spans="2:4" x14ac:dyDescent="0.2">
      <c r="B131" s="7"/>
      <c r="C131" s="7"/>
      <c r="D131" s="7"/>
    </row>
    <row r="132" spans="2:4" x14ac:dyDescent="0.2">
      <c r="B132" s="7"/>
      <c r="C132" s="7"/>
      <c r="D132" s="7"/>
    </row>
    <row r="133" spans="2:4" x14ac:dyDescent="0.2">
      <c r="B133" s="7"/>
      <c r="C133" s="7"/>
      <c r="D133" s="7"/>
    </row>
    <row r="134" spans="2:4" x14ac:dyDescent="0.2">
      <c r="B134" s="7"/>
      <c r="C134" s="7"/>
      <c r="D134" s="7"/>
    </row>
    <row r="135" spans="2:4" x14ac:dyDescent="0.2">
      <c r="B135" s="7"/>
      <c r="C135" s="7"/>
      <c r="D135" s="7"/>
    </row>
    <row r="136" spans="2:4" x14ac:dyDescent="0.2">
      <c r="B136" s="7"/>
      <c r="C136" s="7"/>
      <c r="D136" s="7"/>
    </row>
    <row r="137" spans="2:4" x14ac:dyDescent="0.2">
      <c r="B137" s="7"/>
      <c r="C137" s="7"/>
      <c r="D137" s="7"/>
    </row>
    <row r="138" spans="2:4" x14ac:dyDescent="0.2">
      <c r="B138" s="7"/>
      <c r="C138" s="7"/>
      <c r="D138" s="7"/>
    </row>
    <row r="139" spans="2:4" x14ac:dyDescent="0.2">
      <c r="B139" s="7"/>
      <c r="C139" s="7"/>
      <c r="D139" s="7"/>
    </row>
    <row r="140" spans="2:4" x14ac:dyDescent="0.2">
      <c r="B140" s="7"/>
      <c r="C140" s="7"/>
      <c r="D140" s="7"/>
    </row>
    <row r="141" spans="2:4" x14ac:dyDescent="0.2">
      <c r="B141" s="7"/>
      <c r="C141" s="7"/>
      <c r="D141" s="7"/>
    </row>
    <row r="142" spans="2:4" x14ac:dyDescent="0.2">
      <c r="B142" s="7"/>
      <c r="C142" s="7"/>
      <c r="D142" s="7"/>
    </row>
    <row r="143" spans="2:4" x14ac:dyDescent="0.2">
      <c r="B143" s="7"/>
      <c r="C143" s="7"/>
      <c r="D143" s="7"/>
    </row>
    <row r="144" spans="2:4" x14ac:dyDescent="0.2">
      <c r="B144" s="7"/>
      <c r="C144" s="7"/>
      <c r="D144" s="7"/>
    </row>
    <row r="145" spans="2:4" x14ac:dyDescent="0.2">
      <c r="B145" s="7"/>
      <c r="C145" s="7"/>
      <c r="D145" s="7"/>
    </row>
    <row r="146" spans="2:4" x14ac:dyDescent="0.2">
      <c r="B146" s="7"/>
      <c r="C146" s="7"/>
      <c r="D146" s="7"/>
    </row>
    <row r="147" spans="2:4" x14ac:dyDescent="0.2">
      <c r="B147" s="7"/>
      <c r="C147" s="7"/>
      <c r="D147" s="7"/>
    </row>
    <row r="148" spans="2:4" x14ac:dyDescent="0.2">
      <c r="B148" s="7"/>
      <c r="C148" s="7"/>
      <c r="D148" s="7"/>
    </row>
    <row r="149" spans="2:4" x14ac:dyDescent="0.2">
      <c r="B149" s="7"/>
      <c r="C149" s="7"/>
      <c r="D149" s="7"/>
    </row>
    <row r="150" spans="2:4" x14ac:dyDescent="0.2">
      <c r="B150" s="7"/>
      <c r="C150" s="7"/>
      <c r="D150" s="7"/>
    </row>
    <row r="151" spans="2:4" x14ac:dyDescent="0.2">
      <c r="B151" s="7"/>
      <c r="C151" s="7"/>
      <c r="D151" s="7"/>
    </row>
    <row r="152" spans="2:4" x14ac:dyDescent="0.2">
      <c r="B152" s="7"/>
      <c r="C152" s="7"/>
      <c r="D152" s="7"/>
    </row>
    <row r="153" spans="2:4" x14ac:dyDescent="0.2">
      <c r="B153" s="7"/>
      <c r="C153" s="7"/>
      <c r="D153" s="7"/>
    </row>
    <row r="154" spans="2:4" x14ac:dyDescent="0.2">
      <c r="B154" s="7"/>
      <c r="C154" s="7"/>
      <c r="D154" s="7"/>
    </row>
    <row r="155" spans="2:4" x14ac:dyDescent="0.2">
      <c r="B155" s="7"/>
      <c r="C155" s="7"/>
      <c r="D155" s="7"/>
    </row>
    <row r="156" spans="2:4" x14ac:dyDescent="0.2">
      <c r="B156" s="7"/>
      <c r="C156" s="7"/>
      <c r="D156" s="7"/>
    </row>
    <row r="157" spans="2:4" x14ac:dyDescent="0.2">
      <c r="B157" s="7"/>
      <c r="C157" s="7"/>
      <c r="D157" s="7"/>
    </row>
    <row r="158" spans="2:4" x14ac:dyDescent="0.2">
      <c r="B158" s="7"/>
      <c r="C158" s="7"/>
      <c r="D158" s="7"/>
    </row>
    <row r="159" spans="2:4" x14ac:dyDescent="0.2">
      <c r="B159" s="7"/>
      <c r="C159" s="7"/>
      <c r="D159" s="7"/>
    </row>
    <row r="160" spans="2:4" x14ac:dyDescent="0.2">
      <c r="B160" s="7"/>
      <c r="C160" s="7"/>
      <c r="D160" s="7"/>
    </row>
    <row r="161" spans="2:4" x14ac:dyDescent="0.2">
      <c r="B161" s="7"/>
      <c r="C161" s="7"/>
      <c r="D161" s="7"/>
    </row>
    <row r="162" spans="2:4" x14ac:dyDescent="0.2">
      <c r="B162" s="7"/>
      <c r="C162" s="7"/>
      <c r="D162" s="7"/>
    </row>
    <row r="163" spans="2:4" x14ac:dyDescent="0.2">
      <c r="B163" s="7"/>
      <c r="C163" s="7"/>
      <c r="D163" s="7"/>
    </row>
    <row r="164" spans="2:4" x14ac:dyDescent="0.2">
      <c r="B164" s="7"/>
      <c r="C164" s="7"/>
      <c r="D164" s="7"/>
    </row>
    <row r="165" spans="2:4" x14ac:dyDescent="0.2">
      <c r="B165" s="7"/>
      <c r="C165" s="7"/>
      <c r="D165" s="7"/>
    </row>
    <row r="166" spans="2:4" x14ac:dyDescent="0.2">
      <c r="B166" s="7"/>
      <c r="C166" s="7"/>
      <c r="D166" s="7"/>
    </row>
    <row r="167" spans="2:4" x14ac:dyDescent="0.2">
      <c r="B167" s="7"/>
      <c r="C167" s="7"/>
      <c r="D167" s="7"/>
    </row>
    <row r="168" spans="2:4" x14ac:dyDescent="0.2">
      <c r="B168" s="7"/>
      <c r="C168" s="7"/>
      <c r="D168" s="7"/>
    </row>
    <row r="169" spans="2:4" x14ac:dyDescent="0.2">
      <c r="B169" s="7"/>
      <c r="C169" s="7"/>
      <c r="D169" s="7"/>
    </row>
    <row r="170" spans="2:4" x14ac:dyDescent="0.2">
      <c r="B170" s="7"/>
      <c r="C170" s="7"/>
      <c r="D170" s="7"/>
    </row>
    <row r="171" spans="2:4" x14ac:dyDescent="0.2">
      <c r="B171" s="7"/>
      <c r="C171" s="7"/>
      <c r="D171" s="7"/>
    </row>
    <row r="172" spans="2:4" x14ac:dyDescent="0.2">
      <c r="B172" s="7"/>
      <c r="C172" s="7"/>
      <c r="D172" s="7"/>
    </row>
    <row r="173" spans="2:4" x14ac:dyDescent="0.2">
      <c r="B173" s="7"/>
      <c r="C173" s="7"/>
      <c r="D173" s="7"/>
    </row>
    <row r="174" spans="2:4" x14ac:dyDescent="0.2">
      <c r="B174" s="7"/>
      <c r="C174" s="7"/>
      <c r="D174" s="7"/>
    </row>
    <row r="175" spans="2:4" x14ac:dyDescent="0.2">
      <c r="B175" s="7"/>
      <c r="C175" s="7"/>
      <c r="D175" s="7"/>
    </row>
    <row r="176" spans="2:4" x14ac:dyDescent="0.2">
      <c r="B176" s="7"/>
      <c r="C176" s="7"/>
      <c r="D176" s="7"/>
    </row>
    <row r="177" spans="2:4" x14ac:dyDescent="0.2">
      <c r="B177" s="7"/>
      <c r="C177" s="7"/>
      <c r="D177" s="7"/>
    </row>
    <row r="178" spans="2:4" x14ac:dyDescent="0.2">
      <c r="B178" s="7"/>
      <c r="C178" s="7"/>
      <c r="D178" s="7"/>
    </row>
    <row r="179" spans="2:4" x14ac:dyDescent="0.2">
      <c r="B179" s="7"/>
      <c r="C179" s="7"/>
      <c r="D179" s="7"/>
    </row>
    <row r="180" spans="2:4" x14ac:dyDescent="0.2">
      <c r="B180" s="7"/>
      <c r="C180" s="7"/>
      <c r="D180" s="7"/>
    </row>
    <row r="181" spans="2:4" x14ac:dyDescent="0.2">
      <c r="B181" s="7"/>
      <c r="C181" s="7"/>
      <c r="D181" s="7"/>
    </row>
    <row r="182" spans="2:4" x14ac:dyDescent="0.2">
      <c r="B182" s="7"/>
      <c r="C182" s="7"/>
      <c r="D182" s="7"/>
    </row>
    <row r="183" spans="2:4" x14ac:dyDescent="0.2">
      <c r="B183" s="7"/>
      <c r="C183" s="7"/>
      <c r="D183" s="7"/>
    </row>
    <row r="184" spans="2:4" x14ac:dyDescent="0.2">
      <c r="B184" s="7"/>
      <c r="C184" s="7"/>
      <c r="D184" s="7"/>
    </row>
    <row r="185" spans="2:4" x14ac:dyDescent="0.2">
      <c r="B185" s="7"/>
      <c r="C185" s="7"/>
      <c r="D185" s="7"/>
    </row>
    <row r="186" spans="2:4" x14ac:dyDescent="0.2">
      <c r="B186" s="7"/>
      <c r="C186" s="7"/>
      <c r="D186" s="7"/>
    </row>
    <row r="187" spans="2:4" x14ac:dyDescent="0.2">
      <c r="B187" s="7"/>
      <c r="C187" s="7"/>
      <c r="D187" s="7"/>
    </row>
    <row r="188" spans="2:4" x14ac:dyDescent="0.2">
      <c r="B188" s="7"/>
      <c r="C188" s="7"/>
      <c r="D188" s="7"/>
    </row>
    <row r="189" spans="2:4" x14ac:dyDescent="0.2">
      <c r="B189" s="7"/>
      <c r="C189" s="7"/>
      <c r="D189" s="7"/>
    </row>
    <row r="190" spans="2:4" x14ac:dyDescent="0.2">
      <c r="B190" s="7"/>
      <c r="C190" s="7"/>
      <c r="D190" s="7"/>
    </row>
    <row r="191" spans="2:4" x14ac:dyDescent="0.2">
      <c r="B191" s="7"/>
      <c r="C191" s="7"/>
      <c r="D191" s="7"/>
    </row>
    <row r="192" spans="2:4" x14ac:dyDescent="0.2">
      <c r="B192" s="7"/>
      <c r="C192" s="7"/>
      <c r="D192" s="7"/>
    </row>
    <row r="193" spans="2:4" x14ac:dyDescent="0.2">
      <c r="B193" s="7"/>
      <c r="C193" s="7"/>
      <c r="D193" s="7"/>
    </row>
    <row r="194" spans="2:4" x14ac:dyDescent="0.2">
      <c r="B194" s="7"/>
      <c r="C194" s="7"/>
      <c r="D194" s="7"/>
    </row>
    <row r="195" spans="2:4" x14ac:dyDescent="0.2">
      <c r="B195" s="7"/>
      <c r="C195" s="7"/>
      <c r="D195" s="7"/>
    </row>
    <row r="196" spans="2:4" x14ac:dyDescent="0.2">
      <c r="B196" s="7"/>
      <c r="C196" s="7"/>
      <c r="D196" s="7"/>
    </row>
    <row r="197" spans="2:4" x14ac:dyDescent="0.2">
      <c r="B197" s="7"/>
      <c r="C197" s="7"/>
      <c r="D197" s="7"/>
    </row>
    <row r="198" spans="2:4" x14ac:dyDescent="0.2">
      <c r="B198" s="7"/>
      <c r="C198" s="7"/>
      <c r="D198" s="7"/>
    </row>
    <row r="199" spans="2:4" x14ac:dyDescent="0.2">
      <c r="B199" s="7"/>
      <c r="C199" s="7"/>
      <c r="D199" s="7"/>
    </row>
    <row r="200" spans="2:4" x14ac:dyDescent="0.2">
      <c r="B200" s="7"/>
      <c r="C200" s="7"/>
      <c r="D200" s="7"/>
    </row>
    <row r="201" spans="2:4" x14ac:dyDescent="0.2">
      <c r="B201" s="7"/>
      <c r="C201" s="7"/>
      <c r="D201" s="7"/>
    </row>
    <row r="202" spans="2:4" x14ac:dyDescent="0.2">
      <c r="B202" s="7"/>
      <c r="C202" s="7"/>
      <c r="D202" s="7"/>
    </row>
    <row r="203" spans="2:4" x14ac:dyDescent="0.2">
      <c r="B203" s="7"/>
      <c r="C203" s="7"/>
      <c r="D203" s="7"/>
    </row>
    <row r="204" spans="2:4" x14ac:dyDescent="0.2">
      <c r="B204" s="7"/>
      <c r="C204" s="7"/>
      <c r="D204" s="7"/>
    </row>
    <row r="205" spans="2:4" x14ac:dyDescent="0.2">
      <c r="B205" s="7"/>
      <c r="C205" s="7"/>
      <c r="D205" s="7"/>
    </row>
    <row r="206" spans="2:4" x14ac:dyDescent="0.2">
      <c r="B206" s="7"/>
      <c r="C206" s="7"/>
      <c r="D206" s="7"/>
    </row>
    <row r="207" spans="2:4" x14ac:dyDescent="0.2">
      <c r="B207" s="7"/>
      <c r="C207" s="7"/>
      <c r="D207" s="7"/>
    </row>
    <row r="208" spans="2:4" x14ac:dyDescent="0.2">
      <c r="B208" s="7"/>
      <c r="C208" s="7"/>
      <c r="D208" s="7"/>
    </row>
    <row r="209" spans="2:4" x14ac:dyDescent="0.2">
      <c r="B209" s="7"/>
      <c r="C209" s="7"/>
      <c r="D209" s="7"/>
    </row>
    <row r="210" spans="2:4" x14ac:dyDescent="0.2">
      <c r="B210" s="7"/>
      <c r="C210" s="7"/>
      <c r="D210" s="7"/>
    </row>
    <row r="211" spans="2:4" x14ac:dyDescent="0.2">
      <c r="B211" s="7"/>
      <c r="C211" s="7"/>
      <c r="D211" s="7"/>
    </row>
    <row r="212" spans="2:4" x14ac:dyDescent="0.2">
      <c r="B212" s="7"/>
      <c r="C212" s="7"/>
      <c r="D212" s="7"/>
    </row>
    <row r="213" spans="2:4" x14ac:dyDescent="0.2">
      <c r="B213" s="7"/>
      <c r="C213" s="7"/>
      <c r="D213" s="7"/>
    </row>
    <row r="214" spans="2:4" x14ac:dyDescent="0.2">
      <c r="B214" s="7"/>
      <c r="C214" s="7"/>
      <c r="D214" s="7"/>
    </row>
    <row r="215" spans="2:4" x14ac:dyDescent="0.2">
      <c r="B215" s="7"/>
      <c r="C215" s="7"/>
      <c r="D215" s="7"/>
    </row>
    <row r="216" spans="2:4" x14ac:dyDescent="0.2">
      <c r="B216" s="7"/>
      <c r="C216" s="7"/>
      <c r="D216" s="7"/>
    </row>
    <row r="217" spans="2:4" x14ac:dyDescent="0.2">
      <c r="B217" s="7"/>
      <c r="C217" s="7"/>
      <c r="D217" s="7"/>
    </row>
    <row r="218" spans="2:4" x14ac:dyDescent="0.2">
      <c r="B218" s="7"/>
      <c r="C218" s="7"/>
      <c r="D218" s="7"/>
    </row>
    <row r="219" spans="2:4" x14ac:dyDescent="0.2">
      <c r="B219" s="7"/>
      <c r="C219" s="7"/>
      <c r="D219" s="7"/>
    </row>
    <row r="220" spans="2:4" x14ac:dyDescent="0.2">
      <c r="B220" s="7"/>
      <c r="C220" s="7"/>
      <c r="D220" s="7"/>
    </row>
    <row r="221" spans="2:4" x14ac:dyDescent="0.2">
      <c r="B221" s="7"/>
      <c r="C221" s="7"/>
      <c r="D221" s="7"/>
    </row>
    <row r="222" spans="2:4" x14ac:dyDescent="0.2">
      <c r="B222" s="7"/>
      <c r="C222" s="7"/>
      <c r="D222" s="7"/>
    </row>
    <row r="223" spans="2:4" x14ac:dyDescent="0.2">
      <c r="B223" s="7"/>
      <c r="C223" s="7"/>
      <c r="D223" s="7"/>
    </row>
    <row r="224" spans="2:4" x14ac:dyDescent="0.2">
      <c r="B224" s="7"/>
      <c r="C224" s="7"/>
      <c r="D224" s="7"/>
    </row>
    <row r="225" spans="2:4" x14ac:dyDescent="0.2">
      <c r="B225" s="7"/>
      <c r="C225" s="7"/>
      <c r="D225" s="7"/>
    </row>
    <row r="226" spans="2:4" x14ac:dyDescent="0.2">
      <c r="B226" s="7"/>
      <c r="C226" s="7"/>
      <c r="D226" s="7"/>
    </row>
    <row r="227" spans="2:4" x14ac:dyDescent="0.2">
      <c r="B227" s="7"/>
      <c r="C227" s="7"/>
      <c r="D227" s="7"/>
    </row>
    <row r="228" spans="2:4" x14ac:dyDescent="0.2">
      <c r="B228" s="7"/>
      <c r="C228" s="7"/>
      <c r="D228" s="7"/>
    </row>
    <row r="229" spans="2:4" x14ac:dyDescent="0.2">
      <c r="B229" s="7"/>
      <c r="C229" s="7"/>
      <c r="D229" s="7"/>
    </row>
    <row r="230" spans="2:4" x14ac:dyDescent="0.2">
      <c r="B230" s="7"/>
      <c r="C230" s="7"/>
      <c r="D230" s="7"/>
    </row>
    <row r="231" spans="2:4" x14ac:dyDescent="0.2">
      <c r="B231" s="7"/>
      <c r="C231" s="7"/>
      <c r="D231" s="7"/>
    </row>
    <row r="232" spans="2:4" x14ac:dyDescent="0.2">
      <c r="B232" s="7"/>
      <c r="C232" s="7"/>
      <c r="D232" s="7"/>
    </row>
    <row r="233" spans="2:4" x14ac:dyDescent="0.2">
      <c r="B233" s="7"/>
      <c r="C233" s="7"/>
      <c r="D233" s="7"/>
    </row>
    <row r="234" spans="2:4" x14ac:dyDescent="0.2">
      <c r="B234" s="7"/>
      <c r="C234" s="7"/>
      <c r="D234" s="7"/>
    </row>
    <row r="235" spans="2:4" x14ac:dyDescent="0.2">
      <c r="B235" s="7"/>
      <c r="C235" s="7"/>
      <c r="D235" s="7"/>
    </row>
    <row r="236" spans="2:4" x14ac:dyDescent="0.2">
      <c r="B236" s="7"/>
      <c r="C236" s="7"/>
      <c r="D236" s="7"/>
    </row>
    <row r="237" spans="2:4" x14ac:dyDescent="0.2">
      <c r="B237" s="7"/>
      <c r="C237" s="7"/>
      <c r="D237" s="7"/>
    </row>
    <row r="238" spans="2:4" x14ac:dyDescent="0.2">
      <c r="B238" s="7"/>
      <c r="C238" s="7"/>
      <c r="D238" s="7"/>
    </row>
    <row r="239" spans="2:4" x14ac:dyDescent="0.2">
      <c r="B239" s="7"/>
      <c r="C239" s="7"/>
      <c r="D239" s="7"/>
    </row>
    <row r="240" spans="2:4" x14ac:dyDescent="0.2">
      <c r="B240" s="7"/>
      <c r="C240" s="7"/>
      <c r="D240" s="7"/>
    </row>
    <row r="241" spans="2:4" x14ac:dyDescent="0.2">
      <c r="B241" s="7"/>
      <c r="C241" s="7"/>
      <c r="D241" s="7"/>
    </row>
    <row r="242" spans="2:4" x14ac:dyDescent="0.2">
      <c r="B242" s="7"/>
      <c r="C242" s="7"/>
      <c r="D242" s="7"/>
    </row>
    <row r="243" spans="2:4" x14ac:dyDescent="0.2">
      <c r="B243" s="7"/>
      <c r="C243" s="7"/>
      <c r="D243" s="7"/>
    </row>
    <row r="244" spans="2:4" x14ac:dyDescent="0.2">
      <c r="B244" s="7"/>
      <c r="C244" s="7"/>
      <c r="D244" s="7"/>
    </row>
    <row r="245" spans="2:4" x14ac:dyDescent="0.2">
      <c r="B245" s="7"/>
      <c r="C245" s="7"/>
      <c r="D245" s="7"/>
    </row>
    <row r="246" spans="2:4" x14ac:dyDescent="0.2">
      <c r="B246" s="7"/>
      <c r="C246" s="7"/>
      <c r="D246" s="7"/>
    </row>
    <row r="247" spans="2:4" x14ac:dyDescent="0.2">
      <c r="B247" s="7"/>
      <c r="C247" s="7"/>
      <c r="D247" s="7"/>
    </row>
    <row r="248" spans="2:4" x14ac:dyDescent="0.2">
      <c r="B248" s="7"/>
      <c r="C248" s="7"/>
      <c r="D248" s="7"/>
    </row>
    <row r="249" spans="2:4" x14ac:dyDescent="0.2">
      <c r="B249" s="7"/>
      <c r="C249" s="7"/>
      <c r="D249" s="7"/>
    </row>
    <row r="250" spans="2:4" x14ac:dyDescent="0.2">
      <c r="B250" s="7"/>
      <c r="C250" s="7"/>
      <c r="D250" s="7"/>
    </row>
    <row r="251" spans="2:4" x14ac:dyDescent="0.2">
      <c r="B251" s="7"/>
      <c r="C251" s="7"/>
      <c r="D251" s="7"/>
    </row>
    <row r="252" spans="2:4" x14ac:dyDescent="0.2">
      <c r="B252" s="7"/>
      <c r="C252" s="7"/>
      <c r="D252" s="7"/>
    </row>
    <row r="253" spans="2:4" x14ac:dyDescent="0.2">
      <c r="B253" s="7"/>
      <c r="C253" s="7"/>
      <c r="D253" s="7"/>
    </row>
    <row r="254" spans="2:4" x14ac:dyDescent="0.2">
      <c r="B254" s="7"/>
      <c r="C254" s="7"/>
      <c r="D254" s="7"/>
    </row>
    <row r="255" spans="2:4" x14ac:dyDescent="0.2">
      <c r="B255" s="7"/>
      <c r="C255" s="7"/>
      <c r="D255" s="7"/>
    </row>
    <row r="256" spans="2:4" x14ac:dyDescent="0.2">
      <c r="B256" s="7"/>
      <c r="C256" s="7"/>
      <c r="D256" s="7"/>
    </row>
    <row r="257" spans="2:4" x14ac:dyDescent="0.2">
      <c r="B257" s="7"/>
      <c r="C257" s="7"/>
      <c r="D257" s="7"/>
    </row>
    <row r="258" spans="2:4" x14ac:dyDescent="0.2">
      <c r="B258" s="7"/>
      <c r="C258" s="7"/>
      <c r="D258" s="7"/>
    </row>
    <row r="259" spans="2:4" x14ac:dyDescent="0.2">
      <c r="B259" s="7"/>
      <c r="C259" s="7"/>
      <c r="D259" s="7"/>
    </row>
    <row r="260" spans="2:4" x14ac:dyDescent="0.2">
      <c r="B260" s="7"/>
      <c r="C260" s="7"/>
      <c r="D260" s="7"/>
    </row>
    <row r="261" spans="2:4" x14ac:dyDescent="0.2">
      <c r="B261" s="7"/>
      <c r="C261" s="7"/>
      <c r="D261" s="7"/>
    </row>
    <row r="262" spans="2:4" x14ac:dyDescent="0.2">
      <c r="B262" s="7"/>
      <c r="C262" s="7"/>
      <c r="D262" s="7"/>
    </row>
    <row r="263" spans="2:4" x14ac:dyDescent="0.2">
      <c r="B263" s="7"/>
      <c r="C263" s="7"/>
      <c r="D263" s="7"/>
    </row>
    <row r="264" spans="2:4" x14ac:dyDescent="0.2">
      <c r="B264" s="7"/>
      <c r="C264" s="7"/>
      <c r="D264" s="7"/>
    </row>
    <row r="265" spans="2:4" x14ac:dyDescent="0.2">
      <c r="B265" s="7"/>
      <c r="C265" s="7"/>
      <c r="D265" s="7"/>
    </row>
    <row r="266" spans="2:4" x14ac:dyDescent="0.2">
      <c r="B266" s="7"/>
      <c r="C266" s="7"/>
      <c r="D266" s="7"/>
    </row>
    <row r="267" spans="2:4" x14ac:dyDescent="0.2">
      <c r="B267" s="7"/>
      <c r="C267" s="7"/>
      <c r="D267" s="7"/>
    </row>
    <row r="268" spans="2:4" x14ac:dyDescent="0.2">
      <c r="B268" s="7"/>
      <c r="C268" s="7"/>
      <c r="D268" s="7"/>
    </row>
    <row r="269" spans="2:4" x14ac:dyDescent="0.2">
      <c r="B269" s="7"/>
      <c r="C269" s="7"/>
      <c r="D269" s="7"/>
    </row>
    <row r="270" spans="2:4" x14ac:dyDescent="0.2">
      <c r="B270" s="7"/>
      <c r="C270" s="7"/>
      <c r="D270" s="7"/>
    </row>
    <row r="271" spans="2:4" x14ac:dyDescent="0.2">
      <c r="B271" s="7"/>
      <c r="C271" s="7"/>
      <c r="D271" s="7"/>
    </row>
    <row r="272" spans="2:4" x14ac:dyDescent="0.2">
      <c r="B272" s="7"/>
      <c r="C272" s="7"/>
      <c r="D272" s="7"/>
    </row>
    <row r="273" spans="2:4" x14ac:dyDescent="0.2">
      <c r="B273" s="7"/>
      <c r="C273" s="7"/>
      <c r="D273" s="7"/>
    </row>
    <row r="274" spans="2:4" x14ac:dyDescent="0.2">
      <c r="B274" s="7"/>
      <c r="C274" s="7"/>
      <c r="D274" s="7"/>
    </row>
    <row r="275" spans="2:4" x14ac:dyDescent="0.2">
      <c r="B275" s="7"/>
      <c r="C275" s="7"/>
      <c r="D275" s="7"/>
    </row>
    <row r="276" spans="2:4" x14ac:dyDescent="0.2">
      <c r="B276" s="7"/>
      <c r="C276" s="7"/>
      <c r="D276" s="7"/>
    </row>
    <row r="277" spans="2:4" x14ac:dyDescent="0.2">
      <c r="B277" s="7"/>
      <c r="C277" s="7"/>
      <c r="D277" s="7"/>
    </row>
    <row r="278" spans="2:4" x14ac:dyDescent="0.2">
      <c r="B278" s="7"/>
      <c r="C278" s="7"/>
      <c r="D278" s="7"/>
    </row>
    <row r="279" spans="2:4" x14ac:dyDescent="0.2">
      <c r="B279" s="7"/>
      <c r="C279" s="7"/>
      <c r="D279" s="7"/>
    </row>
    <row r="280" spans="2:4" x14ac:dyDescent="0.2">
      <c r="B280" s="7"/>
      <c r="C280" s="7"/>
      <c r="D280" s="7"/>
    </row>
    <row r="281" spans="2:4" x14ac:dyDescent="0.2">
      <c r="B281" s="7"/>
      <c r="C281" s="7"/>
      <c r="D281" s="7"/>
    </row>
    <row r="282" spans="2:4" x14ac:dyDescent="0.2">
      <c r="B282" s="7"/>
      <c r="C282" s="7"/>
      <c r="D282" s="7"/>
    </row>
    <row r="283" spans="2:4" x14ac:dyDescent="0.2">
      <c r="B283" s="7"/>
      <c r="C283" s="7"/>
      <c r="D283" s="7"/>
    </row>
    <row r="284" spans="2:4" x14ac:dyDescent="0.2">
      <c r="B284" s="7"/>
      <c r="C284" s="7"/>
      <c r="D284" s="7"/>
    </row>
    <row r="285" spans="2:4" x14ac:dyDescent="0.2">
      <c r="B285" s="7"/>
      <c r="C285" s="7"/>
      <c r="D285" s="7"/>
    </row>
    <row r="286" spans="2:4" x14ac:dyDescent="0.2">
      <c r="B286" s="7"/>
      <c r="C286" s="7"/>
      <c r="D286" s="7"/>
    </row>
    <row r="287" spans="2:4" x14ac:dyDescent="0.2">
      <c r="B287" s="7"/>
      <c r="C287" s="7"/>
      <c r="D287" s="7"/>
    </row>
    <row r="288" spans="2:4" x14ac:dyDescent="0.2">
      <c r="B288" s="7"/>
      <c r="C288" s="7"/>
      <c r="D288" s="7"/>
    </row>
    <row r="289" spans="2:4" x14ac:dyDescent="0.2">
      <c r="B289" s="7"/>
      <c r="C289" s="7"/>
      <c r="D289" s="7"/>
    </row>
    <row r="290" spans="2:4" x14ac:dyDescent="0.2">
      <c r="B290" s="7"/>
      <c r="C290" s="7"/>
      <c r="D290" s="7"/>
    </row>
    <row r="291" spans="2:4" x14ac:dyDescent="0.2">
      <c r="B291" s="7"/>
      <c r="C291" s="7"/>
      <c r="D291" s="7"/>
    </row>
    <row r="292" spans="2:4" x14ac:dyDescent="0.2">
      <c r="B292" s="7"/>
      <c r="C292" s="7"/>
      <c r="D292" s="7"/>
    </row>
    <row r="293" spans="2:4" x14ac:dyDescent="0.2">
      <c r="B293" s="7"/>
      <c r="C293" s="7"/>
      <c r="D293" s="7"/>
    </row>
    <row r="294" spans="2:4" x14ac:dyDescent="0.2">
      <c r="B294" s="7"/>
      <c r="C294" s="7"/>
      <c r="D294" s="7"/>
    </row>
    <row r="295" spans="2:4" x14ac:dyDescent="0.2">
      <c r="B295" s="7"/>
      <c r="C295" s="7"/>
      <c r="D295" s="7"/>
    </row>
    <row r="296" spans="2:4" x14ac:dyDescent="0.2">
      <c r="B296" s="7"/>
      <c r="C296" s="7"/>
      <c r="D296" s="7"/>
    </row>
    <row r="297" spans="2:4" x14ac:dyDescent="0.2">
      <c r="B297" s="7"/>
      <c r="C297" s="7"/>
      <c r="D297" s="7"/>
    </row>
    <row r="298" spans="2:4" x14ac:dyDescent="0.2">
      <c r="B298" s="7"/>
      <c r="C298" s="7"/>
      <c r="D298" s="7"/>
    </row>
    <row r="299" spans="2:4" x14ac:dyDescent="0.2">
      <c r="B299" s="7"/>
      <c r="C299" s="7"/>
      <c r="D299" s="7"/>
    </row>
    <row r="300" spans="2:4" x14ac:dyDescent="0.2">
      <c r="B300" s="7"/>
      <c r="C300" s="7"/>
      <c r="D300" s="7"/>
    </row>
    <row r="301" spans="2:4" x14ac:dyDescent="0.2">
      <c r="B301" s="7"/>
      <c r="C301" s="7"/>
      <c r="D301" s="7"/>
    </row>
    <row r="302" spans="2:4" x14ac:dyDescent="0.2">
      <c r="B302" s="7"/>
      <c r="C302" s="7"/>
      <c r="D302" s="7"/>
    </row>
    <row r="303" spans="2:4" x14ac:dyDescent="0.2">
      <c r="B303" s="7"/>
      <c r="C303" s="7"/>
      <c r="D303" s="7"/>
    </row>
    <row r="304" spans="2:4" x14ac:dyDescent="0.2">
      <c r="B304" s="7"/>
      <c r="C304" s="7"/>
      <c r="D304" s="7"/>
    </row>
    <row r="305" spans="2:4" x14ac:dyDescent="0.2">
      <c r="B305" s="7"/>
      <c r="C305" s="7"/>
      <c r="D305" s="7"/>
    </row>
    <row r="306" spans="2:4" x14ac:dyDescent="0.2">
      <c r="B306" s="7"/>
      <c r="C306" s="7"/>
      <c r="D306" s="7"/>
    </row>
    <row r="307" spans="2:4" x14ac:dyDescent="0.2">
      <c r="B307" s="7"/>
      <c r="C307" s="7"/>
      <c r="D307" s="7"/>
    </row>
    <row r="308" spans="2:4" x14ac:dyDescent="0.2">
      <c r="B308" s="7"/>
      <c r="C308" s="7"/>
      <c r="D308" s="7"/>
    </row>
    <row r="309" spans="2:4" x14ac:dyDescent="0.2">
      <c r="B309" s="7"/>
      <c r="C309" s="7"/>
      <c r="D309" s="7"/>
    </row>
    <row r="310" spans="2:4" x14ac:dyDescent="0.2">
      <c r="B310" s="7"/>
      <c r="C310" s="7"/>
      <c r="D310" s="7"/>
    </row>
    <row r="311" spans="2:4" x14ac:dyDescent="0.2">
      <c r="B311" s="7"/>
      <c r="C311" s="7"/>
      <c r="D311" s="7"/>
    </row>
    <row r="312" spans="2:4" x14ac:dyDescent="0.2">
      <c r="B312" s="7"/>
      <c r="C312" s="7"/>
      <c r="D312" s="7"/>
    </row>
    <row r="313" spans="2:4" x14ac:dyDescent="0.2">
      <c r="B313" s="7"/>
      <c r="C313" s="7"/>
      <c r="D313" s="7"/>
    </row>
    <row r="314" spans="2:4" x14ac:dyDescent="0.2">
      <c r="B314" s="7"/>
      <c r="C314" s="7"/>
      <c r="D314" s="7"/>
    </row>
    <row r="315" spans="2:4" x14ac:dyDescent="0.2">
      <c r="B315" s="7"/>
      <c r="C315" s="7"/>
      <c r="D315" s="7"/>
    </row>
    <row r="316" spans="2:4" x14ac:dyDescent="0.2">
      <c r="B316" s="7"/>
      <c r="C316" s="7"/>
      <c r="D316" s="7"/>
    </row>
    <row r="317" spans="2:4" x14ac:dyDescent="0.2">
      <c r="B317" s="7"/>
      <c r="C317" s="7"/>
      <c r="D317" s="7"/>
    </row>
    <row r="318" spans="2:4" x14ac:dyDescent="0.2">
      <c r="B318" s="7"/>
      <c r="C318" s="7"/>
      <c r="D318" s="7"/>
    </row>
    <row r="319" spans="2:4" x14ac:dyDescent="0.2">
      <c r="B319" s="7"/>
      <c r="C319" s="7"/>
      <c r="D319" s="7"/>
    </row>
    <row r="320" spans="2:4" x14ac:dyDescent="0.2">
      <c r="B320" s="7"/>
      <c r="C320" s="7"/>
      <c r="D320" s="7"/>
    </row>
    <row r="321" spans="2:4" x14ac:dyDescent="0.2">
      <c r="B321" s="7"/>
      <c r="C321" s="7"/>
      <c r="D321" s="7"/>
    </row>
    <row r="322" spans="2:4" x14ac:dyDescent="0.2">
      <c r="B322" s="7"/>
      <c r="C322" s="7"/>
      <c r="D322" s="7"/>
    </row>
    <row r="323" spans="2:4" x14ac:dyDescent="0.2">
      <c r="B323" s="7"/>
      <c r="C323" s="7"/>
      <c r="D323" s="7"/>
    </row>
    <row r="324" spans="2:4" x14ac:dyDescent="0.2">
      <c r="B324" s="7"/>
      <c r="C324" s="7"/>
      <c r="D324" s="7"/>
    </row>
    <row r="325" spans="2:4" x14ac:dyDescent="0.2">
      <c r="B325" s="7"/>
      <c r="C325" s="7"/>
      <c r="D325" s="7"/>
    </row>
    <row r="326" spans="2:4" x14ac:dyDescent="0.2">
      <c r="B326" s="7"/>
      <c r="C326" s="7"/>
      <c r="D326" s="7"/>
    </row>
    <row r="327" spans="2:4" x14ac:dyDescent="0.2">
      <c r="B327" s="7"/>
      <c r="C327" s="7"/>
      <c r="D327" s="7"/>
    </row>
    <row r="328" spans="2:4" x14ac:dyDescent="0.2">
      <c r="B328" s="7"/>
      <c r="C328" s="7"/>
      <c r="D328" s="7"/>
    </row>
    <row r="329" spans="2:4" x14ac:dyDescent="0.2">
      <c r="B329" s="7"/>
      <c r="C329" s="7"/>
      <c r="D329" s="7"/>
    </row>
    <row r="330" spans="2:4" x14ac:dyDescent="0.2">
      <c r="B330" s="7"/>
      <c r="C330" s="7"/>
      <c r="D330" s="7"/>
    </row>
    <row r="331" spans="2:4" x14ac:dyDescent="0.2">
      <c r="B331" s="7"/>
      <c r="C331" s="7"/>
      <c r="D331" s="7"/>
    </row>
    <row r="332" spans="2:4" x14ac:dyDescent="0.2">
      <c r="B332" s="7"/>
      <c r="C332" s="7"/>
      <c r="D332" s="7"/>
    </row>
    <row r="333" spans="2:4" x14ac:dyDescent="0.2">
      <c r="B333" s="7"/>
      <c r="C333" s="7"/>
      <c r="D333" s="7"/>
    </row>
    <row r="334" spans="2:4" x14ac:dyDescent="0.2">
      <c r="B334" s="7"/>
      <c r="C334" s="7"/>
      <c r="D334" s="7"/>
    </row>
    <row r="335" spans="2:4" x14ac:dyDescent="0.2">
      <c r="B335" s="7"/>
      <c r="C335" s="7"/>
      <c r="D335" s="7"/>
    </row>
    <row r="336" spans="2:4" x14ac:dyDescent="0.2">
      <c r="B336" s="7"/>
      <c r="C336" s="7"/>
      <c r="D336" s="7"/>
    </row>
    <row r="337" spans="2:4" x14ac:dyDescent="0.2">
      <c r="B337" s="7"/>
      <c r="C337" s="7"/>
      <c r="D337" s="7"/>
    </row>
    <row r="338" spans="2:4" x14ac:dyDescent="0.2">
      <c r="B338" s="7"/>
      <c r="C338" s="7"/>
      <c r="D338" s="7"/>
    </row>
    <row r="339" spans="2:4" x14ac:dyDescent="0.2">
      <c r="B339" s="7"/>
      <c r="C339" s="7"/>
      <c r="D339" s="7"/>
    </row>
    <row r="340" spans="2:4" x14ac:dyDescent="0.2">
      <c r="B340" s="7"/>
      <c r="C340" s="7"/>
      <c r="D340" s="7"/>
    </row>
    <row r="341" spans="2:4" x14ac:dyDescent="0.2">
      <c r="B341" s="7"/>
      <c r="C341" s="7"/>
      <c r="D341" s="7"/>
    </row>
    <row r="342" spans="2:4" x14ac:dyDescent="0.2">
      <c r="B342" s="7"/>
      <c r="C342" s="7"/>
      <c r="D342" s="7"/>
    </row>
    <row r="343" spans="2:4" x14ac:dyDescent="0.2">
      <c r="B343" s="7"/>
      <c r="C343" s="7"/>
      <c r="D343" s="7"/>
    </row>
    <row r="344" spans="2:4" x14ac:dyDescent="0.2">
      <c r="B344" s="7"/>
      <c r="C344" s="7"/>
      <c r="D344" s="7"/>
    </row>
    <row r="345" spans="2:4" x14ac:dyDescent="0.2">
      <c r="B345" s="7"/>
      <c r="C345" s="7"/>
      <c r="D345" s="7"/>
    </row>
    <row r="346" spans="2:4" x14ac:dyDescent="0.2">
      <c r="B346" s="7"/>
      <c r="C346" s="7"/>
      <c r="D346" s="7"/>
    </row>
    <row r="347" spans="2:4" x14ac:dyDescent="0.2">
      <c r="B347" s="7"/>
      <c r="C347" s="7"/>
      <c r="D347" s="7"/>
    </row>
    <row r="348" spans="2:4" x14ac:dyDescent="0.2">
      <c r="B348" s="7"/>
      <c r="C348" s="7"/>
      <c r="D348" s="7"/>
    </row>
    <row r="349" spans="2:4" x14ac:dyDescent="0.2">
      <c r="B349" s="7"/>
      <c r="C349" s="7"/>
      <c r="D349" s="7"/>
    </row>
    <row r="350" spans="2:4" x14ac:dyDescent="0.2">
      <c r="B350" s="7"/>
      <c r="C350" s="7"/>
      <c r="D350" s="7"/>
    </row>
    <row r="351" spans="2:4" x14ac:dyDescent="0.2">
      <c r="B351" s="7"/>
      <c r="C351" s="7"/>
      <c r="D351" s="7"/>
    </row>
    <row r="352" spans="2:4" x14ac:dyDescent="0.2">
      <c r="B352" s="7"/>
      <c r="C352" s="7"/>
      <c r="D352" s="7"/>
    </row>
    <row r="353" spans="2:4" x14ac:dyDescent="0.2">
      <c r="B353" s="7"/>
      <c r="C353" s="7"/>
      <c r="D353" s="7"/>
    </row>
    <row r="354" spans="2:4" x14ac:dyDescent="0.2">
      <c r="B354" s="7"/>
      <c r="C354" s="7"/>
      <c r="D354" s="7"/>
    </row>
    <row r="355" spans="2:4" x14ac:dyDescent="0.2">
      <c r="B355" s="7"/>
      <c r="C355" s="7"/>
      <c r="D355" s="7"/>
    </row>
    <row r="356" spans="2:4" x14ac:dyDescent="0.2">
      <c r="B356" s="7"/>
      <c r="C356" s="7"/>
      <c r="D356" s="7"/>
    </row>
    <row r="357" spans="2:4" x14ac:dyDescent="0.2">
      <c r="B357" s="7"/>
      <c r="C357" s="7"/>
      <c r="D357" s="7"/>
    </row>
    <row r="358" spans="2:4" x14ac:dyDescent="0.2">
      <c r="B358" s="7"/>
      <c r="C358" s="7"/>
      <c r="D358" s="7"/>
    </row>
    <row r="359" spans="2:4" x14ac:dyDescent="0.2">
      <c r="B359" s="7"/>
      <c r="C359" s="7"/>
      <c r="D359" s="7"/>
    </row>
    <row r="360" spans="2:4" x14ac:dyDescent="0.2">
      <c r="B360" s="7"/>
      <c r="C360" s="7"/>
      <c r="D360" s="7"/>
    </row>
    <row r="361" spans="2:4" x14ac:dyDescent="0.2">
      <c r="B361" s="7"/>
      <c r="C361" s="7"/>
      <c r="D361" s="7"/>
    </row>
    <row r="362" spans="2:4" x14ac:dyDescent="0.2">
      <c r="B362" s="7"/>
      <c r="C362" s="7"/>
      <c r="D362" s="7"/>
    </row>
    <row r="363" spans="2:4" x14ac:dyDescent="0.2">
      <c r="B363" s="7"/>
      <c r="C363" s="7"/>
      <c r="D363" s="7"/>
    </row>
    <row r="364" spans="2:4" x14ac:dyDescent="0.2">
      <c r="B364" s="7"/>
      <c r="C364" s="7"/>
      <c r="D364" s="7"/>
    </row>
    <row r="365" spans="2:4" x14ac:dyDescent="0.2">
      <c r="B365" s="7"/>
      <c r="C365" s="7"/>
      <c r="D365" s="7"/>
    </row>
    <row r="366" spans="2:4" x14ac:dyDescent="0.2">
      <c r="B366" s="7"/>
      <c r="C366" s="7"/>
      <c r="D366" s="7"/>
    </row>
    <row r="367" spans="2:4" x14ac:dyDescent="0.2">
      <c r="B367" s="7"/>
      <c r="C367" s="7"/>
      <c r="D367" s="7"/>
    </row>
    <row r="368" spans="2:4" x14ac:dyDescent="0.2">
      <c r="B368" s="7"/>
      <c r="C368" s="7"/>
      <c r="D368" s="7"/>
    </row>
    <row r="369" spans="2:4" x14ac:dyDescent="0.2">
      <c r="B369" s="7"/>
      <c r="C369" s="7"/>
      <c r="D369" s="7"/>
    </row>
    <row r="370" spans="2:4" x14ac:dyDescent="0.2">
      <c r="B370" s="7"/>
      <c r="C370" s="7"/>
      <c r="D370" s="7"/>
    </row>
    <row r="371" spans="2:4" x14ac:dyDescent="0.2">
      <c r="B371" s="7"/>
      <c r="C371" s="7"/>
      <c r="D371" s="7"/>
    </row>
    <row r="372" spans="2:4" x14ac:dyDescent="0.2">
      <c r="B372" s="7"/>
      <c r="C372" s="7"/>
      <c r="D372" s="7"/>
    </row>
    <row r="373" spans="2:4" x14ac:dyDescent="0.2">
      <c r="B373" s="7"/>
      <c r="C373" s="7"/>
      <c r="D373" s="7"/>
    </row>
    <row r="374" spans="2:4" x14ac:dyDescent="0.2">
      <c r="B374" s="7"/>
      <c r="C374" s="7"/>
      <c r="D374" s="7"/>
    </row>
    <row r="375" spans="2:4" x14ac:dyDescent="0.2">
      <c r="B375" s="7"/>
      <c r="C375" s="7"/>
      <c r="D375" s="7"/>
    </row>
    <row r="376" spans="2:4" x14ac:dyDescent="0.2">
      <c r="B376" s="7"/>
      <c r="C376" s="7"/>
      <c r="D376" s="7"/>
    </row>
    <row r="377" spans="2:4" x14ac:dyDescent="0.2">
      <c r="B377" s="7"/>
      <c r="C377" s="7"/>
      <c r="D377" s="7"/>
    </row>
    <row r="378" spans="2:4" x14ac:dyDescent="0.2">
      <c r="B378" s="7"/>
      <c r="C378" s="7"/>
      <c r="D378" s="7"/>
    </row>
    <row r="379" spans="2:4" x14ac:dyDescent="0.2">
      <c r="B379" s="7"/>
      <c r="C379" s="7"/>
      <c r="D379" s="7"/>
    </row>
    <row r="380" spans="2:4" x14ac:dyDescent="0.2">
      <c r="B380" s="7"/>
      <c r="C380" s="7"/>
      <c r="D380" s="7"/>
    </row>
    <row r="381" spans="2:4" x14ac:dyDescent="0.2">
      <c r="B381" s="7"/>
      <c r="C381" s="7"/>
      <c r="D381" s="7"/>
    </row>
    <row r="382" spans="2:4" x14ac:dyDescent="0.2">
      <c r="B382" s="7"/>
      <c r="C382" s="7"/>
      <c r="D382" s="7"/>
    </row>
    <row r="383" spans="2:4" x14ac:dyDescent="0.2">
      <c r="B383" s="7"/>
      <c r="C383" s="7"/>
      <c r="D383" s="7"/>
    </row>
    <row r="384" spans="2:4" x14ac:dyDescent="0.2">
      <c r="B384" s="7"/>
      <c r="C384" s="7"/>
      <c r="D384" s="7"/>
    </row>
    <row r="385" spans="2:4" x14ac:dyDescent="0.2">
      <c r="B385" s="7"/>
      <c r="C385" s="7"/>
      <c r="D385" s="7"/>
    </row>
    <row r="386" spans="2:4" x14ac:dyDescent="0.2">
      <c r="B386" s="7"/>
      <c r="C386" s="7"/>
      <c r="D386" s="7"/>
    </row>
    <row r="387" spans="2:4" x14ac:dyDescent="0.2">
      <c r="B387" s="7"/>
      <c r="C387" s="7"/>
      <c r="D387" s="7"/>
    </row>
    <row r="388" spans="2:4" x14ac:dyDescent="0.2">
      <c r="B388" s="7"/>
      <c r="C388" s="7"/>
      <c r="D388" s="7"/>
    </row>
    <row r="389" spans="2:4" x14ac:dyDescent="0.2">
      <c r="B389" s="7"/>
      <c r="C389" s="7"/>
      <c r="D389" s="7"/>
    </row>
    <row r="390" spans="2:4" x14ac:dyDescent="0.2">
      <c r="B390" s="7"/>
      <c r="C390" s="7"/>
      <c r="D390" s="7"/>
    </row>
    <row r="391" spans="2:4" x14ac:dyDescent="0.2">
      <c r="B391" s="7"/>
      <c r="C391" s="7"/>
      <c r="D391" s="7"/>
    </row>
    <row r="392" spans="2:4" x14ac:dyDescent="0.2">
      <c r="B392" s="7"/>
      <c r="C392" s="7"/>
      <c r="D392" s="7"/>
    </row>
    <row r="393" spans="2:4" x14ac:dyDescent="0.2">
      <c r="B393" s="7"/>
      <c r="C393" s="7"/>
      <c r="D393" s="7"/>
    </row>
    <row r="394" spans="2:4" x14ac:dyDescent="0.2">
      <c r="B394" s="7"/>
      <c r="C394" s="7"/>
      <c r="D394" s="7"/>
    </row>
    <row r="395" spans="2:4" x14ac:dyDescent="0.2">
      <c r="B395" s="7"/>
      <c r="C395" s="7"/>
      <c r="D395" s="7"/>
    </row>
    <row r="396" spans="2:4" x14ac:dyDescent="0.2">
      <c r="B396" s="7"/>
      <c r="C396" s="7"/>
      <c r="D396" s="7"/>
    </row>
    <row r="397" spans="2:4" x14ac:dyDescent="0.2">
      <c r="B397" s="7"/>
      <c r="C397" s="7"/>
      <c r="D397" s="7"/>
    </row>
    <row r="398" spans="2:4" x14ac:dyDescent="0.2">
      <c r="B398" s="7"/>
      <c r="C398" s="7"/>
      <c r="D398" s="7"/>
    </row>
    <row r="399" spans="2:4" x14ac:dyDescent="0.2">
      <c r="B399" s="7"/>
      <c r="C399" s="7"/>
      <c r="D399" s="7"/>
    </row>
    <row r="400" spans="2:4" x14ac:dyDescent="0.2">
      <c r="B400" s="7"/>
      <c r="C400" s="7"/>
      <c r="D400" s="7"/>
    </row>
    <row r="401" spans="2:4" x14ac:dyDescent="0.2">
      <c r="B401" s="7"/>
      <c r="C401" s="7"/>
      <c r="D401" s="7"/>
    </row>
    <row r="402" spans="2:4" x14ac:dyDescent="0.2">
      <c r="B402" s="7"/>
      <c r="C402" s="7"/>
      <c r="D402" s="7"/>
    </row>
    <row r="403" spans="2:4" x14ac:dyDescent="0.2">
      <c r="B403" s="7"/>
      <c r="C403" s="7"/>
      <c r="D403" s="7"/>
    </row>
    <row r="404" spans="2:4" x14ac:dyDescent="0.2">
      <c r="B404" s="7"/>
      <c r="C404" s="7"/>
      <c r="D404" s="7"/>
    </row>
    <row r="405" spans="2:4" x14ac:dyDescent="0.2">
      <c r="B405" s="7"/>
      <c r="C405" s="7"/>
      <c r="D405" s="7"/>
    </row>
    <row r="406" spans="2:4" x14ac:dyDescent="0.2">
      <c r="B406" s="7"/>
      <c r="C406" s="7"/>
      <c r="D406" s="7"/>
    </row>
    <row r="407" spans="2:4" x14ac:dyDescent="0.2">
      <c r="B407" s="7"/>
      <c r="C407" s="7"/>
      <c r="D407" s="7"/>
    </row>
    <row r="408" spans="2:4" x14ac:dyDescent="0.2">
      <c r="B408" s="7"/>
      <c r="C408" s="7"/>
      <c r="D408" s="7"/>
    </row>
    <row r="409" spans="2:4" x14ac:dyDescent="0.2">
      <c r="B409" s="7"/>
      <c r="C409" s="7"/>
      <c r="D409" s="7"/>
    </row>
    <row r="410" spans="2:4" x14ac:dyDescent="0.2">
      <c r="B410" s="7"/>
      <c r="C410" s="7"/>
      <c r="D410" s="7"/>
    </row>
    <row r="411" spans="2:4" x14ac:dyDescent="0.2">
      <c r="B411" s="7"/>
      <c r="C411" s="7"/>
      <c r="D411" s="7"/>
    </row>
    <row r="412" spans="2:4" x14ac:dyDescent="0.2">
      <c r="B412" s="7"/>
      <c r="C412" s="7"/>
      <c r="D412" s="7"/>
    </row>
    <row r="413" spans="2:4" x14ac:dyDescent="0.2">
      <c r="B413" s="7"/>
      <c r="C413" s="7"/>
      <c r="D413" s="7"/>
    </row>
    <row r="414" spans="2:4" x14ac:dyDescent="0.2">
      <c r="B414" s="7"/>
      <c r="C414" s="7"/>
      <c r="D414" s="7"/>
    </row>
    <row r="415" spans="2:4" x14ac:dyDescent="0.2">
      <c r="B415" s="7"/>
      <c r="C415" s="7"/>
      <c r="D415" s="7"/>
    </row>
    <row r="416" spans="2:4" x14ac:dyDescent="0.2">
      <c r="B416" s="7"/>
      <c r="C416" s="7"/>
      <c r="D416" s="7"/>
    </row>
    <row r="417" spans="2:4" x14ac:dyDescent="0.2">
      <c r="B417" s="7"/>
      <c r="C417" s="7"/>
      <c r="D417" s="7"/>
    </row>
    <row r="418" spans="2:4" x14ac:dyDescent="0.2">
      <c r="B418" s="7"/>
      <c r="C418" s="7"/>
      <c r="D418" s="7"/>
    </row>
    <row r="419" spans="2:4" x14ac:dyDescent="0.2">
      <c r="B419" s="7"/>
      <c r="C419" s="7"/>
      <c r="D419" s="7"/>
    </row>
    <row r="420" spans="2:4" x14ac:dyDescent="0.2">
      <c r="B420" s="7"/>
      <c r="C420" s="7"/>
      <c r="D420" s="7"/>
    </row>
    <row r="421" spans="2:4" x14ac:dyDescent="0.2">
      <c r="B421" s="7"/>
      <c r="C421" s="7"/>
      <c r="D421" s="7"/>
    </row>
    <row r="422" spans="2:4" x14ac:dyDescent="0.2">
      <c r="B422" s="7"/>
      <c r="C422" s="7"/>
      <c r="D422" s="7"/>
    </row>
    <row r="423" spans="2:4" x14ac:dyDescent="0.2">
      <c r="B423" s="7"/>
      <c r="C423" s="7"/>
      <c r="D423" s="7"/>
    </row>
    <row r="424" spans="2:4" x14ac:dyDescent="0.2">
      <c r="B424" s="7"/>
      <c r="C424" s="7"/>
      <c r="D424" s="7"/>
    </row>
    <row r="425" spans="2:4" x14ac:dyDescent="0.2">
      <c r="B425" s="7"/>
      <c r="C425" s="7"/>
      <c r="D425" s="7"/>
    </row>
    <row r="426" spans="2:4" x14ac:dyDescent="0.2">
      <c r="B426" s="7"/>
      <c r="C426" s="7"/>
      <c r="D426" s="7"/>
    </row>
    <row r="427" spans="2:4" x14ac:dyDescent="0.2">
      <c r="B427" s="7"/>
      <c r="C427" s="7"/>
      <c r="D427" s="7"/>
    </row>
    <row r="428" spans="2:4" x14ac:dyDescent="0.2">
      <c r="B428" s="7"/>
      <c r="C428" s="7"/>
      <c r="D428" s="7"/>
    </row>
    <row r="429" spans="2:4" x14ac:dyDescent="0.2">
      <c r="B429" s="7"/>
      <c r="C429" s="7"/>
      <c r="D429" s="7"/>
    </row>
    <row r="430" spans="2:4" x14ac:dyDescent="0.2">
      <c r="B430" s="7"/>
      <c r="C430" s="7"/>
      <c r="D430" s="7"/>
    </row>
    <row r="431" spans="2:4" x14ac:dyDescent="0.2">
      <c r="B431" s="7"/>
      <c r="C431" s="7"/>
      <c r="D431" s="7"/>
    </row>
    <row r="432" spans="2:4" x14ac:dyDescent="0.2">
      <c r="B432" s="7"/>
      <c r="C432" s="7"/>
      <c r="D432" s="7"/>
    </row>
    <row r="433" spans="2:4" x14ac:dyDescent="0.2">
      <c r="B433" s="7"/>
      <c r="C433" s="7"/>
      <c r="D433" s="7"/>
    </row>
    <row r="434" spans="2:4" x14ac:dyDescent="0.2">
      <c r="B434" s="7"/>
      <c r="C434" s="7"/>
      <c r="D434" s="7"/>
    </row>
    <row r="435" spans="2:4" x14ac:dyDescent="0.2">
      <c r="B435" s="7"/>
      <c r="C435" s="7"/>
      <c r="D435" s="7"/>
    </row>
    <row r="436" spans="2:4" x14ac:dyDescent="0.2">
      <c r="B436" s="7"/>
      <c r="C436" s="7"/>
      <c r="D436" s="7"/>
    </row>
    <row r="437" spans="2:4" x14ac:dyDescent="0.2">
      <c r="B437" s="7"/>
      <c r="C437" s="7"/>
      <c r="D437" s="7"/>
    </row>
    <row r="438" spans="2:4" x14ac:dyDescent="0.2">
      <c r="B438" s="7"/>
      <c r="C438" s="7"/>
      <c r="D438" s="7"/>
    </row>
    <row r="439" spans="2:4" x14ac:dyDescent="0.2">
      <c r="B439" s="7"/>
      <c r="C439" s="7"/>
      <c r="D439" s="7"/>
    </row>
    <row r="440" spans="2:4" x14ac:dyDescent="0.2">
      <c r="B440" s="7"/>
      <c r="C440" s="7"/>
      <c r="D440" s="7"/>
    </row>
    <row r="441" spans="2:4" x14ac:dyDescent="0.2">
      <c r="B441" s="7"/>
      <c r="C441" s="7"/>
      <c r="D441" s="7"/>
    </row>
    <row r="442" spans="2:4" x14ac:dyDescent="0.2">
      <c r="B442" s="7"/>
      <c r="C442" s="7"/>
      <c r="D442" s="7"/>
    </row>
    <row r="443" spans="2:4" x14ac:dyDescent="0.2">
      <c r="B443" s="7"/>
      <c r="C443" s="7"/>
      <c r="D443" s="7"/>
    </row>
    <row r="444" spans="2:4" x14ac:dyDescent="0.2">
      <c r="B444" s="7"/>
      <c r="C444" s="7"/>
      <c r="D444" s="7"/>
    </row>
    <row r="445" spans="2:4" x14ac:dyDescent="0.2">
      <c r="B445" s="7"/>
      <c r="C445" s="7"/>
      <c r="D445" s="7"/>
    </row>
    <row r="446" spans="2:4" x14ac:dyDescent="0.2">
      <c r="B446" s="7"/>
      <c r="C446" s="7"/>
      <c r="D446" s="7"/>
    </row>
    <row r="447" spans="2:4" x14ac:dyDescent="0.2">
      <c r="B447" s="7"/>
      <c r="C447" s="7"/>
      <c r="D447" s="7"/>
    </row>
    <row r="448" spans="2:4" x14ac:dyDescent="0.2">
      <c r="B448" s="7"/>
      <c r="C448" s="7"/>
      <c r="D448" s="7"/>
    </row>
    <row r="449" spans="2:4" x14ac:dyDescent="0.2">
      <c r="B449" s="7"/>
      <c r="C449" s="7"/>
      <c r="D449" s="7"/>
    </row>
    <row r="450" spans="2:4" x14ac:dyDescent="0.2">
      <c r="B450" s="7"/>
      <c r="C450" s="7"/>
      <c r="D450" s="7"/>
    </row>
    <row r="451" spans="2:4" x14ac:dyDescent="0.2">
      <c r="B451" s="7"/>
      <c r="C451" s="7"/>
      <c r="D451" s="7"/>
    </row>
    <row r="452" spans="2:4" x14ac:dyDescent="0.2">
      <c r="B452" s="7"/>
      <c r="C452" s="7"/>
      <c r="D452" s="7"/>
    </row>
    <row r="453" spans="2:4" x14ac:dyDescent="0.2">
      <c r="B453" s="7"/>
      <c r="C453" s="7"/>
      <c r="D453" s="7"/>
    </row>
    <row r="454" spans="2:4" x14ac:dyDescent="0.2">
      <c r="B454" s="7"/>
      <c r="C454" s="7"/>
      <c r="D454" s="7"/>
    </row>
    <row r="455" spans="2:4" x14ac:dyDescent="0.2">
      <c r="B455" s="7"/>
      <c r="C455" s="7"/>
      <c r="D455" s="7"/>
    </row>
    <row r="456" spans="2:4" x14ac:dyDescent="0.2">
      <c r="B456" s="7"/>
      <c r="C456" s="7"/>
      <c r="D456" s="7"/>
    </row>
    <row r="457" spans="2:4" x14ac:dyDescent="0.2">
      <c r="B457" s="7"/>
      <c r="C457" s="7"/>
      <c r="D457" s="7"/>
    </row>
    <row r="458" spans="2:4" x14ac:dyDescent="0.2">
      <c r="B458" s="7"/>
      <c r="C458" s="7"/>
      <c r="D458" s="7"/>
    </row>
    <row r="459" spans="2:4" x14ac:dyDescent="0.2">
      <c r="B459" s="7"/>
      <c r="C459" s="7"/>
      <c r="D459" s="7"/>
    </row>
    <row r="460" spans="2:4" x14ac:dyDescent="0.2">
      <c r="B460" s="7"/>
      <c r="C460" s="7"/>
      <c r="D460" s="7"/>
    </row>
    <row r="461" spans="2:4" x14ac:dyDescent="0.2">
      <c r="B461" s="7"/>
      <c r="C461" s="7"/>
      <c r="D461" s="7"/>
    </row>
    <row r="462" spans="2:4" x14ac:dyDescent="0.2">
      <c r="B462" s="7"/>
      <c r="C462" s="7"/>
      <c r="D462" s="7"/>
    </row>
    <row r="463" spans="2:4" x14ac:dyDescent="0.2">
      <c r="B463" s="7"/>
      <c r="C463" s="7"/>
      <c r="D463" s="7"/>
    </row>
    <row r="464" spans="2:4" x14ac:dyDescent="0.2">
      <c r="B464" s="7"/>
      <c r="C464" s="7"/>
      <c r="D464" s="7"/>
    </row>
    <row r="465" spans="2:4" x14ac:dyDescent="0.2">
      <c r="B465" s="7"/>
      <c r="C465" s="7"/>
      <c r="D465" s="7"/>
    </row>
    <row r="466" spans="2:4" x14ac:dyDescent="0.2">
      <c r="B466" s="7"/>
      <c r="C466" s="7"/>
      <c r="D466" s="7"/>
    </row>
    <row r="467" spans="2:4" x14ac:dyDescent="0.2">
      <c r="B467" s="7"/>
      <c r="C467" s="7"/>
      <c r="D467" s="7"/>
    </row>
    <row r="468" spans="2:4" x14ac:dyDescent="0.2">
      <c r="B468" s="7"/>
      <c r="C468" s="7"/>
      <c r="D468" s="7"/>
    </row>
    <row r="469" spans="2:4" x14ac:dyDescent="0.2">
      <c r="B469" s="7"/>
      <c r="C469" s="7"/>
      <c r="D469" s="7"/>
    </row>
    <row r="470" spans="2:4" x14ac:dyDescent="0.2">
      <c r="B470" s="7"/>
      <c r="C470" s="7"/>
      <c r="D470" s="7"/>
    </row>
    <row r="471" spans="2:4" x14ac:dyDescent="0.2">
      <c r="B471" s="7"/>
      <c r="C471" s="7"/>
      <c r="D471" s="7"/>
    </row>
    <row r="472" spans="2:4" x14ac:dyDescent="0.2">
      <c r="B472" s="7"/>
      <c r="C472" s="7"/>
      <c r="D472" s="7"/>
    </row>
    <row r="473" spans="2:4" x14ac:dyDescent="0.2">
      <c r="B473" s="7"/>
      <c r="C473" s="7"/>
      <c r="D473" s="7"/>
    </row>
    <row r="474" spans="2:4" x14ac:dyDescent="0.2">
      <c r="B474" s="7"/>
      <c r="C474" s="7"/>
      <c r="D474" s="7"/>
    </row>
    <row r="475" spans="2:4" x14ac:dyDescent="0.2">
      <c r="B475" s="7"/>
      <c r="C475" s="7"/>
      <c r="D475" s="7"/>
    </row>
    <row r="476" spans="2:4" x14ac:dyDescent="0.2">
      <c r="B476" s="7"/>
      <c r="C476" s="7"/>
      <c r="D476" s="7"/>
    </row>
    <row r="477" spans="2:4" x14ac:dyDescent="0.2">
      <c r="B477" s="7"/>
      <c r="C477" s="7"/>
      <c r="D477" s="7"/>
    </row>
    <row r="478" spans="2:4" x14ac:dyDescent="0.2">
      <c r="B478" s="7"/>
      <c r="C478" s="7"/>
      <c r="D478" s="7"/>
    </row>
    <row r="479" spans="2:4" x14ac:dyDescent="0.2">
      <c r="B479" s="7"/>
      <c r="C479" s="7"/>
      <c r="D479" s="7"/>
    </row>
    <row r="480" spans="2:4" x14ac:dyDescent="0.2">
      <c r="B480" s="7"/>
      <c r="C480" s="7"/>
      <c r="D480" s="7"/>
    </row>
    <row r="481" spans="2:4" x14ac:dyDescent="0.2">
      <c r="B481" s="7"/>
      <c r="C481" s="7"/>
      <c r="D481" s="7"/>
    </row>
    <row r="482" spans="2:4" x14ac:dyDescent="0.2">
      <c r="B482" s="7"/>
      <c r="C482" s="7"/>
      <c r="D482" s="7"/>
    </row>
    <row r="483" spans="2:4" x14ac:dyDescent="0.2">
      <c r="B483" s="7"/>
      <c r="C483" s="7"/>
      <c r="D483" s="7"/>
    </row>
    <row r="484" spans="2:4" x14ac:dyDescent="0.2">
      <c r="B484" s="7"/>
      <c r="C484" s="7"/>
      <c r="D484" s="7"/>
    </row>
    <row r="485" spans="2:4" x14ac:dyDescent="0.2">
      <c r="B485" s="7"/>
      <c r="C485" s="7"/>
      <c r="D485" s="7"/>
    </row>
    <row r="486" spans="2:4" x14ac:dyDescent="0.2">
      <c r="B486" s="7"/>
      <c r="C486" s="7"/>
      <c r="D486" s="7"/>
    </row>
    <row r="487" spans="2:4" x14ac:dyDescent="0.2">
      <c r="B487" s="7"/>
      <c r="C487" s="7"/>
      <c r="D487" s="7"/>
    </row>
    <row r="488" spans="2:4" x14ac:dyDescent="0.2">
      <c r="B488" s="7"/>
      <c r="C488" s="7"/>
      <c r="D488" s="7"/>
    </row>
    <row r="489" spans="2:4" x14ac:dyDescent="0.2">
      <c r="B489" s="7"/>
      <c r="C489" s="7"/>
      <c r="D489" s="7"/>
    </row>
    <row r="490" spans="2:4" x14ac:dyDescent="0.2">
      <c r="B490" s="7"/>
      <c r="C490" s="7"/>
      <c r="D490" s="7"/>
    </row>
    <row r="491" spans="2:4" x14ac:dyDescent="0.2">
      <c r="B491" s="7"/>
      <c r="C491" s="7"/>
      <c r="D491" s="7"/>
    </row>
    <row r="492" spans="2:4" x14ac:dyDescent="0.2">
      <c r="B492" s="7"/>
      <c r="C492" s="7"/>
      <c r="D492" s="7"/>
    </row>
    <row r="493" spans="2:4" x14ac:dyDescent="0.2">
      <c r="B493" s="7"/>
      <c r="C493" s="7"/>
      <c r="D493" s="7"/>
    </row>
    <row r="494" spans="2:4" x14ac:dyDescent="0.2">
      <c r="B494" s="7"/>
      <c r="C494" s="7"/>
      <c r="D494" s="7"/>
    </row>
    <row r="495" spans="2:4" x14ac:dyDescent="0.2">
      <c r="B495" s="7"/>
      <c r="C495" s="7"/>
      <c r="D495" s="7"/>
    </row>
    <row r="496" spans="2:4" x14ac:dyDescent="0.2">
      <c r="B496" s="7"/>
      <c r="C496" s="7"/>
      <c r="D496" s="7"/>
    </row>
    <row r="497" spans="2:4" x14ac:dyDescent="0.2">
      <c r="B497" s="7"/>
      <c r="C497" s="7"/>
      <c r="D497" s="7"/>
    </row>
    <row r="498" spans="2:4" x14ac:dyDescent="0.2">
      <c r="B498" s="7"/>
      <c r="C498" s="7"/>
      <c r="D498" s="7"/>
    </row>
    <row r="499" spans="2:4" x14ac:dyDescent="0.2">
      <c r="B499" s="7"/>
      <c r="C499" s="7"/>
      <c r="D499" s="7"/>
    </row>
    <row r="500" spans="2:4" x14ac:dyDescent="0.2">
      <c r="B500" s="7"/>
      <c r="C500" s="7"/>
      <c r="D500" s="7"/>
    </row>
    <row r="501" spans="2:4" x14ac:dyDescent="0.2">
      <c r="B501" s="7"/>
      <c r="C501" s="7"/>
      <c r="D501" s="7"/>
    </row>
    <row r="502" spans="2:4" x14ac:dyDescent="0.2">
      <c r="B502" s="7"/>
      <c r="C502" s="7"/>
      <c r="D502" s="7"/>
    </row>
    <row r="503" spans="2:4" x14ac:dyDescent="0.2">
      <c r="B503" s="7"/>
      <c r="C503" s="7"/>
      <c r="D503" s="7"/>
    </row>
    <row r="504" spans="2:4" x14ac:dyDescent="0.2">
      <c r="B504" s="7"/>
      <c r="C504" s="7"/>
      <c r="D504" s="7"/>
    </row>
    <row r="505" spans="2:4" x14ac:dyDescent="0.2">
      <c r="B505" s="7"/>
      <c r="C505" s="7"/>
      <c r="D505" s="7"/>
    </row>
    <row r="506" spans="2:4" x14ac:dyDescent="0.2">
      <c r="B506" s="7"/>
      <c r="C506" s="7"/>
      <c r="D506" s="7"/>
    </row>
    <row r="507" spans="2:4" x14ac:dyDescent="0.2">
      <c r="B507" s="7"/>
      <c r="C507" s="7"/>
      <c r="D507" s="7"/>
    </row>
    <row r="508" spans="2:4" x14ac:dyDescent="0.2">
      <c r="B508" s="7"/>
      <c r="C508" s="7"/>
      <c r="D508" s="7"/>
    </row>
    <row r="509" spans="2:4" x14ac:dyDescent="0.2">
      <c r="B509" s="7"/>
      <c r="C509" s="7"/>
      <c r="D509" s="7"/>
    </row>
    <row r="510" spans="2:4" x14ac:dyDescent="0.2">
      <c r="B510" s="7"/>
      <c r="C510" s="7"/>
      <c r="D510" s="7"/>
    </row>
    <row r="511" spans="2:4" x14ac:dyDescent="0.2">
      <c r="B511" s="7"/>
      <c r="C511" s="7"/>
      <c r="D511" s="7"/>
    </row>
    <row r="512" spans="2:4" x14ac:dyDescent="0.2">
      <c r="B512" s="7"/>
      <c r="C512" s="7"/>
      <c r="D512" s="7"/>
    </row>
    <row r="513" spans="2:4" x14ac:dyDescent="0.2">
      <c r="B513" s="7"/>
      <c r="C513" s="7"/>
      <c r="D513" s="7"/>
    </row>
    <row r="514" spans="2:4" x14ac:dyDescent="0.2">
      <c r="B514" s="7"/>
      <c r="C514" s="7"/>
      <c r="D514" s="7"/>
    </row>
    <row r="515" spans="2:4" x14ac:dyDescent="0.2">
      <c r="B515" s="7"/>
      <c r="C515" s="7"/>
      <c r="D515" s="7"/>
    </row>
    <row r="516" spans="2:4" x14ac:dyDescent="0.2">
      <c r="B516" s="7"/>
      <c r="C516" s="7"/>
      <c r="D516" s="7"/>
    </row>
    <row r="517" spans="2:4" x14ac:dyDescent="0.2">
      <c r="B517" s="7"/>
      <c r="C517" s="7"/>
      <c r="D517" s="7"/>
    </row>
    <row r="518" spans="2:4" x14ac:dyDescent="0.2">
      <c r="B518" s="7"/>
      <c r="C518" s="7"/>
      <c r="D518" s="7"/>
    </row>
    <row r="519" spans="2:4" x14ac:dyDescent="0.2">
      <c r="B519" s="7"/>
      <c r="C519" s="7"/>
      <c r="D519" s="7"/>
    </row>
    <row r="520" spans="2:4" x14ac:dyDescent="0.2">
      <c r="B520" s="7"/>
      <c r="C520" s="7"/>
      <c r="D520" s="7"/>
    </row>
    <row r="521" spans="2:4" x14ac:dyDescent="0.2">
      <c r="B521" s="7"/>
      <c r="C521" s="7"/>
      <c r="D521" s="7"/>
    </row>
    <row r="522" spans="2:4" x14ac:dyDescent="0.2">
      <c r="B522" s="7"/>
      <c r="C522" s="7"/>
      <c r="D522" s="7"/>
    </row>
    <row r="523" spans="2:4" x14ac:dyDescent="0.2">
      <c r="B523" s="7"/>
      <c r="C523" s="7"/>
      <c r="D523" s="7"/>
    </row>
    <row r="524" spans="2:4" x14ac:dyDescent="0.2">
      <c r="B524" s="7"/>
      <c r="C524" s="7"/>
      <c r="D524" s="7"/>
    </row>
    <row r="525" spans="2:4" x14ac:dyDescent="0.2">
      <c r="B525" s="7"/>
      <c r="C525" s="7"/>
      <c r="D525" s="7"/>
    </row>
    <row r="526" spans="2:4" x14ac:dyDescent="0.2">
      <c r="B526" s="7"/>
      <c r="C526" s="7"/>
      <c r="D526" s="7"/>
    </row>
    <row r="527" spans="2:4" x14ac:dyDescent="0.2">
      <c r="B527" s="7"/>
      <c r="C527" s="7"/>
      <c r="D527" s="7"/>
    </row>
    <row r="528" spans="2:4" x14ac:dyDescent="0.2">
      <c r="B528" s="7"/>
      <c r="C528" s="7"/>
      <c r="D528" s="7"/>
    </row>
    <row r="529" spans="2:4" x14ac:dyDescent="0.2">
      <c r="B529" s="7"/>
      <c r="C529" s="7"/>
      <c r="D529" s="7"/>
    </row>
    <row r="530" spans="2:4" x14ac:dyDescent="0.2">
      <c r="B530" s="7"/>
      <c r="C530" s="7"/>
      <c r="D530" s="7"/>
    </row>
    <row r="531" spans="2:4" x14ac:dyDescent="0.2">
      <c r="B531" s="7"/>
      <c r="C531" s="7"/>
      <c r="D531" s="7"/>
    </row>
    <row r="532" spans="2:4" x14ac:dyDescent="0.2">
      <c r="B532" s="7"/>
      <c r="C532" s="7"/>
      <c r="D532" s="7"/>
    </row>
    <row r="533" spans="2:4" x14ac:dyDescent="0.2">
      <c r="B533" s="7"/>
      <c r="C533" s="7"/>
      <c r="D533" s="7"/>
    </row>
    <row r="534" spans="2:4" x14ac:dyDescent="0.2">
      <c r="B534" s="7"/>
      <c r="C534" s="7"/>
      <c r="D534" s="7"/>
    </row>
    <row r="535" spans="2:4" x14ac:dyDescent="0.2">
      <c r="B535" s="7"/>
      <c r="C535" s="7"/>
      <c r="D535" s="7"/>
    </row>
    <row r="536" spans="2:4" x14ac:dyDescent="0.2">
      <c r="B536" s="7"/>
      <c r="C536" s="7"/>
      <c r="D536" s="7"/>
    </row>
    <row r="537" spans="2:4" x14ac:dyDescent="0.2">
      <c r="B537" s="7"/>
      <c r="C537" s="7"/>
      <c r="D537" s="7"/>
    </row>
    <row r="538" spans="2:4" x14ac:dyDescent="0.2">
      <c r="B538" s="7"/>
      <c r="C538" s="7"/>
      <c r="D538" s="7"/>
    </row>
    <row r="539" spans="2:4" x14ac:dyDescent="0.2">
      <c r="B539" s="7"/>
      <c r="C539" s="7"/>
      <c r="D539" s="7"/>
    </row>
    <row r="540" spans="2:4" x14ac:dyDescent="0.2">
      <c r="B540" s="7"/>
      <c r="C540" s="7"/>
      <c r="D540" s="7"/>
    </row>
    <row r="541" spans="2:4" x14ac:dyDescent="0.2">
      <c r="B541" s="7"/>
      <c r="C541" s="7"/>
      <c r="D541" s="7"/>
    </row>
    <row r="542" spans="2:4" x14ac:dyDescent="0.2">
      <c r="B542" s="7"/>
      <c r="C542" s="7"/>
      <c r="D542" s="7"/>
    </row>
    <row r="543" spans="2:4" x14ac:dyDescent="0.2">
      <c r="B543" s="7"/>
      <c r="C543" s="7"/>
      <c r="D543" s="7"/>
    </row>
    <row r="544" spans="2:4" x14ac:dyDescent="0.2">
      <c r="B544" s="7"/>
      <c r="C544" s="7"/>
      <c r="D544" s="7"/>
    </row>
    <row r="545" spans="2:4" x14ac:dyDescent="0.2">
      <c r="B545" s="7"/>
      <c r="C545" s="7"/>
      <c r="D545" s="7"/>
    </row>
    <row r="546" spans="2:4" x14ac:dyDescent="0.2">
      <c r="B546" s="7"/>
      <c r="C546" s="7"/>
      <c r="D546" s="7"/>
    </row>
    <row r="547" spans="2:4" x14ac:dyDescent="0.2">
      <c r="B547" s="7"/>
      <c r="C547" s="7"/>
      <c r="D547" s="7"/>
    </row>
    <row r="548" spans="2:4" x14ac:dyDescent="0.2">
      <c r="B548" s="7"/>
      <c r="C548" s="7"/>
      <c r="D548" s="7"/>
    </row>
    <row r="549" spans="2:4" x14ac:dyDescent="0.2">
      <c r="B549" s="7"/>
      <c r="C549" s="7"/>
      <c r="D549" s="7"/>
    </row>
    <row r="550" spans="2:4" x14ac:dyDescent="0.2">
      <c r="B550" s="7"/>
      <c r="C550" s="7"/>
      <c r="D550" s="7"/>
    </row>
    <row r="551" spans="2:4" x14ac:dyDescent="0.2">
      <c r="B551" s="7"/>
      <c r="C551" s="7"/>
      <c r="D551" s="7"/>
    </row>
    <row r="552" spans="2:4" x14ac:dyDescent="0.2">
      <c r="B552" s="7"/>
      <c r="C552" s="7"/>
      <c r="D552" s="7"/>
    </row>
    <row r="553" spans="2:4" x14ac:dyDescent="0.2">
      <c r="B553" s="7"/>
      <c r="C553" s="7"/>
      <c r="D553" s="7"/>
    </row>
    <row r="554" spans="2:4" x14ac:dyDescent="0.2">
      <c r="B554" s="7"/>
      <c r="C554" s="7"/>
      <c r="D554" s="7"/>
    </row>
    <row r="555" spans="2:4" x14ac:dyDescent="0.2">
      <c r="B555" s="7"/>
      <c r="C555" s="7"/>
      <c r="D555" s="7"/>
    </row>
    <row r="556" spans="2:4" x14ac:dyDescent="0.2">
      <c r="B556" s="7"/>
      <c r="C556" s="7"/>
      <c r="D556" s="7"/>
    </row>
    <row r="557" spans="2:4" x14ac:dyDescent="0.2">
      <c r="B557" s="7"/>
      <c r="C557" s="7"/>
      <c r="D557" s="7"/>
    </row>
    <row r="558" spans="2:4" x14ac:dyDescent="0.2">
      <c r="B558" s="7"/>
      <c r="C558" s="7"/>
      <c r="D558" s="7"/>
    </row>
    <row r="559" spans="2:4" x14ac:dyDescent="0.2">
      <c r="B559" s="7"/>
      <c r="C559" s="7"/>
      <c r="D559" s="7"/>
    </row>
    <row r="560" spans="2:4" x14ac:dyDescent="0.2">
      <c r="B560" s="7"/>
      <c r="C560" s="7"/>
      <c r="D560" s="7"/>
    </row>
    <row r="561" spans="2:4" x14ac:dyDescent="0.2">
      <c r="B561" s="7"/>
      <c r="C561" s="7"/>
      <c r="D561" s="7"/>
    </row>
    <row r="562" spans="2:4" x14ac:dyDescent="0.2">
      <c r="B562" s="7"/>
      <c r="C562" s="7"/>
      <c r="D562" s="7"/>
    </row>
    <row r="563" spans="2:4" x14ac:dyDescent="0.2">
      <c r="B563" s="7"/>
      <c r="C563" s="7"/>
      <c r="D563" s="7"/>
    </row>
    <row r="564" spans="2:4" x14ac:dyDescent="0.2">
      <c r="B564" s="7"/>
      <c r="C564" s="7"/>
      <c r="D564" s="7"/>
    </row>
    <row r="565" spans="2:4" x14ac:dyDescent="0.2">
      <c r="B565" s="7"/>
      <c r="C565" s="7"/>
      <c r="D565" s="7"/>
    </row>
    <row r="566" spans="2:4" x14ac:dyDescent="0.2">
      <c r="B566" s="7"/>
      <c r="C566" s="7"/>
      <c r="D566" s="7"/>
    </row>
    <row r="567" spans="2:4" x14ac:dyDescent="0.2">
      <c r="B567" s="7"/>
      <c r="C567" s="7"/>
      <c r="D567" s="7"/>
    </row>
    <row r="568" spans="2:4" x14ac:dyDescent="0.2">
      <c r="B568" s="7"/>
      <c r="C568" s="7"/>
      <c r="D568" s="7"/>
    </row>
    <row r="569" spans="2:4" x14ac:dyDescent="0.2">
      <c r="B569" s="7"/>
      <c r="C569" s="7"/>
      <c r="D569" s="7"/>
    </row>
    <row r="570" spans="2:4" x14ac:dyDescent="0.2">
      <c r="B570" s="7"/>
      <c r="C570" s="7"/>
      <c r="D570" s="7"/>
    </row>
    <row r="571" spans="2:4" x14ac:dyDescent="0.2">
      <c r="B571" s="7"/>
      <c r="C571" s="7"/>
      <c r="D571" s="7"/>
    </row>
    <row r="572" spans="2:4" x14ac:dyDescent="0.2">
      <c r="B572" s="7"/>
      <c r="C572" s="7"/>
      <c r="D572" s="7"/>
    </row>
    <row r="573" spans="2:4" x14ac:dyDescent="0.2">
      <c r="B573" s="7"/>
      <c r="C573" s="7"/>
      <c r="D573" s="7"/>
    </row>
    <row r="574" spans="2:4" x14ac:dyDescent="0.2">
      <c r="B574" s="7"/>
      <c r="C574" s="7"/>
      <c r="D574" s="7"/>
    </row>
    <row r="575" spans="2:4" x14ac:dyDescent="0.2">
      <c r="B575" s="7"/>
      <c r="C575" s="7"/>
      <c r="D575" s="7"/>
    </row>
    <row r="576" spans="2:4" x14ac:dyDescent="0.2">
      <c r="B576" s="7"/>
      <c r="C576" s="7"/>
      <c r="D576" s="7"/>
    </row>
    <row r="577" spans="2:4" x14ac:dyDescent="0.2">
      <c r="B577" s="7"/>
      <c r="C577" s="7"/>
      <c r="D577" s="7"/>
    </row>
    <row r="578" spans="2:4" x14ac:dyDescent="0.2">
      <c r="B578" s="7"/>
      <c r="C578" s="7"/>
      <c r="D578" s="7"/>
    </row>
    <row r="579" spans="2:4" x14ac:dyDescent="0.2">
      <c r="B579" s="7"/>
      <c r="C579" s="7"/>
      <c r="D579" s="7"/>
    </row>
    <row r="580" spans="2:4" x14ac:dyDescent="0.2">
      <c r="B580" s="7"/>
      <c r="C580" s="7"/>
      <c r="D580" s="7"/>
    </row>
    <row r="581" spans="2:4" x14ac:dyDescent="0.2">
      <c r="B581" s="7"/>
      <c r="C581" s="7"/>
      <c r="D581" s="7"/>
    </row>
    <row r="582" spans="2:4" x14ac:dyDescent="0.2">
      <c r="B582" s="7"/>
      <c r="C582" s="7"/>
      <c r="D582" s="7"/>
    </row>
    <row r="583" spans="2:4" x14ac:dyDescent="0.2">
      <c r="B583" s="7"/>
      <c r="C583" s="7"/>
      <c r="D583" s="7"/>
    </row>
    <row r="584" spans="2:4" x14ac:dyDescent="0.2">
      <c r="B584" s="7"/>
      <c r="C584" s="7"/>
      <c r="D584" s="7"/>
    </row>
    <row r="585" spans="2:4" x14ac:dyDescent="0.2">
      <c r="B585" s="7"/>
      <c r="C585" s="7"/>
      <c r="D585" s="7"/>
    </row>
    <row r="586" spans="2:4" x14ac:dyDescent="0.2">
      <c r="B586" s="7"/>
      <c r="C586" s="7"/>
      <c r="D586" s="7"/>
    </row>
    <row r="587" spans="2:4" x14ac:dyDescent="0.2">
      <c r="B587" s="7"/>
      <c r="C587" s="7"/>
      <c r="D587" s="7"/>
    </row>
    <row r="588" spans="2:4" x14ac:dyDescent="0.2">
      <c r="B588" s="7"/>
      <c r="C588" s="7"/>
      <c r="D588" s="7"/>
    </row>
    <row r="589" spans="2:4" x14ac:dyDescent="0.2">
      <c r="B589" s="7"/>
      <c r="C589" s="7"/>
      <c r="D589" s="7"/>
    </row>
    <row r="590" spans="2:4" x14ac:dyDescent="0.2">
      <c r="B590" s="7"/>
      <c r="C590" s="7"/>
      <c r="D590" s="7"/>
    </row>
    <row r="591" spans="2:4" x14ac:dyDescent="0.2">
      <c r="B591" s="7"/>
      <c r="C591" s="7"/>
      <c r="D591" s="7"/>
    </row>
    <row r="592" spans="2:4" x14ac:dyDescent="0.2">
      <c r="B592" s="7"/>
      <c r="C592" s="7"/>
      <c r="D592" s="7"/>
    </row>
    <row r="593" spans="2:4" x14ac:dyDescent="0.2">
      <c r="B593" s="7"/>
      <c r="C593" s="7"/>
      <c r="D593" s="7"/>
    </row>
    <row r="594" spans="2:4" x14ac:dyDescent="0.2">
      <c r="B594" s="7"/>
      <c r="C594" s="7"/>
      <c r="D594" s="7"/>
    </row>
    <row r="595" spans="2:4" x14ac:dyDescent="0.2">
      <c r="B595" s="7"/>
      <c r="C595" s="7"/>
      <c r="D595" s="7"/>
    </row>
    <row r="596" spans="2:4" x14ac:dyDescent="0.2">
      <c r="B596" s="7"/>
      <c r="C596" s="7"/>
      <c r="D596" s="7"/>
    </row>
    <row r="597" spans="2:4" x14ac:dyDescent="0.2">
      <c r="B597" s="7"/>
      <c r="C597" s="7"/>
      <c r="D597" s="7"/>
    </row>
    <row r="598" spans="2:4" x14ac:dyDescent="0.2">
      <c r="B598" s="7"/>
      <c r="C598" s="7"/>
      <c r="D598" s="7"/>
    </row>
    <row r="599" spans="2:4" x14ac:dyDescent="0.2">
      <c r="B599" s="7"/>
      <c r="C599" s="7"/>
      <c r="D599" s="7"/>
    </row>
    <row r="600" spans="2:4" x14ac:dyDescent="0.2">
      <c r="B600" s="7"/>
      <c r="C600" s="7"/>
      <c r="D600" s="7"/>
    </row>
    <row r="601" spans="2:4" x14ac:dyDescent="0.2">
      <c r="B601" s="7"/>
      <c r="C601" s="7"/>
      <c r="D601" s="7"/>
    </row>
    <row r="602" spans="2:4" x14ac:dyDescent="0.2">
      <c r="B602" s="7"/>
      <c r="C602" s="7"/>
      <c r="D602" s="7"/>
    </row>
    <row r="603" spans="2:4" x14ac:dyDescent="0.2">
      <c r="B603" s="7"/>
      <c r="C603" s="7"/>
      <c r="D603" s="7"/>
    </row>
    <row r="604" spans="2:4" x14ac:dyDescent="0.2">
      <c r="B604" s="7"/>
      <c r="C604" s="7"/>
      <c r="D604" s="7"/>
    </row>
    <row r="605" spans="2:4" x14ac:dyDescent="0.2">
      <c r="B605" s="7"/>
      <c r="C605" s="7"/>
      <c r="D605" s="7"/>
    </row>
    <row r="606" spans="2:4" x14ac:dyDescent="0.2">
      <c r="B606" s="7"/>
      <c r="C606" s="7"/>
      <c r="D606" s="7"/>
    </row>
    <row r="607" spans="2:4" x14ac:dyDescent="0.2">
      <c r="B607" s="7"/>
      <c r="C607" s="7"/>
      <c r="D607" s="7"/>
    </row>
    <row r="608" spans="2:4" x14ac:dyDescent="0.2">
      <c r="B608" s="7"/>
      <c r="C608" s="7"/>
      <c r="D608" s="7"/>
    </row>
    <row r="609" spans="2:4" x14ac:dyDescent="0.2">
      <c r="B609" s="7"/>
      <c r="C609" s="7"/>
      <c r="D609" s="7"/>
    </row>
    <row r="610" spans="2:4" x14ac:dyDescent="0.2">
      <c r="B610" s="7"/>
      <c r="C610" s="7"/>
      <c r="D610" s="7"/>
    </row>
    <row r="611" spans="2:4" x14ac:dyDescent="0.2">
      <c r="B611" s="7"/>
      <c r="C611" s="7"/>
      <c r="D611" s="7"/>
    </row>
    <row r="612" spans="2:4" x14ac:dyDescent="0.2">
      <c r="B612" s="7"/>
      <c r="C612" s="7"/>
      <c r="D612" s="7"/>
    </row>
    <row r="613" spans="2:4" x14ac:dyDescent="0.2">
      <c r="B613" s="7"/>
      <c r="C613" s="7"/>
      <c r="D613" s="7"/>
    </row>
    <row r="614" spans="2:4" x14ac:dyDescent="0.2">
      <c r="B614" s="7"/>
      <c r="C614" s="7"/>
      <c r="D614" s="7"/>
    </row>
    <row r="615" spans="2:4" x14ac:dyDescent="0.2">
      <c r="B615" s="7"/>
      <c r="C615" s="7"/>
      <c r="D615" s="7"/>
    </row>
    <row r="616" spans="2:4" x14ac:dyDescent="0.2">
      <c r="B616" s="7"/>
      <c r="C616" s="7"/>
      <c r="D616" s="7"/>
    </row>
    <row r="617" spans="2:4" x14ac:dyDescent="0.2">
      <c r="B617" s="7"/>
      <c r="C617" s="7"/>
      <c r="D617" s="7"/>
    </row>
    <row r="618" spans="2:4" x14ac:dyDescent="0.2">
      <c r="B618" s="7"/>
      <c r="C618" s="7"/>
      <c r="D618" s="7"/>
    </row>
    <row r="619" spans="2:4" x14ac:dyDescent="0.2">
      <c r="B619" s="7"/>
      <c r="C619" s="7"/>
      <c r="D619" s="7"/>
    </row>
    <row r="620" spans="2:4" x14ac:dyDescent="0.2">
      <c r="B620" s="7"/>
      <c r="C620" s="7"/>
      <c r="D620" s="7"/>
    </row>
    <row r="621" spans="2:4" x14ac:dyDescent="0.2">
      <c r="B621" s="7"/>
      <c r="C621" s="7"/>
      <c r="D621" s="7"/>
    </row>
    <row r="622" spans="2:4" x14ac:dyDescent="0.2">
      <c r="B622" s="7"/>
      <c r="C622" s="7"/>
      <c r="D622" s="7"/>
    </row>
    <row r="623" spans="2:4" x14ac:dyDescent="0.2">
      <c r="B623" s="7"/>
      <c r="C623" s="7"/>
      <c r="D623" s="7"/>
    </row>
    <row r="624" spans="2:4" x14ac:dyDescent="0.2">
      <c r="B624" s="7"/>
      <c r="C624" s="7"/>
      <c r="D624" s="7"/>
    </row>
    <row r="625" spans="2:4" x14ac:dyDescent="0.2">
      <c r="B625" s="7"/>
      <c r="C625" s="7"/>
      <c r="D625" s="7"/>
    </row>
    <row r="626" spans="2:4" x14ac:dyDescent="0.2">
      <c r="B626" s="7"/>
      <c r="C626" s="7"/>
      <c r="D626" s="7"/>
    </row>
    <row r="627" spans="2:4" x14ac:dyDescent="0.2">
      <c r="B627" s="7"/>
      <c r="C627" s="7"/>
      <c r="D627" s="7"/>
    </row>
    <row r="628" spans="2:4" x14ac:dyDescent="0.2">
      <c r="B628" s="7"/>
      <c r="C628" s="7"/>
      <c r="D628" s="7"/>
    </row>
    <row r="629" spans="2:4" x14ac:dyDescent="0.2">
      <c r="B629" s="7"/>
      <c r="C629" s="7"/>
      <c r="D629" s="7"/>
    </row>
    <row r="630" spans="2:4" x14ac:dyDescent="0.2">
      <c r="B630" s="7"/>
      <c r="C630" s="7"/>
      <c r="D630" s="7"/>
    </row>
    <row r="631" spans="2:4" x14ac:dyDescent="0.2">
      <c r="B631" s="7"/>
      <c r="C631" s="7"/>
      <c r="D631" s="7"/>
    </row>
    <row r="632" spans="2:4" x14ac:dyDescent="0.2">
      <c r="B632" s="7"/>
      <c r="C632" s="7"/>
      <c r="D632" s="7"/>
    </row>
    <row r="633" spans="2:4" x14ac:dyDescent="0.2">
      <c r="B633" s="7"/>
      <c r="C633" s="7"/>
      <c r="D633" s="7"/>
    </row>
    <row r="634" spans="2:4" x14ac:dyDescent="0.2">
      <c r="B634" s="7"/>
      <c r="C634" s="7"/>
      <c r="D634" s="7"/>
    </row>
    <row r="635" spans="2:4" x14ac:dyDescent="0.2">
      <c r="B635" s="7"/>
      <c r="C635" s="7"/>
      <c r="D635" s="7"/>
    </row>
    <row r="636" spans="2:4" x14ac:dyDescent="0.2">
      <c r="B636" s="7"/>
      <c r="C636" s="7"/>
      <c r="D636" s="7"/>
    </row>
    <row r="637" spans="2:4" x14ac:dyDescent="0.2">
      <c r="B637" s="7"/>
      <c r="C637" s="7"/>
      <c r="D637" s="7"/>
    </row>
    <row r="638" spans="2:4" x14ac:dyDescent="0.2">
      <c r="B638" s="7"/>
      <c r="C638" s="7"/>
      <c r="D638" s="7"/>
    </row>
    <row r="639" spans="2:4" x14ac:dyDescent="0.2">
      <c r="B639" s="7"/>
      <c r="C639" s="7"/>
      <c r="D639" s="7"/>
    </row>
    <row r="640" spans="2:4" x14ac:dyDescent="0.2">
      <c r="B640" s="7"/>
      <c r="C640" s="7"/>
      <c r="D640" s="7"/>
    </row>
    <row r="641" spans="2:4" x14ac:dyDescent="0.2">
      <c r="B641" s="7"/>
      <c r="C641" s="7"/>
      <c r="D641" s="7"/>
    </row>
    <row r="642" spans="2:4" x14ac:dyDescent="0.2">
      <c r="B642" s="7"/>
      <c r="C642" s="7"/>
      <c r="D642" s="7"/>
    </row>
    <row r="643" spans="2:4" x14ac:dyDescent="0.2">
      <c r="B643" s="7"/>
      <c r="C643" s="7"/>
      <c r="D643" s="7"/>
    </row>
    <row r="644" spans="2:4" x14ac:dyDescent="0.2">
      <c r="B644" s="7"/>
      <c r="C644" s="7"/>
      <c r="D644" s="7"/>
    </row>
    <row r="645" spans="2:4" x14ac:dyDescent="0.2">
      <c r="B645" s="7"/>
      <c r="C645" s="7"/>
      <c r="D645" s="7"/>
    </row>
    <row r="646" spans="2:4" x14ac:dyDescent="0.2">
      <c r="B646" s="7"/>
      <c r="C646" s="7"/>
      <c r="D646" s="7"/>
    </row>
    <row r="647" spans="2:4" x14ac:dyDescent="0.2">
      <c r="B647" s="7"/>
      <c r="C647" s="7"/>
      <c r="D647" s="7"/>
    </row>
    <row r="648" spans="2:4" x14ac:dyDescent="0.2">
      <c r="B648" s="7"/>
      <c r="C648" s="7"/>
      <c r="D648" s="7"/>
    </row>
    <row r="649" spans="2:4" x14ac:dyDescent="0.2">
      <c r="B649" s="7"/>
      <c r="C649" s="7"/>
      <c r="D649" s="7"/>
    </row>
    <row r="650" spans="2:4" x14ac:dyDescent="0.2">
      <c r="B650" s="7"/>
      <c r="C650" s="7"/>
      <c r="D650" s="7"/>
    </row>
    <row r="651" spans="2:4" x14ac:dyDescent="0.2">
      <c r="B651" s="7"/>
      <c r="C651" s="7"/>
      <c r="D651" s="7"/>
    </row>
    <row r="652" spans="2:4" x14ac:dyDescent="0.2">
      <c r="B652" s="7"/>
      <c r="C652" s="7"/>
      <c r="D652" s="7"/>
    </row>
    <row r="653" spans="2:4" x14ac:dyDescent="0.2">
      <c r="B653" s="7"/>
      <c r="C653" s="7"/>
      <c r="D653" s="7"/>
    </row>
    <row r="654" spans="2:4" x14ac:dyDescent="0.2">
      <c r="B654" s="7"/>
      <c r="C654" s="7"/>
      <c r="D654" s="7"/>
    </row>
    <row r="655" spans="2:4" x14ac:dyDescent="0.2">
      <c r="B655" s="7"/>
      <c r="C655" s="7"/>
      <c r="D655" s="7"/>
    </row>
    <row r="656" spans="2:4" x14ac:dyDescent="0.2">
      <c r="B656" s="7"/>
      <c r="C656" s="7"/>
      <c r="D656" s="7"/>
    </row>
    <row r="657" spans="2:4" x14ac:dyDescent="0.2">
      <c r="B657" s="7"/>
      <c r="C657" s="7"/>
      <c r="D657" s="7"/>
    </row>
    <row r="658" spans="2:4" x14ac:dyDescent="0.2">
      <c r="B658" s="7"/>
      <c r="C658" s="7"/>
      <c r="D658" s="7"/>
    </row>
    <row r="659" spans="2:4" x14ac:dyDescent="0.2">
      <c r="B659" s="7"/>
      <c r="C659" s="7"/>
      <c r="D659" s="7"/>
    </row>
    <row r="660" spans="2:4" x14ac:dyDescent="0.2">
      <c r="B660" s="7"/>
      <c r="C660" s="7"/>
      <c r="D660" s="7"/>
    </row>
    <row r="661" spans="2:4" x14ac:dyDescent="0.2">
      <c r="B661" s="7"/>
      <c r="C661" s="7"/>
      <c r="D661" s="7"/>
    </row>
    <row r="662" spans="2:4" x14ac:dyDescent="0.2">
      <c r="B662" s="7"/>
      <c r="C662" s="7"/>
      <c r="D662" s="7"/>
    </row>
    <row r="663" spans="2:4" x14ac:dyDescent="0.2">
      <c r="B663" s="7"/>
      <c r="C663" s="7"/>
      <c r="D663" s="7"/>
    </row>
    <row r="664" spans="2:4" x14ac:dyDescent="0.2">
      <c r="B664" s="7"/>
      <c r="C664" s="7"/>
      <c r="D664" s="7"/>
    </row>
    <row r="665" spans="2:4" x14ac:dyDescent="0.2">
      <c r="B665" s="7"/>
      <c r="C665" s="7"/>
      <c r="D665" s="7"/>
    </row>
    <row r="666" spans="2:4" x14ac:dyDescent="0.2">
      <c r="B666" s="7"/>
      <c r="C666" s="7"/>
      <c r="D666" s="7"/>
    </row>
    <row r="667" spans="2:4" x14ac:dyDescent="0.2">
      <c r="B667" s="7"/>
      <c r="C667" s="7"/>
      <c r="D667" s="7"/>
    </row>
    <row r="668" spans="2:4" x14ac:dyDescent="0.2">
      <c r="B668" s="7"/>
      <c r="C668" s="7"/>
      <c r="D668" s="7"/>
    </row>
    <row r="669" spans="2:4" x14ac:dyDescent="0.2">
      <c r="B669" s="7"/>
      <c r="C669" s="7"/>
      <c r="D669" s="7"/>
    </row>
    <row r="670" spans="2:4" x14ac:dyDescent="0.2">
      <c r="B670" s="7"/>
      <c r="C670" s="7"/>
      <c r="D670" s="7"/>
    </row>
    <row r="671" spans="2:4" x14ac:dyDescent="0.2">
      <c r="B671" s="7"/>
      <c r="C671" s="7"/>
      <c r="D671" s="7"/>
    </row>
    <row r="672" spans="2:4" x14ac:dyDescent="0.2">
      <c r="B672" s="7"/>
      <c r="C672" s="7"/>
      <c r="D672" s="7"/>
    </row>
    <row r="673" spans="2:4" x14ac:dyDescent="0.2">
      <c r="B673" s="7"/>
      <c r="C673" s="7"/>
      <c r="D673" s="7"/>
    </row>
    <row r="674" spans="2:4" x14ac:dyDescent="0.2">
      <c r="B674" s="7"/>
      <c r="C674" s="7"/>
      <c r="D674" s="7"/>
    </row>
    <row r="675" spans="2:4" x14ac:dyDescent="0.2">
      <c r="B675" s="7"/>
      <c r="C675" s="7"/>
      <c r="D675" s="7"/>
    </row>
    <row r="676" spans="2:4" x14ac:dyDescent="0.2">
      <c r="B676" s="7"/>
      <c r="C676" s="7"/>
      <c r="D676" s="7"/>
    </row>
    <row r="677" spans="2:4" x14ac:dyDescent="0.2">
      <c r="B677" s="7"/>
      <c r="C677" s="7"/>
      <c r="D677" s="7"/>
    </row>
    <row r="678" spans="2:4" x14ac:dyDescent="0.2">
      <c r="B678" s="7"/>
      <c r="C678" s="7"/>
      <c r="D678" s="7"/>
    </row>
    <row r="679" spans="2:4" x14ac:dyDescent="0.2">
      <c r="B679" s="7"/>
      <c r="C679" s="7"/>
      <c r="D679" s="7"/>
    </row>
    <row r="680" spans="2:4" x14ac:dyDescent="0.2">
      <c r="B680" s="7"/>
      <c r="C680" s="7"/>
      <c r="D680" s="7"/>
    </row>
    <row r="681" spans="2:4" x14ac:dyDescent="0.2">
      <c r="B681" s="7"/>
      <c r="C681" s="7"/>
      <c r="D681" s="7"/>
    </row>
    <row r="682" spans="2:4" x14ac:dyDescent="0.2">
      <c r="B682" s="7"/>
      <c r="C682" s="7"/>
      <c r="D682" s="7"/>
    </row>
    <row r="683" spans="2:4" x14ac:dyDescent="0.2">
      <c r="B683" s="7"/>
      <c r="C683" s="7"/>
      <c r="D683" s="7"/>
    </row>
    <row r="684" spans="2:4" x14ac:dyDescent="0.2">
      <c r="B684" s="7"/>
      <c r="C684" s="7"/>
      <c r="D684" s="7"/>
    </row>
    <row r="685" spans="2:4" x14ac:dyDescent="0.2">
      <c r="B685" s="7"/>
      <c r="C685" s="7"/>
      <c r="D685" s="7"/>
    </row>
    <row r="686" spans="2:4" x14ac:dyDescent="0.2">
      <c r="B686" s="7"/>
      <c r="C686" s="7"/>
      <c r="D686" s="7"/>
    </row>
    <row r="687" spans="2:4" x14ac:dyDescent="0.2">
      <c r="B687" s="7"/>
      <c r="C687" s="7"/>
      <c r="D687" s="7"/>
    </row>
    <row r="688" spans="2:4" x14ac:dyDescent="0.2">
      <c r="B688" s="7"/>
      <c r="C688" s="7"/>
      <c r="D688" s="7"/>
    </row>
    <row r="689" spans="2:4" x14ac:dyDescent="0.2">
      <c r="B689" s="7"/>
      <c r="C689" s="7"/>
      <c r="D689" s="7"/>
    </row>
    <row r="690" spans="2:4" x14ac:dyDescent="0.2">
      <c r="B690" s="7"/>
      <c r="C690" s="7"/>
      <c r="D690" s="7"/>
    </row>
    <row r="691" spans="2:4" x14ac:dyDescent="0.2">
      <c r="B691" s="7"/>
      <c r="C691" s="7"/>
      <c r="D691" s="7"/>
    </row>
    <row r="692" spans="2:4" x14ac:dyDescent="0.2">
      <c r="B692" s="7"/>
      <c r="C692" s="7"/>
      <c r="D692" s="7"/>
    </row>
    <row r="693" spans="2:4" x14ac:dyDescent="0.2">
      <c r="B693" s="7"/>
      <c r="C693" s="7"/>
      <c r="D693" s="7"/>
    </row>
    <row r="694" spans="2:4" x14ac:dyDescent="0.2">
      <c r="B694" s="7"/>
      <c r="C694" s="7"/>
      <c r="D694" s="7"/>
    </row>
    <row r="695" spans="2:4" x14ac:dyDescent="0.2">
      <c r="B695" s="7"/>
      <c r="C695" s="7"/>
      <c r="D695" s="7"/>
    </row>
    <row r="696" spans="2:4" x14ac:dyDescent="0.2">
      <c r="B696" s="7"/>
      <c r="C696" s="7"/>
      <c r="D696" s="7"/>
    </row>
    <row r="697" spans="2:4" x14ac:dyDescent="0.2">
      <c r="B697" s="7"/>
      <c r="C697" s="7"/>
      <c r="D697" s="7"/>
    </row>
    <row r="698" spans="2:4" x14ac:dyDescent="0.2">
      <c r="B698" s="7"/>
      <c r="C698" s="7"/>
      <c r="D698" s="7"/>
    </row>
    <row r="699" spans="2:4" x14ac:dyDescent="0.2">
      <c r="B699" s="7"/>
      <c r="C699" s="7"/>
      <c r="D699" s="7"/>
    </row>
    <row r="700" spans="2:4" x14ac:dyDescent="0.2">
      <c r="B700" s="7"/>
      <c r="C700" s="7"/>
      <c r="D700" s="7"/>
    </row>
    <row r="701" spans="2:4" x14ac:dyDescent="0.2">
      <c r="B701" s="7"/>
      <c r="C701" s="7"/>
      <c r="D701" s="7"/>
    </row>
    <row r="702" spans="2:4" x14ac:dyDescent="0.2">
      <c r="B702" s="7"/>
      <c r="C702" s="7"/>
      <c r="D702" s="7"/>
    </row>
    <row r="703" spans="2:4" x14ac:dyDescent="0.2">
      <c r="B703" s="7"/>
      <c r="C703" s="7"/>
      <c r="D703" s="7"/>
    </row>
    <row r="704" spans="2:4" x14ac:dyDescent="0.2">
      <c r="B704" s="7"/>
      <c r="C704" s="7"/>
      <c r="D704" s="7"/>
    </row>
    <row r="705" spans="2:4" x14ac:dyDescent="0.2">
      <c r="B705" s="7"/>
      <c r="C705" s="7"/>
      <c r="D705" s="7"/>
    </row>
    <row r="706" spans="2:4" x14ac:dyDescent="0.2">
      <c r="B706" s="7"/>
      <c r="C706" s="7"/>
      <c r="D706" s="7"/>
    </row>
    <row r="707" spans="2:4" x14ac:dyDescent="0.2">
      <c r="B707" s="7"/>
      <c r="C707" s="7"/>
      <c r="D707" s="7"/>
    </row>
    <row r="708" spans="2:4" x14ac:dyDescent="0.2">
      <c r="B708" s="7"/>
      <c r="C708" s="7"/>
      <c r="D708" s="7"/>
    </row>
    <row r="709" spans="2:4" x14ac:dyDescent="0.2">
      <c r="B709" s="7"/>
      <c r="C709" s="7"/>
      <c r="D709" s="7"/>
    </row>
    <row r="710" spans="2:4" x14ac:dyDescent="0.2">
      <c r="B710" s="7"/>
      <c r="C710" s="7"/>
      <c r="D710" s="7"/>
    </row>
    <row r="711" spans="2:4" x14ac:dyDescent="0.2">
      <c r="B711" s="7"/>
      <c r="C711" s="7"/>
      <c r="D711" s="7"/>
    </row>
    <row r="712" spans="2:4" x14ac:dyDescent="0.2">
      <c r="B712" s="7"/>
      <c r="C712" s="7"/>
      <c r="D712" s="7"/>
    </row>
    <row r="713" spans="2:4" x14ac:dyDescent="0.2">
      <c r="B713" s="7"/>
      <c r="C713" s="7"/>
      <c r="D713" s="7"/>
    </row>
    <row r="714" spans="2:4" x14ac:dyDescent="0.2">
      <c r="B714" s="7"/>
      <c r="C714" s="7"/>
      <c r="D714" s="7"/>
    </row>
    <row r="715" spans="2:4" x14ac:dyDescent="0.2">
      <c r="B715" s="7"/>
      <c r="C715" s="7"/>
      <c r="D715" s="7"/>
    </row>
    <row r="716" spans="2:4" x14ac:dyDescent="0.2">
      <c r="B716" s="7"/>
      <c r="C716" s="7"/>
      <c r="D716" s="7"/>
    </row>
    <row r="717" spans="2:4" x14ac:dyDescent="0.2">
      <c r="B717" s="7"/>
      <c r="C717" s="7"/>
      <c r="D717" s="7"/>
    </row>
    <row r="718" spans="2:4" x14ac:dyDescent="0.2">
      <c r="B718" s="7"/>
      <c r="C718" s="7"/>
      <c r="D718" s="7"/>
    </row>
    <row r="719" spans="2:4" x14ac:dyDescent="0.2">
      <c r="B719" s="7"/>
      <c r="C719" s="7"/>
      <c r="D719" s="7"/>
    </row>
    <row r="720" spans="2:4" x14ac:dyDescent="0.2">
      <c r="B720" s="7"/>
      <c r="C720" s="7"/>
      <c r="D720" s="7"/>
    </row>
    <row r="721" spans="2:4" x14ac:dyDescent="0.2">
      <c r="B721" s="7"/>
      <c r="C721" s="7"/>
      <c r="D721" s="7"/>
    </row>
    <row r="722" spans="2:4" x14ac:dyDescent="0.2">
      <c r="B722" s="7"/>
      <c r="C722" s="7"/>
      <c r="D722" s="7"/>
    </row>
    <row r="723" spans="2:4" x14ac:dyDescent="0.2">
      <c r="B723" s="7"/>
      <c r="C723" s="7"/>
      <c r="D723" s="7"/>
    </row>
    <row r="724" spans="2:4" x14ac:dyDescent="0.2">
      <c r="B724" s="7"/>
      <c r="C724" s="7"/>
      <c r="D724" s="7"/>
    </row>
    <row r="725" spans="2:4" x14ac:dyDescent="0.2">
      <c r="B725" s="7"/>
      <c r="C725" s="7"/>
      <c r="D725" s="7"/>
    </row>
    <row r="726" spans="2:4" x14ac:dyDescent="0.2">
      <c r="B726" s="7"/>
      <c r="C726" s="7"/>
      <c r="D726" s="7"/>
    </row>
    <row r="727" spans="2:4" x14ac:dyDescent="0.2">
      <c r="B727" s="7"/>
      <c r="C727" s="7"/>
      <c r="D727" s="7"/>
    </row>
    <row r="728" spans="2:4" x14ac:dyDescent="0.2">
      <c r="B728" s="7"/>
      <c r="C728" s="7"/>
      <c r="D728" s="7"/>
    </row>
    <row r="729" spans="2:4" x14ac:dyDescent="0.2">
      <c r="B729" s="7"/>
      <c r="C729" s="7"/>
      <c r="D729" s="7"/>
    </row>
    <row r="730" spans="2:4" x14ac:dyDescent="0.2">
      <c r="B730" s="7"/>
      <c r="C730" s="7"/>
      <c r="D730" s="7"/>
    </row>
    <row r="731" spans="2:4" x14ac:dyDescent="0.2">
      <c r="B731" s="7"/>
      <c r="C731" s="7"/>
      <c r="D731" s="7"/>
    </row>
    <row r="732" spans="2:4" x14ac:dyDescent="0.2">
      <c r="B732" s="7"/>
      <c r="C732" s="7"/>
      <c r="D732" s="7"/>
    </row>
    <row r="733" spans="2:4" x14ac:dyDescent="0.2">
      <c r="B733" s="7"/>
      <c r="C733" s="7"/>
      <c r="D733" s="7"/>
    </row>
    <row r="734" spans="2:4" x14ac:dyDescent="0.2">
      <c r="B734" s="7"/>
      <c r="C734" s="7"/>
      <c r="D734" s="7"/>
    </row>
    <row r="735" spans="2:4" x14ac:dyDescent="0.2">
      <c r="B735" s="7"/>
      <c r="C735" s="7"/>
      <c r="D735" s="7"/>
    </row>
    <row r="736" spans="2:4" x14ac:dyDescent="0.2">
      <c r="B736" s="7"/>
      <c r="C736" s="7"/>
      <c r="D736" s="7"/>
    </row>
    <row r="737" spans="2:4" x14ac:dyDescent="0.2">
      <c r="B737" s="7"/>
      <c r="C737" s="7"/>
      <c r="D737" s="7"/>
    </row>
    <row r="738" spans="2:4" x14ac:dyDescent="0.2">
      <c r="B738" s="7"/>
      <c r="C738" s="7"/>
      <c r="D738" s="7"/>
    </row>
    <row r="739" spans="2:4" x14ac:dyDescent="0.2">
      <c r="B739" s="7"/>
      <c r="C739" s="7"/>
      <c r="D739" s="7"/>
    </row>
    <row r="740" spans="2:4" x14ac:dyDescent="0.2">
      <c r="B740" s="7"/>
      <c r="C740" s="7"/>
      <c r="D740" s="7"/>
    </row>
    <row r="741" spans="2:4" x14ac:dyDescent="0.2">
      <c r="B741" s="7"/>
      <c r="C741" s="7"/>
      <c r="D741" s="7"/>
    </row>
    <row r="742" spans="2:4" x14ac:dyDescent="0.2">
      <c r="B742" s="7"/>
      <c r="C742" s="7"/>
      <c r="D742" s="7"/>
    </row>
    <row r="743" spans="2:4" x14ac:dyDescent="0.2">
      <c r="B743" s="7"/>
      <c r="C743" s="7"/>
      <c r="D743" s="7"/>
    </row>
    <row r="744" spans="2:4" x14ac:dyDescent="0.2">
      <c r="B744" s="7"/>
      <c r="C744" s="7"/>
      <c r="D744" s="7"/>
    </row>
    <row r="745" spans="2:4" x14ac:dyDescent="0.2">
      <c r="B745" s="7"/>
      <c r="C745" s="7"/>
      <c r="D745" s="7"/>
    </row>
    <row r="746" spans="2:4" x14ac:dyDescent="0.2">
      <c r="B746" s="7"/>
      <c r="C746" s="7"/>
      <c r="D746" s="7"/>
    </row>
    <row r="747" spans="2:4" x14ac:dyDescent="0.2">
      <c r="B747" s="7"/>
      <c r="C747" s="7"/>
      <c r="D747" s="7"/>
    </row>
    <row r="748" spans="2:4" x14ac:dyDescent="0.2">
      <c r="B748" s="7"/>
      <c r="C748" s="7"/>
      <c r="D748" s="7"/>
    </row>
    <row r="749" spans="2:4" x14ac:dyDescent="0.2">
      <c r="B749" s="7"/>
      <c r="C749" s="7"/>
      <c r="D749" s="7"/>
    </row>
    <row r="750" spans="2:4" x14ac:dyDescent="0.2">
      <c r="B750" s="7"/>
      <c r="C750" s="7"/>
      <c r="D750" s="7"/>
    </row>
    <row r="751" spans="2:4" x14ac:dyDescent="0.2">
      <c r="B751" s="7"/>
      <c r="C751" s="7"/>
      <c r="D751" s="7"/>
    </row>
    <row r="752" spans="2:4" x14ac:dyDescent="0.2">
      <c r="B752" s="7"/>
      <c r="C752" s="7"/>
      <c r="D752" s="7"/>
    </row>
    <row r="753" spans="2:4" x14ac:dyDescent="0.2">
      <c r="B753" s="7"/>
      <c r="C753" s="7"/>
      <c r="D753" s="7"/>
    </row>
    <row r="754" spans="2:4" x14ac:dyDescent="0.2">
      <c r="B754" s="7"/>
      <c r="C754" s="7"/>
      <c r="D754" s="7"/>
    </row>
    <row r="755" spans="2:4" x14ac:dyDescent="0.2">
      <c r="B755" s="7"/>
      <c r="C755" s="7"/>
      <c r="D755" s="7"/>
    </row>
    <row r="756" spans="2:4" x14ac:dyDescent="0.2">
      <c r="B756" s="7"/>
      <c r="C756" s="7"/>
      <c r="D756" s="7"/>
    </row>
    <row r="757" spans="2:4" x14ac:dyDescent="0.2">
      <c r="B757" s="7"/>
      <c r="C757" s="7"/>
      <c r="D757" s="7"/>
    </row>
    <row r="758" spans="2:4" x14ac:dyDescent="0.2">
      <c r="B758" s="7"/>
      <c r="C758" s="7"/>
      <c r="D758" s="7"/>
    </row>
    <row r="759" spans="2:4" x14ac:dyDescent="0.2">
      <c r="B759" s="7"/>
      <c r="C759" s="7"/>
      <c r="D759" s="7"/>
    </row>
    <row r="760" spans="2:4" x14ac:dyDescent="0.2">
      <c r="B760" s="7"/>
      <c r="C760" s="7"/>
      <c r="D760" s="7"/>
    </row>
    <row r="761" spans="2:4" x14ac:dyDescent="0.2">
      <c r="B761" s="7"/>
      <c r="C761" s="7"/>
      <c r="D761" s="7"/>
    </row>
    <row r="762" spans="2:4" x14ac:dyDescent="0.2">
      <c r="B762" s="7"/>
      <c r="C762" s="7"/>
      <c r="D762" s="7"/>
    </row>
    <row r="763" spans="2:4" x14ac:dyDescent="0.2">
      <c r="B763" s="7"/>
      <c r="C763" s="7"/>
      <c r="D763" s="7"/>
    </row>
    <row r="764" spans="2:4" x14ac:dyDescent="0.2">
      <c r="B764" s="7"/>
      <c r="C764" s="7"/>
      <c r="D764" s="7"/>
    </row>
    <row r="765" spans="2:4" x14ac:dyDescent="0.2">
      <c r="B765" s="7"/>
      <c r="C765" s="7"/>
      <c r="D765" s="7"/>
    </row>
    <row r="766" spans="2:4" x14ac:dyDescent="0.2">
      <c r="B766" s="7"/>
      <c r="C766" s="7"/>
      <c r="D766" s="7"/>
    </row>
    <row r="767" spans="2:4" x14ac:dyDescent="0.2">
      <c r="B767" s="7"/>
      <c r="C767" s="7"/>
      <c r="D767" s="7"/>
    </row>
    <row r="768" spans="2:4" x14ac:dyDescent="0.2">
      <c r="B768" s="7"/>
      <c r="C768" s="7"/>
      <c r="D768" s="7"/>
    </row>
    <row r="769" spans="2:4" x14ac:dyDescent="0.2">
      <c r="B769" s="7"/>
      <c r="C769" s="7"/>
      <c r="D769" s="7"/>
    </row>
    <row r="770" spans="2:4" x14ac:dyDescent="0.2">
      <c r="B770" s="7"/>
      <c r="C770" s="7"/>
      <c r="D770" s="7"/>
    </row>
    <row r="771" spans="2:4" x14ac:dyDescent="0.2">
      <c r="B771" s="7"/>
      <c r="C771" s="7"/>
      <c r="D771" s="7"/>
    </row>
    <row r="772" spans="2:4" x14ac:dyDescent="0.2">
      <c r="B772" s="7"/>
      <c r="C772" s="7"/>
      <c r="D772" s="7"/>
    </row>
    <row r="773" spans="2:4" x14ac:dyDescent="0.2">
      <c r="B773" s="7"/>
      <c r="C773" s="7"/>
      <c r="D773" s="7"/>
    </row>
    <row r="774" spans="2:4" x14ac:dyDescent="0.2">
      <c r="B774" s="7"/>
      <c r="C774" s="7"/>
      <c r="D774" s="7"/>
    </row>
    <row r="775" spans="2:4" x14ac:dyDescent="0.2">
      <c r="B775" s="7"/>
      <c r="C775" s="7"/>
      <c r="D775" s="7"/>
    </row>
    <row r="776" spans="2:4" x14ac:dyDescent="0.2">
      <c r="B776" s="7"/>
      <c r="C776" s="7"/>
      <c r="D776" s="7"/>
    </row>
    <row r="777" spans="2:4" x14ac:dyDescent="0.2">
      <c r="B777" s="7"/>
      <c r="C777" s="7"/>
      <c r="D777" s="7"/>
    </row>
    <row r="778" spans="2:4" x14ac:dyDescent="0.2">
      <c r="B778" s="7"/>
      <c r="C778" s="7"/>
      <c r="D778" s="7"/>
    </row>
    <row r="779" spans="2:4" x14ac:dyDescent="0.2">
      <c r="B779" s="7"/>
      <c r="C779" s="7"/>
      <c r="D779" s="7"/>
    </row>
    <row r="780" spans="2:4" x14ac:dyDescent="0.2">
      <c r="B780" s="7"/>
      <c r="C780" s="7"/>
      <c r="D780" s="7"/>
    </row>
    <row r="781" spans="2:4" x14ac:dyDescent="0.2">
      <c r="B781" s="7"/>
      <c r="C781" s="7"/>
      <c r="D781" s="7"/>
    </row>
    <row r="782" spans="2:4" x14ac:dyDescent="0.2">
      <c r="B782" s="7"/>
      <c r="C782" s="7"/>
      <c r="D782" s="7"/>
    </row>
    <row r="783" spans="2:4" x14ac:dyDescent="0.2">
      <c r="B783" s="7"/>
      <c r="C783" s="7"/>
      <c r="D783" s="7"/>
    </row>
    <row r="784" spans="2:4" x14ac:dyDescent="0.2">
      <c r="B784" s="7"/>
      <c r="C784" s="7"/>
      <c r="D784" s="7"/>
    </row>
    <row r="785" spans="2:4" x14ac:dyDescent="0.2">
      <c r="B785" s="7"/>
      <c r="C785" s="7"/>
      <c r="D785" s="7"/>
    </row>
    <row r="786" spans="2:4" x14ac:dyDescent="0.2">
      <c r="B786" s="7"/>
      <c r="C786" s="7"/>
      <c r="D786" s="7"/>
    </row>
    <row r="787" spans="2:4" x14ac:dyDescent="0.2">
      <c r="B787" s="7"/>
      <c r="C787" s="7"/>
      <c r="D787" s="7"/>
    </row>
    <row r="788" spans="2:4" x14ac:dyDescent="0.2">
      <c r="B788" s="7"/>
      <c r="C788" s="7"/>
      <c r="D788" s="7"/>
    </row>
    <row r="789" spans="2:4" x14ac:dyDescent="0.2">
      <c r="B789" s="7"/>
      <c r="C789" s="7"/>
      <c r="D789" s="7"/>
    </row>
    <row r="790" spans="2:4" x14ac:dyDescent="0.2">
      <c r="B790" s="7"/>
      <c r="C790" s="7"/>
      <c r="D790" s="7"/>
    </row>
    <row r="791" spans="2:4" x14ac:dyDescent="0.2">
      <c r="B791" s="7"/>
      <c r="C791" s="7"/>
      <c r="D791" s="7"/>
    </row>
    <row r="792" spans="2:4" x14ac:dyDescent="0.2">
      <c r="B792" s="7"/>
      <c r="C792" s="7"/>
      <c r="D792" s="7"/>
    </row>
    <row r="793" spans="2:4" x14ac:dyDescent="0.2">
      <c r="B793" s="7"/>
      <c r="C793" s="7"/>
      <c r="D793" s="7"/>
    </row>
    <row r="794" spans="2:4" x14ac:dyDescent="0.2">
      <c r="B794" s="7"/>
      <c r="C794" s="7"/>
      <c r="D794" s="7"/>
    </row>
    <row r="795" spans="2:4" x14ac:dyDescent="0.2">
      <c r="B795" s="7"/>
      <c r="C795" s="7"/>
      <c r="D795" s="7"/>
    </row>
    <row r="796" spans="2:4" x14ac:dyDescent="0.2">
      <c r="B796" s="7"/>
      <c r="C796" s="7"/>
      <c r="D796" s="7"/>
    </row>
    <row r="797" spans="2:4" x14ac:dyDescent="0.2">
      <c r="B797" s="7"/>
      <c r="C797" s="7"/>
      <c r="D797" s="7"/>
    </row>
    <row r="798" spans="2:4" x14ac:dyDescent="0.2">
      <c r="B798" s="7"/>
      <c r="C798" s="7"/>
      <c r="D798" s="7"/>
    </row>
    <row r="799" spans="2:4" x14ac:dyDescent="0.2">
      <c r="B799" s="7"/>
      <c r="C799" s="7"/>
      <c r="D799" s="7"/>
    </row>
    <row r="800" spans="2:4" x14ac:dyDescent="0.2">
      <c r="B800" s="7"/>
      <c r="C800" s="7"/>
      <c r="D800" s="7"/>
    </row>
    <row r="801" spans="2:4" x14ac:dyDescent="0.2">
      <c r="B801" s="7"/>
      <c r="C801" s="7"/>
      <c r="D801" s="7"/>
    </row>
    <row r="802" spans="2:4" x14ac:dyDescent="0.2">
      <c r="B802" s="7"/>
      <c r="C802" s="7"/>
      <c r="D802" s="7"/>
    </row>
  </sheetData>
  <mergeCells count="3">
    <mergeCell ref="B27:I29"/>
    <mergeCell ref="B33:I33"/>
    <mergeCell ref="B52:I56"/>
  </mergeCells>
  <printOptions horizontalCentered="1"/>
  <pageMargins left="0.70866141732283472" right="0.70866141732283472" top="0.74803149606299213" bottom="0.74803149606299213" header="0.31496062992125984" footer="0.31496062992125984"/>
  <pageSetup paperSize="9" scale="81" firstPageNumber="52" fitToHeight="0" orientation="portrait" r:id="rId1"/>
  <headerFooter>
    <oddFooter>&amp;CPage &amp;P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theme="7"/>
    <pageSetUpPr fitToPage="1"/>
  </sheetPr>
  <dimension ref="A2:M90"/>
  <sheetViews>
    <sheetView showGridLines="0" zoomScaleNormal="100" workbookViewId="0">
      <selection activeCell="N25" sqref="N25"/>
    </sheetView>
  </sheetViews>
  <sheetFormatPr baseColWidth="10" defaultRowHeight="12.75" x14ac:dyDescent="0.2"/>
  <cols>
    <col min="1" max="1" width="14.1640625" customWidth="1"/>
    <col min="2" max="2" width="20" customWidth="1"/>
    <col min="3" max="3" width="5.5" bestFit="1" customWidth="1"/>
    <col min="4" max="4" width="25.1640625" bestFit="1" customWidth="1"/>
    <col min="5" max="6" width="22.6640625" bestFit="1" customWidth="1"/>
    <col min="7" max="7" width="13.33203125" bestFit="1" customWidth="1"/>
    <col min="9" max="9" width="0" style="426" hidden="1" customWidth="1"/>
  </cols>
  <sheetData>
    <row r="2" spans="1:13" ht="3.75" customHeight="1" x14ac:dyDescent="0.2"/>
    <row r="3" spans="1:13" s="554" customFormat="1" ht="40.5" customHeight="1" x14ac:dyDescent="0.3">
      <c r="A3" s="709" t="s">
        <v>667</v>
      </c>
      <c r="B3" s="709"/>
      <c r="C3" s="709"/>
      <c r="D3" s="709"/>
      <c r="E3" s="709"/>
      <c r="F3" s="709"/>
      <c r="G3" s="709"/>
      <c r="I3" s="673"/>
    </row>
    <row r="5" spans="1:13" ht="9.75" customHeight="1" x14ac:dyDescent="0.2"/>
    <row r="6" spans="1:13" s="113" customFormat="1" x14ac:dyDescent="0.2">
      <c r="A6" s="412"/>
      <c r="B6" s="412"/>
      <c r="C6" s="412"/>
      <c r="I6" s="426"/>
    </row>
    <row r="7" spans="1:13" ht="39.75" customHeight="1" x14ac:dyDescent="0.2">
      <c r="A7" s="44" t="s">
        <v>242</v>
      </c>
      <c r="B7" s="463" t="s">
        <v>270</v>
      </c>
      <c r="C7" s="463" t="s">
        <v>2</v>
      </c>
      <c r="D7" s="417" t="s">
        <v>433</v>
      </c>
      <c r="E7" s="417" t="s">
        <v>434</v>
      </c>
      <c r="F7" s="417" t="s">
        <v>435</v>
      </c>
      <c r="G7" s="418" t="s">
        <v>77</v>
      </c>
    </row>
    <row r="8" spans="1:13" s="32" customFormat="1" x14ac:dyDescent="0.2">
      <c r="A8" s="111"/>
      <c r="B8" s="29"/>
      <c r="C8" s="29"/>
      <c r="D8" s="29"/>
      <c r="E8" s="29"/>
      <c r="F8" s="29"/>
      <c r="G8" s="30"/>
      <c r="I8" s="675"/>
    </row>
    <row r="9" spans="1:13" ht="12.75" customHeight="1" x14ac:dyDescent="0.2">
      <c r="A9" s="721" t="s">
        <v>3</v>
      </c>
      <c r="B9" s="741" t="s">
        <v>553</v>
      </c>
      <c r="C9" s="236" t="s">
        <v>4</v>
      </c>
      <c r="D9" s="33">
        <v>34</v>
      </c>
      <c r="E9" s="33">
        <v>1</v>
      </c>
      <c r="F9" s="33">
        <v>47</v>
      </c>
      <c r="G9" s="45">
        <f>D9+E9+F9</f>
        <v>82</v>
      </c>
      <c r="I9" s="426">
        <v>1</v>
      </c>
      <c r="K9" s="621"/>
      <c r="L9" s="621"/>
      <c r="M9" s="621"/>
    </row>
    <row r="10" spans="1:13" x14ac:dyDescent="0.2">
      <c r="A10" s="721"/>
      <c r="B10" s="741"/>
      <c r="C10" s="237" t="s">
        <v>5</v>
      </c>
      <c r="D10" s="34">
        <v>10</v>
      </c>
      <c r="E10" s="34">
        <v>1</v>
      </c>
      <c r="F10" s="34">
        <v>41</v>
      </c>
      <c r="G10" s="46">
        <f t="shared" ref="G10:G73" si="0">D10+E10+F10</f>
        <v>52</v>
      </c>
      <c r="I10" s="627">
        <v>2</v>
      </c>
      <c r="J10" s="621"/>
      <c r="K10" s="621"/>
      <c r="L10" s="621"/>
      <c r="M10" s="621"/>
    </row>
    <row r="11" spans="1:13" x14ac:dyDescent="0.2">
      <c r="A11" s="721"/>
      <c r="B11" s="741"/>
      <c r="C11" s="237" t="s">
        <v>6</v>
      </c>
      <c r="D11" s="34">
        <v>1</v>
      </c>
      <c r="E11" s="34">
        <v>0</v>
      </c>
      <c r="F11" s="34">
        <v>6</v>
      </c>
      <c r="G11" s="46">
        <f t="shared" si="0"/>
        <v>7</v>
      </c>
      <c r="I11" s="426">
        <v>3</v>
      </c>
      <c r="J11" s="621"/>
      <c r="K11" s="621"/>
      <c r="L11" s="621"/>
      <c r="M11" s="621"/>
    </row>
    <row r="12" spans="1:13" x14ac:dyDescent="0.2">
      <c r="A12" s="721"/>
      <c r="B12" s="741"/>
      <c r="C12" s="238" t="s">
        <v>7</v>
      </c>
      <c r="D12" s="35">
        <v>2</v>
      </c>
      <c r="E12" s="35">
        <v>3</v>
      </c>
      <c r="F12" s="35">
        <v>7</v>
      </c>
      <c r="G12" s="47">
        <f t="shared" si="0"/>
        <v>12</v>
      </c>
      <c r="I12" s="426">
        <v>4</v>
      </c>
      <c r="J12" s="621"/>
      <c r="K12" s="621"/>
      <c r="L12" s="621"/>
      <c r="M12" s="621"/>
    </row>
    <row r="13" spans="1:13" ht="13.5" x14ac:dyDescent="0.25">
      <c r="A13" s="721"/>
      <c r="B13" s="724" t="s">
        <v>8</v>
      </c>
      <c r="C13" s="783"/>
      <c r="D13" s="36">
        <v>47</v>
      </c>
      <c r="E13" s="36">
        <v>5</v>
      </c>
      <c r="F13" s="36">
        <v>101</v>
      </c>
      <c r="G13" s="49">
        <f t="shared" si="0"/>
        <v>153</v>
      </c>
      <c r="I13" s="426" t="s">
        <v>455</v>
      </c>
      <c r="J13" s="621"/>
      <c r="K13" s="621"/>
      <c r="L13" s="621"/>
      <c r="M13" s="621"/>
    </row>
    <row r="14" spans="1:13" ht="24.75" customHeight="1" x14ac:dyDescent="0.2">
      <c r="A14" s="721"/>
      <c r="B14" s="726" t="s">
        <v>554</v>
      </c>
      <c r="C14" s="236" t="s">
        <v>9</v>
      </c>
      <c r="D14" s="33">
        <v>42</v>
      </c>
      <c r="E14" s="33">
        <v>0</v>
      </c>
      <c r="F14" s="33">
        <v>66</v>
      </c>
      <c r="G14" s="45">
        <f t="shared" si="0"/>
        <v>108</v>
      </c>
      <c r="I14" s="426">
        <v>5</v>
      </c>
      <c r="J14" s="621"/>
      <c r="K14" s="621"/>
      <c r="L14" s="621"/>
      <c r="M14" s="621"/>
    </row>
    <row r="15" spans="1:13" ht="27.75" customHeight="1" x14ac:dyDescent="0.2">
      <c r="A15" s="721"/>
      <c r="B15" s="726"/>
      <c r="C15" s="238" t="s">
        <v>10</v>
      </c>
      <c r="D15" s="35">
        <v>141</v>
      </c>
      <c r="E15" s="35">
        <v>0</v>
      </c>
      <c r="F15" s="35">
        <v>97</v>
      </c>
      <c r="G15" s="47">
        <f t="shared" si="0"/>
        <v>238</v>
      </c>
      <c r="I15" s="426">
        <v>6</v>
      </c>
      <c r="J15" s="621"/>
      <c r="K15" s="621"/>
      <c r="L15" s="621"/>
      <c r="M15" s="621"/>
    </row>
    <row r="16" spans="1:13" ht="13.5" x14ac:dyDescent="0.25">
      <c r="A16" s="788"/>
      <c r="B16" s="724" t="s">
        <v>11</v>
      </c>
      <c r="C16" s="783"/>
      <c r="D16" s="39">
        <v>183</v>
      </c>
      <c r="E16" s="39">
        <v>0</v>
      </c>
      <c r="F16" s="39">
        <v>163</v>
      </c>
      <c r="G16" s="419">
        <f t="shared" si="0"/>
        <v>346</v>
      </c>
      <c r="I16" s="426" t="s">
        <v>456</v>
      </c>
      <c r="J16" s="621"/>
      <c r="K16" s="621"/>
      <c r="L16" s="621"/>
      <c r="M16" s="621"/>
    </row>
    <row r="17" spans="1:13" x14ac:dyDescent="0.2">
      <c r="A17" s="728" t="s">
        <v>12</v>
      </c>
      <c r="B17" s="728"/>
      <c r="C17" s="784"/>
      <c r="D17" s="37">
        <v>230</v>
      </c>
      <c r="E17" s="37">
        <v>5</v>
      </c>
      <c r="F17" s="37">
        <v>264</v>
      </c>
      <c r="G17" s="51">
        <f t="shared" si="0"/>
        <v>499</v>
      </c>
      <c r="I17" s="426" t="s">
        <v>3</v>
      </c>
      <c r="J17" s="621"/>
      <c r="K17" s="621"/>
      <c r="L17" s="621"/>
      <c r="M17" s="621"/>
    </row>
    <row r="18" spans="1:13" ht="12.75" customHeight="1" x14ac:dyDescent="0.2">
      <c r="A18" s="732" t="s">
        <v>442</v>
      </c>
      <c r="B18" s="743" t="s">
        <v>555</v>
      </c>
      <c r="C18" s="236" t="s">
        <v>14</v>
      </c>
      <c r="D18" s="33">
        <v>28</v>
      </c>
      <c r="E18" s="33">
        <v>3</v>
      </c>
      <c r="F18" s="33">
        <v>5</v>
      </c>
      <c r="G18" s="45">
        <f t="shared" si="0"/>
        <v>36</v>
      </c>
      <c r="I18" s="426">
        <v>7</v>
      </c>
      <c r="J18" s="621"/>
      <c r="K18" s="621"/>
      <c r="L18" s="621"/>
      <c r="M18" s="621"/>
    </row>
    <row r="19" spans="1:13" x14ac:dyDescent="0.2">
      <c r="A19" s="733"/>
      <c r="B19" s="741"/>
      <c r="C19" s="237" t="s">
        <v>15</v>
      </c>
      <c r="D19" s="34">
        <v>9</v>
      </c>
      <c r="E19" s="34">
        <v>0</v>
      </c>
      <c r="F19" s="34">
        <v>2</v>
      </c>
      <c r="G19" s="46">
        <f t="shared" si="0"/>
        <v>11</v>
      </c>
      <c r="I19" s="426">
        <v>8</v>
      </c>
      <c r="J19" s="621"/>
      <c r="K19" s="621"/>
      <c r="L19" s="621"/>
      <c r="M19" s="621"/>
    </row>
    <row r="20" spans="1:13" x14ac:dyDescent="0.2">
      <c r="A20" s="733"/>
      <c r="B20" s="741"/>
      <c r="C20" s="237" t="s">
        <v>16</v>
      </c>
      <c r="D20" s="34">
        <v>68</v>
      </c>
      <c r="E20" s="34">
        <v>2</v>
      </c>
      <c r="F20" s="34">
        <v>5</v>
      </c>
      <c r="G20" s="46">
        <f t="shared" si="0"/>
        <v>75</v>
      </c>
      <c r="I20" s="426">
        <v>9</v>
      </c>
      <c r="J20" s="621"/>
      <c r="K20" s="621"/>
      <c r="L20" s="621"/>
      <c r="M20" s="621"/>
    </row>
    <row r="21" spans="1:13" x14ac:dyDescent="0.2">
      <c r="A21" s="733"/>
      <c r="B21" s="741"/>
      <c r="C21" s="237" t="s">
        <v>17</v>
      </c>
      <c r="D21" s="34">
        <v>1</v>
      </c>
      <c r="E21" s="34">
        <v>0</v>
      </c>
      <c r="F21" s="34">
        <v>0</v>
      </c>
      <c r="G21" s="46">
        <f t="shared" si="0"/>
        <v>1</v>
      </c>
      <c r="I21" s="426">
        <v>10</v>
      </c>
      <c r="J21" s="621"/>
      <c r="K21" s="621"/>
      <c r="L21" s="621"/>
      <c r="M21" s="621"/>
    </row>
    <row r="22" spans="1:13" x14ac:dyDescent="0.2">
      <c r="A22" s="733"/>
      <c r="B22" s="741"/>
      <c r="C22" s="237" t="s">
        <v>18</v>
      </c>
      <c r="D22" s="34">
        <v>206</v>
      </c>
      <c r="E22" s="34">
        <v>3</v>
      </c>
      <c r="F22" s="34">
        <v>16</v>
      </c>
      <c r="G22" s="46">
        <f t="shared" si="0"/>
        <v>225</v>
      </c>
      <c r="I22" s="426">
        <v>11</v>
      </c>
      <c r="J22" s="621"/>
      <c r="K22" s="621"/>
      <c r="L22" s="621"/>
      <c r="M22" s="621"/>
    </row>
    <row r="23" spans="1:13" ht="12.75" customHeight="1" x14ac:dyDescent="0.2">
      <c r="A23" s="733"/>
      <c r="B23" s="741"/>
      <c r="C23" s="237" t="s">
        <v>19</v>
      </c>
      <c r="D23" s="33">
        <v>8</v>
      </c>
      <c r="E23" s="33">
        <v>0</v>
      </c>
      <c r="F23" s="33">
        <v>2</v>
      </c>
      <c r="G23" s="45">
        <f t="shared" si="0"/>
        <v>10</v>
      </c>
      <c r="I23" s="426">
        <v>12</v>
      </c>
      <c r="J23" s="621"/>
      <c r="K23" s="621"/>
      <c r="L23" s="621"/>
      <c r="M23" s="621"/>
    </row>
    <row r="24" spans="1:13" x14ac:dyDescent="0.2">
      <c r="A24" s="733"/>
      <c r="B24" s="741"/>
      <c r="C24" s="237" t="s">
        <v>20</v>
      </c>
      <c r="D24" s="34">
        <v>8</v>
      </c>
      <c r="E24" s="34">
        <v>0</v>
      </c>
      <c r="F24" s="34">
        <v>0</v>
      </c>
      <c r="G24" s="46">
        <f t="shared" si="0"/>
        <v>8</v>
      </c>
      <c r="I24" s="426">
        <v>13</v>
      </c>
      <c r="J24" s="621"/>
      <c r="K24" s="621"/>
      <c r="L24" s="621"/>
      <c r="M24" s="621"/>
    </row>
    <row r="25" spans="1:13" x14ac:dyDescent="0.2">
      <c r="A25" s="733"/>
      <c r="B25" s="741"/>
      <c r="C25" s="237" t="s">
        <v>21</v>
      </c>
      <c r="D25" s="34">
        <v>49</v>
      </c>
      <c r="E25" s="34">
        <v>0</v>
      </c>
      <c r="F25" s="34">
        <v>4</v>
      </c>
      <c r="G25" s="46">
        <f t="shared" si="0"/>
        <v>53</v>
      </c>
      <c r="I25" s="426">
        <v>14</v>
      </c>
      <c r="J25" s="621"/>
      <c r="K25" s="621"/>
      <c r="L25" s="621"/>
      <c r="M25" s="621"/>
    </row>
    <row r="26" spans="1:13" x14ac:dyDescent="0.2">
      <c r="A26" s="733"/>
      <c r="B26" s="741"/>
      <c r="C26" s="238" t="s">
        <v>22</v>
      </c>
      <c r="D26" s="34">
        <v>38</v>
      </c>
      <c r="E26" s="34">
        <v>0</v>
      </c>
      <c r="F26" s="34">
        <v>2</v>
      </c>
      <c r="G26" s="46">
        <f t="shared" si="0"/>
        <v>40</v>
      </c>
      <c r="I26" s="426">
        <v>15</v>
      </c>
      <c r="J26" s="621"/>
      <c r="K26" s="621"/>
      <c r="L26" s="621"/>
      <c r="M26" s="621"/>
    </row>
    <row r="27" spans="1:13" ht="13.5" x14ac:dyDescent="0.25">
      <c r="A27" s="733"/>
      <c r="B27" s="724" t="s">
        <v>448</v>
      </c>
      <c r="C27" s="783"/>
      <c r="D27" s="36">
        <v>415</v>
      </c>
      <c r="E27" s="36">
        <v>8</v>
      </c>
      <c r="F27" s="36">
        <v>36</v>
      </c>
      <c r="G27" s="49">
        <f t="shared" si="0"/>
        <v>459</v>
      </c>
      <c r="I27" s="426" t="s">
        <v>457</v>
      </c>
      <c r="J27" s="621"/>
      <c r="K27" s="621"/>
      <c r="L27" s="621"/>
      <c r="M27" s="621"/>
    </row>
    <row r="28" spans="1:13" ht="13.5" customHeight="1" x14ac:dyDescent="0.2">
      <c r="A28" s="733"/>
      <c r="B28" s="741" t="s">
        <v>556</v>
      </c>
      <c r="C28" s="237" t="s">
        <v>23</v>
      </c>
      <c r="D28" s="34">
        <v>28</v>
      </c>
      <c r="E28" s="34">
        <v>7</v>
      </c>
      <c r="F28" s="34">
        <v>22</v>
      </c>
      <c r="G28" s="46">
        <f t="shared" si="0"/>
        <v>57</v>
      </c>
      <c r="I28" s="426">
        <v>16</v>
      </c>
      <c r="J28" s="621"/>
      <c r="K28" s="621"/>
      <c r="L28" s="621"/>
      <c r="M28" s="621"/>
    </row>
    <row r="29" spans="1:13" ht="12.75" customHeight="1" x14ac:dyDescent="0.2">
      <c r="A29" s="733"/>
      <c r="B29" s="741"/>
      <c r="C29" s="237" t="s">
        <v>24</v>
      </c>
      <c r="D29" s="34">
        <v>3</v>
      </c>
      <c r="E29" s="34">
        <v>1</v>
      </c>
      <c r="F29" s="34">
        <v>0</v>
      </c>
      <c r="G29" s="46">
        <f t="shared" si="0"/>
        <v>4</v>
      </c>
      <c r="I29" s="426">
        <v>17</v>
      </c>
      <c r="J29" s="621"/>
      <c r="K29" s="621"/>
      <c r="L29" s="621"/>
      <c r="M29" s="621"/>
    </row>
    <row r="30" spans="1:13" x14ac:dyDescent="0.2">
      <c r="A30" s="733"/>
      <c r="B30" s="741"/>
      <c r="C30" s="237" t="s">
        <v>25</v>
      </c>
      <c r="D30" s="34">
        <v>46</v>
      </c>
      <c r="E30" s="34">
        <v>1</v>
      </c>
      <c r="F30" s="34">
        <v>11</v>
      </c>
      <c r="G30" s="46">
        <f t="shared" si="0"/>
        <v>58</v>
      </c>
      <c r="I30" s="426">
        <v>18</v>
      </c>
      <c r="J30" s="621"/>
      <c r="K30" s="621"/>
      <c r="L30" s="621"/>
      <c r="M30" s="621"/>
    </row>
    <row r="31" spans="1:13" x14ac:dyDescent="0.2">
      <c r="A31" s="733"/>
      <c r="B31" s="741"/>
      <c r="C31" s="237" t="s">
        <v>26</v>
      </c>
      <c r="D31" s="34">
        <v>28</v>
      </c>
      <c r="E31" s="34">
        <v>0</v>
      </c>
      <c r="F31" s="34">
        <v>15</v>
      </c>
      <c r="G31" s="46">
        <f t="shared" si="0"/>
        <v>43</v>
      </c>
      <c r="I31" s="426">
        <v>19</v>
      </c>
      <c r="J31" s="621"/>
      <c r="K31" s="621"/>
      <c r="L31" s="621"/>
      <c r="M31" s="621"/>
    </row>
    <row r="32" spans="1:13" x14ac:dyDescent="0.2">
      <c r="A32" s="733"/>
      <c r="B32" s="741"/>
      <c r="C32" s="237">
        <v>2</v>
      </c>
      <c r="D32" s="34">
        <v>2</v>
      </c>
      <c r="E32" s="34">
        <v>1</v>
      </c>
      <c r="F32" s="34">
        <v>3</v>
      </c>
      <c r="G32" s="46">
        <f t="shared" si="0"/>
        <v>6</v>
      </c>
      <c r="I32" s="426">
        <v>20</v>
      </c>
      <c r="J32" s="621"/>
      <c r="K32" s="621"/>
      <c r="L32" s="621"/>
      <c r="M32" s="621"/>
    </row>
    <row r="33" spans="1:13" x14ac:dyDescent="0.2">
      <c r="A33" s="733"/>
      <c r="B33" s="741"/>
      <c r="C33" s="237" t="s">
        <v>28</v>
      </c>
      <c r="D33" s="34">
        <v>5</v>
      </c>
      <c r="E33" s="34">
        <v>4</v>
      </c>
      <c r="F33" s="34">
        <v>5</v>
      </c>
      <c r="G33" s="46">
        <f t="shared" si="0"/>
        <v>14</v>
      </c>
      <c r="I33" s="426">
        <v>21</v>
      </c>
      <c r="J33" s="621"/>
      <c r="K33" s="621"/>
      <c r="L33" s="621"/>
      <c r="M33" s="621"/>
    </row>
    <row r="34" spans="1:13" x14ac:dyDescent="0.2">
      <c r="A34" s="733"/>
      <c r="B34" s="741"/>
      <c r="C34" s="237" t="s">
        <v>29</v>
      </c>
      <c r="D34" s="34">
        <v>9</v>
      </c>
      <c r="E34" s="34">
        <v>1</v>
      </c>
      <c r="F34" s="34">
        <v>4</v>
      </c>
      <c r="G34" s="46">
        <f t="shared" si="0"/>
        <v>14</v>
      </c>
      <c r="I34" s="426">
        <v>22</v>
      </c>
      <c r="J34" s="621"/>
      <c r="K34" s="621"/>
      <c r="L34" s="621"/>
      <c r="M34" s="621"/>
    </row>
    <row r="35" spans="1:13" ht="12.75" customHeight="1" x14ac:dyDescent="0.2">
      <c r="A35" s="733"/>
      <c r="B35" s="741"/>
      <c r="C35" s="237" t="s">
        <v>30</v>
      </c>
      <c r="D35" s="34">
        <v>1</v>
      </c>
      <c r="E35" s="34">
        <v>2</v>
      </c>
      <c r="F35" s="34">
        <v>16</v>
      </c>
      <c r="G35" s="46">
        <f t="shared" si="0"/>
        <v>19</v>
      </c>
      <c r="I35" s="426">
        <v>23</v>
      </c>
      <c r="J35" s="621"/>
      <c r="K35" s="621"/>
      <c r="L35" s="621"/>
      <c r="M35" s="621"/>
    </row>
    <row r="36" spans="1:13" x14ac:dyDescent="0.2">
      <c r="A36" s="733"/>
      <c r="B36" s="741"/>
      <c r="C36" s="238" t="s">
        <v>31</v>
      </c>
      <c r="D36" s="34">
        <v>1</v>
      </c>
      <c r="E36" s="34">
        <v>1</v>
      </c>
      <c r="F36" s="34">
        <v>1</v>
      </c>
      <c r="G36" s="46">
        <f t="shared" si="0"/>
        <v>3</v>
      </c>
      <c r="I36" s="426">
        <v>24</v>
      </c>
      <c r="J36" s="621"/>
      <c r="K36" s="621"/>
      <c r="L36" s="621"/>
      <c r="M36" s="621"/>
    </row>
    <row r="37" spans="1:13" ht="13.5" x14ac:dyDescent="0.25">
      <c r="A37" s="733"/>
      <c r="B37" s="724" t="s">
        <v>449</v>
      </c>
      <c r="C37" s="783"/>
      <c r="D37" s="36">
        <v>123</v>
      </c>
      <c r="E37" s="36">
        <v>18</v>
      </c>
      <c r="F37" s="36">
        <v>77</v>
      </c>
      <c r="G37" s="49">
        <f t="shared" si="0"/>
        <v>218</v>
      </c>
      <c r="I37" s="426" t="s">
        <v>296</v>
      </c>
      <c r="J37" s="621"/>
      <c r="K37" s="621"/>
      <c r="L37" s="621"/>
      <c r="M37" s="621"/>
    </row>
    <row r="38" spans="1:13" ht="12.75" customHeight="1" x14ac:dyDescent="0.2">
      <c r="A38" s="733"/>
      <c r="B38" s="722" t="s">
        <v>566</v>
      </c>
      <c r="C38" s="236">
        <v>7</v>
      </c>
      <c r="D38" s="34">
        <v>10</v>
      </c>
      <c r="E38" s="34">
        <v>0</v>
      </c>
      <c r="F38" s="34">
        <v>6</v>
      </c>
      <c r="G38" s="46">
        <f t="shared" si="0"/>
        <v>16</v>
      </c>
      <c r="I38" s="426">
        <v>70</v>
      </c>
      <c r="J38" s="621"/>
      <c r="K38" s="621"/>
      <c r="L38" s="621"/>
      <c r="M38" s="621"/>
    </row>
    <row r="39" spans="1:13" x14ac:dyDescent="0.2">
      <c r="A39" s="733"/>
      <c r="B39" s="722"/>
      <c r="C39" s="237" t="s">
        <v>33</v>
      </c>
      <c r="D39" s="34">
        <v>49</v>
      </c>
      <c r="E39" s="34">
        <v>0</v>
      </c>
      <c r="F39" s="34">
        <v>12</v>
      </c>
      <c r="G39" s="46">
        <f t="shared" si="0"/>
        <v>61</v>
      </c>
      <c r="I39" s="426">
        <v>71</v>
      </c>
      <c r="J39" s="621"/>
      <c r="K39" s="621"/>
      <c r="L39" s="621"/>
      <c r="M39" s="621"/>
    </row>
    <row r="40" spans="1:13" ht="12.75" customHeight="1" x14ac:dyDescent="0.2">
      <c r="A40" s="733"/>
      <c r="B40" s="722"/>
      <c r="C40" s="237" t="s">
        <v>34</v>
      </c>
      <c r="D40" s="34">
        <v>1</v>
      </c>
      <c r="E40" s="34">
        <v>0</v>
      </c>
      <c r="F40" s="34">
        <v>1</v>
      </c>
      <c r="G40" s="46">
        <f t="shared" si="0"/>
        <v>2</v>
      </c>
      <c r="I40" s="426">
        <v>72</v>
      </c>
      <c r="J40" s="621"/>
      <c r="K40" s="621"/>
      <c r="L40" s="621"/>
      <c r="M40" s="621"/>
    </row>
    <row r="41" spans="1:13" x14ac:dyDescent="0.2">
      <c r="A41" s="733"/>
      <c r="B41" s="722"/>
      <c r="C41" s="237" t="s">
        <v>35</v>
      </c>
      <c r="D41" s="34">
        <v>1</v>
      </c>
      <c r="E41" s="34">
        <v>0</v>
      </c>
      <c r="F41" s="34">
        <v>1</v>
      </c>
      <c r="G41" s="46">
        <f t="shared" si="0"/>
        <v>2</v>
      </c>
      <c r="I41" s="426">
        <v>73</v>
      </c>
      <c r="J41" s="621"/>
      <c r="K41" s="621"/>
      <c r="L41" s="621"/>
      <c r="M41" s="621"/>
    </row>
    <row r="42" spans="1:13" x14ac:dyDescent="0.2">
      <c r="A42" s="733"/>
      <c r="B42" s="722"/>
      <c r="C42" s="237" t="s">
        <v>36</v>
      </c>
      <c r="D42" s="34">
        <v>62</v>
      </c>
      <c r="E42" s="34">
        <v>0</v>
      </c>
      <c r="F42" s="34">
        <v>20</v>
      </c>
      <c r="G42" s="46">
        <f t="shared" si="0"/>
        <v>82</v>
      </c>
      <c r="I42" s="426">
        <v>74</v>
      </c>
      <c r="J42" s="621"/>
      <c r="K42" s="621"/>
      <c r="L42" s="621"/>
      <c r="M42" s="621"/>
    </row>
    <row r="43" spans="1:13" ht="13.5" x14ac:dyDescent="0.25">
      <c r="A43" s="733"/>
      <c r="B43" s="724" t="s">
        <v>564</v>
      </c>
      <c r="C43" s="783"/>
      <c r="D43" s="36">
        <v>123</v>
      </c>
      <c r="E43" s="36">
        <v>0</v>
      </c>
      <c r="F43" s="36">
        <v>40</v>
      </c>
      <c r="G43" s="49">
        <f t="shared" si="0"/>
        <v>163</v>
      </c>
      <c r="I43" s="426" t="s">
        <v>309</v>
      </c>
      <c r="J43" s="621"/>
      <c r="K43" s="621"/>
      <c r="L43" s="621"/>
      <c r="M43" s="621"/>
    </row>
    <row r="44" spans="1:13" ht="13.5" customHeight="1" x14ac:dyDescent="0.2">
      <c r="A44" s="733"/>
      <c r="B44" s="741" t="s">
        <v>557</v>
      </c>
      <c r="C44" s="237" t="s">
        <v>38</v>
      </c>
      <c r="D44" s="34">
        <v>0</v>
      </c>
      <c r="E44" s="34">
        <v>0</v>
      </c>
      <c r="F44" s="34">
        <v>3</v>
      </c>
      <c r="G44" s="46">
        <f t="shared" si="0"/>
        <v>3</v>
      </c>
      <c r="I44" s="426">
        <v>76</v>
      </c>
      <c r="J44" s="621"/>
      <c r="K44" s="621"/>
      <c r="L44" s="621"/>
      <c r="M44" s="621"/>
    </row>
    <row r="45" spans="1:13" x14ac:dyDescent="0.2">
      <c r="A45" s="733"/>
      <c r="B45" s="741"/>
      <c r="C45" s="362" t="s">
        <v>245</v>
      </c>
      <c r="D45" s="34">
        <v>0</v>
      </c>
      <c r="E45" s="34">
        <v>0</v>
      </c>
      <c r="F45" s="34">
        <v>1</v>
      </c>
      <c r="G45" s="46">
        <f t="shared" si="0"/>
        <v>1</v>
      </c>
      <c r="I45" s="426">
        <v>77</v>
      </c>
      <c r="J45" s="621"/>
      <c r="K45" s="621"/>
      <c r="L45" s="621"/>
      <c r="M45" s="621"/>
    </row>
    <row r="46" spans="1:13" ht="12.75" customHeight="1" x14ac:dyDescent="0.25">
      <c r="A46" s="734"/>
      <c r="B46" s="724" t="s">
        <v>39</v>
      </c>
      <c r="C46" s="783"/>
      <c r="D46" s="39">
        <v>0</v>
      </c>
      <c r="E46" s="39">
        <v>0</v>
      </c>
      <c r="F46" s="39">
        <v>4</v>
      </c>
      <c r="G46" s="419">
        <f t="shared" si="0"/>
        <v>4</v>
      </c>
      <c r="I46" s="426" t="s">
        <v>37</v>
      </c>
      <c r="J46" s="621"/>
      <c r="K46" s="621"/>
      <c r="L46" s="621"/>
      <c r="M46" s="621"/>
    </row>
    <row r="47" spans="1:13" x14ac:dyDescent="0.2">
      <c r="A47" s="816" t="s">
        <v>451</v>
      </c>
      <c r="B47" s="816"/>
      <c r="C47" s="817"/>
      <c r="D47" s="37">
        <v>661</v>
      </c>
      <c r="E47" s="37">
        <v>26</v>
      </c>
      <c r="F47" s="37">
        <v>157</v>
      </c>
      <c r="G47" s="51">
        <f t="shared" si="0"/>
        <v>844</v>
      </c>
      <c r="I47" s="426" t="s">
        <v>442</v>
      </c>
      <c r="J47" s="621"/>
      <c r="K47" s="621"/>
      <c r="L47" s="621"/>
      <c r="M47" s="621"/>
    </row>
    <row r="48" spans="1:13" ht="13.5" customHeight="1" x14ac:dyDescent="0.2">
      <c r="A48" s="732" t="s">
        <v>443</v>
      </c>
      <c r="B48" s="743" t="s">
        <v>558</v>
      </c>
      <c r="C48" s="236" t="s">
        <v>42</v>
      </c>
      <c r="D48" s="34">
        <v>16</v>
      </c>
      <c r="E48" s="34">
        <v>2</v>
      </c>
      <c r="F48" s="34">
        <v>9</v>
      </c>
      <c r="G48" s="46">
        <f t="shared" si="0"/>
        <v>27</v>
      </c>
      <c r="I48" s="426">
        <v>25</v>
      </c>
      <c r="J48" s="621"/>
      <c r="K48" s="621"/>
      <c r="L48" s="621"/>
      <c r="M48" s="621"/>
    </row>
    <row r="49" spans="1:13" x14ac:dyDescent="0.2">
      <c r="A49" s="733"/>
      <c r="B49" s="741"/>
      <c r="C49" s="237" t="s">
        <v>43</v>
      </c>
      <c r="D49" s="34">
        <v>13</v>
      </c>
      <c r="E49" s="34">
        <v>4</v>
      </c>
      <c r="F49" s="34">
        <v>17</v>
      </c>
      <c r="G49" s="46">
        <f t="shared" si="0"/>
        <v>34</v>
      </c>
      <c r="I49" s="426">
        <v>26</v>
      </c>
      <c r="J49" s="621"/>
      <c r="K49" s="621"/>
      <c r="L49" s="621"/>
      <c r="M49" s="621"/>
    </row>
    <row r="50" spans="1:13" x14ac:dyDescent="0.2">
      <c r="A50" s="733"/>
      <c r="B50" s="741"/>
      <c r="C50" s="237" t="s">
        <v>44</v>
      </c>
      <c r="D50" s="34">
        <v>45</v>
      </c>
      <c r="E50" s="34">
        <v>2</v>
      </c>
      <c r="F50" s="34">
        <v>57</v>
      </c>
      <c r="G50" s="46">
        <f t="shared" si="0"/>
        <v>104</v>
      </c>
      <c r="I50" s="426">
        <v>27</v>
      </c>
      <c r="J50" s="621"/>
      <c r="K50" s="621"/>
      <c r="L50" s="621"/>
      <c r="M50" s="621"/>
    </row>
    <row r="51" spans="1:13" ht="12.75" customHeight="1" x14ac:dyDescent="0.25">
      <c r="A51" s="733"/>
      <c r="B51" s="724" t="s">
        <v>454</v>
      </c>
      <c r="C51" s="783"/>
      <c r="D51" s="36">
        <v>74</v>
      </c>
      <c r="E51" s="36">
        <v>8</v>
      </c>
      <c r="F51" s="36">
        <v>83</v>
      </c>
      <c r="G51" s="49">
        <f t="shared" si="0"/>
        <v>165</v>
      </c>
      <c r="I51" s="426" t="s">
        <v>444</v>
      </c>
      <c r="J51" s="621"/>
      <c r="K51" s="621"/>
      <c r="L51" s="621"/>
      <c r="M51" s="621"/>
    </row>
    <row r="52" spans="1:13" ht="12.75" customHeight="1" x14ac:dyDescent="0.2">
      <c r="A52" s="733"/>
      <c r="B52" s="741" t="s">
        <v>559</v>
      </c>
      <c r="C52" s="236" t="s">
        <v>45</v>
      </c>
      <c r="D52" s="34">
        <v>1</v>
      </c>
      <c r="E52" s="34">
        <v>1</v>
      </c>
      <c r="F52" s="34">
        <v>10</v>
      </c>
      <c r="G52" s="46">
        <f t="shared" si="0"/>
        <v>12</v>
      </c>
      <c r="I52" s="426">
        <v>28</v>
      </c>
      <c r="J52" s="621"/>
      <c r="K52" s="621"/>
      <c r="L52" s="621"/>
      <c r="M52" s="621"/>
    </row>
    <row r="53" spans="1:13" x14ac:dyDescent="0.2">
      <c r="A53" s="733"/>
      <c r="B53" s="741"/>
      <c r="C53" s="237" t="s">
        <v>46</v>
      </c>
      <c r="D53" s="34">
        <v>1</v>
      </c>
      <c r="E53" s="34">
        <v>0</v>
      </c>
      <c r="F53" s="34">
        <v>3</v>
      </c>
      <c r="G53" s="46">
        <f t="shared" si="0"/>
        <v>4</v>
      </c>
      <c r="I53" s="426">
        <v>29</v>
      </c>
      <c r="J53" s="621"/>
      <c r="K53" s="621"/>
      <c r="L53" s="621"/>
      <c r="M53" s="621"/>
    </row>
    <row r="54" spans="1:13" x14ac:dyDescent="0.2">
      <c r="A54" s="733"/>
      <c r="B54" s="741"/>
      <c r="C54" s="238">
        <v>3</v>
      </c>
      <c r="D54" s="34">
        <v>1</v>
      </c>
      <c r="E54" s="34">
        <v>0</v>
      </c>
      <c r="F54" s="34">
        <v>4</v>
      </c>
      <c r="G54" s="46">
        <f t="shared" si="0"/>
        <v>5</v>
      </c>
      <c r="I54" s="426">
        <v>30</v>
      </c>
      <c r="J54" s="621"/>
      <c r="K54" s="621"/>
      <c r="L54" s="621"/>
      <c r="M54" s="621"/>
    </row>
    <row r="55" spans="1:13" ht="12.75" customHeight="1" x14ac:dyDescent="0.25">
      <c r="A55" s="733"/>
      <c r="B55" s="724" t="s">
        <v>48</v>
      </c>
      <c r="C55" s="783"/>
      <c r="D55" s="36">
        <v>3</v>
      </c>
      <c r="E55" s="36">
        <v>1</v>
      </c>
      <c r="F55" s="36">
        <v>17</v>
      </c>
      <c r="G55" s="49">
        <f t="shared" si="0"/>
        <v>21</v>
      </c>
      <c r="I55" s="426" t="s">
        <v>323</v>
      </c>
      <c r="J55" s="621"/>
      <c r="K55" s="621"/>
      <c r="L55" s="621"/>
      <c r="M55" s="621"/>
    </row>
    <row r="56" spans="1:13" ht="12.75" customHeight="1" x14ac:dyDescent="0.2">
      <c r="A56" s="733"/>
      <c r="B56" s="741" t="s">
        <v>560</v>
      </c>
      <c r="C56" s="236" t="s">
        <v>49</v>
      </c>
      <c r="D56" s="34">
        <v>5</v>
      </c>
      <c r="E56" s="34">
        <v>7</v>
      </c>
      <c r="F56" s="34">
        <v>25</v>
      </c>
      <c r="G56" s="46">
        <f t="shared" si="0"/>
        <v>37</v>
      </c>
      <c r="I56" s="426">
        <v>31</v>
      </c>
      <c r="J56" s="621"/>
      <c r="K56" s="621"/>
      <c r="L56" s="621"/>
      <c r="M56" s="621"/>
    </row>
    <row r="57" spans="1:13" x14ac:dyDescent="0.2">
      <c r="A57" s="733"/>
      <c r="B57" s="741"/>
      <c r="C57" s="237" t="s">
        <v>50</v>
      </c>
      <c r="D57" s="34">
        <v>2</v>
      </c>
      <c r="E57" s="34">
        <v>0</v>
      </c>
      <c r="F57" s="34">
        <v>9</v>
      </c>
      <c r="G57" s="46">
        <f t="shared" si="0"/>
        <v>11</v>
      </c>
      <c r="I57" s="426">
        <v>32</v>
      </c>
      <c r="J57" s="621"/>
      <c r="K57" s="621"/>
      <c r="L57" s="621"/>
      <c r="M57" s="621"/>
    </row>
    <row r="58" spans="1:13" x14ac:dyDescent="0.2">
      <c r="A58" s="733"/>
      <c r="B58" s="741"/>
      <c r="C58" s="238" t="s">
        <v>51</v>
      </c>
      <c r="D58" s="34">
        <v>2</v>
      </c>
      <c r="E58" s="34">
        <v>0</v>
      </c>
      <c r="F58" s="34">
        <v>13</v>
      </c>
      <c r="G58" s="46">
        <f t="shared" si="0"/>
        <v>15</v>
      </c>
      <c r="I58" s="426">
        <v>33</v>
      </c>
      <c r="J58" s="621"/>
      <c r="K58" s="621"/>
      <c r="L58" s="621"/>
      <c r="M58" s="621"/>
    </row>
    <row r="59" spans="1:13" ht="12.75" customHeight="1" x14ac:dyDescent="0.25">
      <c r="A59" s="733"/>
      <c r="B59" s="724" t="s">
        <v>52</v>
      </c>
      <c r="C59" s="783"/>
      <c r="D59" s="36">
        <v>9</v>
      </c>
      <c r="E59" s="36">
        <v>7</v>
      </c>
      <c r="F59" s="36">
        <v>47</v>
      </c>
      <c r="G59" s="49">
        <f t="shared" si="0"/>
        <v>63</v>
      </c>
      <c r="I59" s="426" t="s">
        <v>327</v>
      </c>
      <c r="J59" s="621"/>
      <c r="K59" s="621"/>
      <c r="L59" s="621"/>
      <c r="M59" s="621"/>
    </row>
    <row r="60" spans="1:13" ht="12.75" customHeight="1" x14ac:dyDescent="0.2">
      <c r="A60" s="733"/>
      <c r="B60" s="741" t="s">
        <v>561</v>
      </c>
      <c r="C60" s="236" t="s">
        <v>53</v>
      </c>
      <c r="D60" s="34">
        <v>0</v>
      </c>
      <c r="E60" s="34">
        <v>0</v>
      </c>
      <c r="F60" s="34">
        <v>1</v>
      </c>
      <c r="G60" s="46">
        <f t="shared" si="0"/>
        <v>1</v>
      </c>
      <c r="I60" s="426">
        <v>34</v>
      </c>
      <c r="J60" s="621"/>
      <c r="K60" s="621"/>
      <c r="L60" s="621"/>
      <c r="M60" s="621"/>
    </row>
    <row r="61" spans="1:13" x14ac:dyDescent="0.2">
      <c r="A61" s="733"/>
      <c r="B61" s="741"/>
      <c r="C61" s="237" t="s">
        <v>54</v>
      </c>
      <c r="D61" s="34">
        <v>0</v>
      </c>
      <c r="E61" s="34">
        <v>5</v>
      </c>
      <c r="F61" s="34">
        <v>7</v>
      </c>
      <c r="G61" s="46">
        <f t="shared" si="0"/>
        <v>12</v>
      </c>
      <c r="I61" s="426">
        <v>35</v>
      </c>
      <c r="J61" s="621"/>
      <c r="K61" s="621"/>
      <c r="L61" s="621"/>
      <c r="M61" s="621"/>
    </row>
    <row r="62" spans="1:13" x14ac:dyDescent="0.2">
      <c r="A62" s="733"/>
      <c r="B62" s="741"/>
      <c r="C62" s="237" t="s">
        <v>55</v>
      </c>
      <c r="D62" s="34">
        <v>0</v>
      </c>
      <c r="E62" s="34">
        <v>0</v>
      </c>
      <c r="F62" s="34">
        <v>8</v>
      </c>
      <c r="G62" s="46">
        <f t="shared" si="0"/>
        <v>8</v>
      </c>
      <c r="I62" s="426">
        <v>36</v>
      </c>
      <c r="J62" s="621"/>
      <c r="K62" s="621"/>
      <c r="L62" s="621"/>
      <c r="M62" s="621"/>
    </row>
    <row r="63" spans="1:13" x14ac:dyDescent="0.2">
      <c r="A63" s="733"/>
      <c r="B63" s="741"/>
      <c r="C63" s="237" t="s">
        <v>56</v>
      </c>
      <c r="D63" s="34">
        <v>1</v>
      </c>
      <c r="E63" s="34">
        <v>0</v>
      </c>
      <c r="F63" s="34">
        <v>4</v>
      </c>
      <c r="G63" s="46">
        <f t="shared" si="0"/>
        <v>5</v>
      </c>
      <c r="I63" s="426">
        <v>37</v>
      </c>
      <c r="J63" s="621"/>
      <c r="K63" s="621"/>
      <c r="L63" s="621"/>
      <c r="M63" s="621"/>
    </row>
    <row r="64" spans="1:13" ht="15" customHeight="1" x14ac:dyDescent="0.25">
      <c r="A64" s="733"/>
      <c r="B64" s="724" t="s">
        <v>57</v>
      </c>
      <c r="C64" s="783"/>
      <c r="D64" s="36">
        <v>1</v>
      </c>
      <c r="E64" s="36">
        <v>5</v>
      </c>
      <c r="F64" s="36">
        <v>20</v>
      </c>
      <c r="G64" s="49">
        <f t="shared" si="0"/>
        <v>26</v>
      </c>
      <c r="I64" s="426" t="s">
        <v>331</v>
      </c>
      <c r="J64" s="621"/>
      <c r="K64" s="621"/>
      <c r="L64" s="621"/>
      <c r="M64" s="621"/>
    </row>
    <row r="65" spans="1:13" ht="16.5" customHeight="1" x14ac:dyDescent="0.2">
      <c r="A65" s="733"/>
      <c r="B65" s="741" t="s">
        <v>562</v>
      </c>
      <c r="C65" s="236">
        <v>6</v>
      </c>
      <c r="D65" s="34">
        <v>28</v>
      </c>
      <c r="E65" s="34">
        <v>3</v>
      </c>
      <c r="F65" s="34">
        <v>101</v>
      </c>
      <c r="G65" s="46">
        <f t="shared" si="0"/>
        <v>132</v>
      </c>
      <c r="I65" s="426">
        <v>60</v>
      </c>
      <c r="J65" s="621"/>
      <c r="K65" s="621"/>
      <c r="L65" s="621"/>
      <c r="M65" s="621"/>
    </row>
    <row r="66" spans="1:13" ht="15" customHeight="1" x14ac:dyDescent="0.2">
      <c r="A66" s="733"/>
      <c r="B66" s="741"/>
      <c r="C66" s="237" t="s">
        <v>59</v>
      </c>
      <c r="D66" s="34">
        <v>19</v>
      </c>
      <c r="E66" s="34">
        <v>0</v>
      </c>
      <c r="F66" s="34">
        <v>29</v>
      </c>
      <c r="G66" s="46">
        <f t="shared" si="0"/>
        <v>48</v>
      </c>
      <c r="I66" s="426">
        <v>61</v>
      </c>
      <c r="J66" s="621"/>
      <c r="K66" s="621"/>
      <c r="L66" s="621"/>
      <c r="M66" s="621"/>
    </row>
    <row r="67" spans="1:13" ht="17.25" customHeight="1" x14ac:dyDescent="0.2">
      <c r="A67" s="733"/>
      <c r="B67" s="741"/>
      <c r="C67" s="237" t="s">
        <v>60</v>
      </c>
      <c r="D67" s="34">
        <v>3</v>
      </c>
      <c r="E67" s="34">
        <v>0</v>
      </c>
      <c r="F67" s="34">
        <v>13</v>
      </c>
      <c r="G67" s="46">
        <f t="shared" si="0"/>
        <v>16</v>
      </c>
      <c r="I67" s="426">
        <v>62</v>
      </c>
      <c r="J67" s="621"/>
      <c r="K67" s="621"/>
      <c r="L67" s="621"/>
      <c r="M67" s="621"/>
    </row>
    <row r="68" spans="1:13" ht="14.25" customHeight="1" x14ac:dyDescent="0.2">
      <c r="A68" s="733"/>
      <c r="B68" s="741"/>
      <c r="C68" s="237" t="s">
        <v>61</v>
      </c>
      <c r="D68" s="34">
        <v>11</v>
      </c>
      <c r="E68" s="34">
        <v>0</v>
      </c>
      <c r="F68" s="34">
        <v>15</v>
      </c>
      <c r="G68" s="46">
        <f t="shared" si="0"/>
        <v>26</v>
      </c>
      <c r="I68" s="426">
        <v>63</v>
      </c>
      <c r="J68" s="621"/>
      <c r="K68" s="621"/>
      <c r="L68" s="621"/>
      <c r="M68" s="621"/>
    </row>
    <row r="69" spans="1:13" ht="12.75" customHeight="1" x14ac:dyDescent="0.25">
      <c r="A69" s="733"/>
      <c r="B69" s="724" t="s">
        <v>62</v>
      </c>
      <c r="C69" s="783"/>
      <c r="D69" s="36">
        <v>61</v>
      </c>
      <c r="E69" s="36">
        <v>3</v>
      </c>
      <c r="F69" s="36">
        <v>158</v>
      </c>
      <c r="G69" s="49">
        <f t="shared" si="0"/>
        <v>222</v>
      </c>
      <c r="I69" s="426" t="s">
        <v>445</v>
      </c>
      <c r="J69" s="621"/>
      <c r="K69" s="621"/>
      <c r="L69" s="621"/>
      <c r="M69" s="621"/>
    </row>
    <row r="70" spans="1:13" ht="12.75" customHeight="1" x14ac:dyDescent="0.2">
      <c r="A70" s="733"/>
      <c r="B70" s="741" t="s">
        <v>473</v>
      </c>
      <c r="C70" s="236" t="s">
        <v>63</v>
      </c>
      <c r="D70" s="34">
        <v>7</v>
      </c>
      <c r="E70" s="34">
        <v>0</v>
      </c>
      <c r="F70" s="34">
        <v>12</v>
      </c>
      <c r="G70" s="46">
        <f t="shared" si="0"/>
        <v>19</v>
      </c>
      <c r="I70" s="426">
        <v>64</v>
      </c>
      <c r="J70" s="621"/>
      <c r="K70" s="621"/>
      <c r="L70" s="621"/>
      <c r="M70" s="621"/>
    </row>
    <row r="71" spans="1:13" x14ac:dyDescent="0.2">
      <c r="A71" s="733"/>
      <c r="B71" s="741"/>
      <c r="C71" s="237" t="s">
        <v>64</v>
      </c>
      <c r="D71" s="34">
        <v>8</v>
      </c>
      <c r="E71" s="34">
        <v>0</v>
      </c>
      <c r="F71" s="34">
        <v>6</v>
      </c>
      <c r="G71" s="46">
        <f t="shared" si="0"/>
        <v>14</v>
      </c>
      <c r="I71" s="426">
        <v>65</v>
      </c>
      <c r="J71" s="621"/>
      <c r="K71" s="621"/>
      <c r="L71" s="621"/>
      <c r="M71" s="621"/>
    </row>
    <row r="72" spans="1:13" x14ac:dyDescent="0.2">
      <c r="A72" s="733"/>
      <c r="B72" s="741"/>
      <c r="C72" s="237" t="s">
        <v>65</v>
      </c>
      <c r="D72" s="34">
        <v>0</v>
      </c>
      <c r="E72" s="34">
        <v>0</v>
      </c>
      <c r="F72" s="34">
        <v>2</v>
      </c>
      <c r="G72" s="46">
        <f t="shared" si="0"/>
        <v>2</v>
      </c>
      <c r="I72" s="426">
        <v>66</v>
      </c>
      <c r="J72" s="621"/>
      <c r="K72" s="621"/>
      <c r="L72" s="621"/>
      <c r="M72" s="621"/>
    </row>
    <row r="73" spans="1:13" x14ac:dyDescent="0.2">
      <c r="A73" s="733"/>
      <c r="B73" s="741"/>
      <c r="C73" s="237" t="s">
        <v>66</v>
      </c>
      <c r="D73" s="34">
        <v>0</v>
      </c>
      <c r="E73" s="34">
        <v>6</v>
      </c>
      <c r="F73" s="34">
        <v>9</v>
      </c>
      <c r="G73" s="46">
        <f t="shared" si="0"/>
        <v>15</v>
      </c>
      <c r="I73" s="426">
        <v>67</v>
      </c>
      <c r="J73" s="621"/>
      <c r="K73" s="621"/>
      <c r="L73" s="621"/>
      <c r="M73" s="621"/>
    </row>
    <row r="74" spans="1:13" x14ac:dyDescent="0.2">
      <c r="A74" s="733"/>
      <c r="B74" s="741"/>
      <c r="C74" s="237" t="s">
        <v>67</v>
      </c>
      <c r="D74" s="34">
        <v>5</v>
      </c>
      <c r="E74" s="34">
        <v>0</v>
      </c>
      <c r="F74" s="34">
        <v>3</v>
      </c>
      <c r="G74" s="46">
        <f t="shared" ref="G74:G87" si="1">D74+E74+F74</f>
        <v>8</v>
      </c>
      <c r="I74" s="426">
        <v>68</v>
      </c>
      <c r="J74" s="621"/>
      <c r="K74" s="621"/>
      <c r="L74" s="621"/>
      <c r="M74" s="621"/>
    </row>
    <row r="75" spans="1:13" x14ac:dyDescent="0.2">
      <c r="A75" s="733"/>
      <c r="B75" s="741"/>
      <c r="C75" s="238" t="s">
        <v>68</v>
      </c>
      <c r="D75" s="34">
        <v>0</v>
      </c>
      <c r="E75" s="34">
        <v>0</v>
      </c>
      <c r="F75" s="34">
        <v>1</v>
      </c>
      <c r="G75" s="46">
        <f t="shared" si="1"/>
        <v>1</v>
      </c>
      <c r="I75" s="426">
        <v>69</v>
      </c>
      <c r="J75" s="621"/>
      <c r="K75" s="621"/>
      <c r="L75" s="621"/>
      <c r="M75" s="621"/>
    </row>
    <row r="76" spans="1:13" ht="13.5" x14ac:dyDescent="0.25">
      <c r="A76" s="734"/>
      <c r="B76" s="724" t="s">
        <v>69</v>
      </c>
      <c r="C76" s="783"/>
      <c r="D76" s="39">
        <v>20</v>
      </c>
      <c r="E76" s="39">
        <v>6</v>
      </c>
      <c r="F76" s="39">
        <v>33</v>
      </c>
      <c r="G76" s="419">
        <f t="shared" si="1"/>
        <v>59</v>
      </c>
      <c r="I76" s="426" t="s">
        <v>446</v>
      </c>
      <c r="J76" s="621"/>
      <c r="K76" s="621"/>
      <c r="L76" s="621"/>
      <c r="M76" s="621"/>
    </row>
    <row r="77" spans="1:13" x14ac:dyDescent="0.2">
      <c r="A77" s="728" t="s">
        <v>452</v>
      </c>
      <c r="B77" s="728"/>
      <c r="C77" s="784"/>
      <c r="D77" s="37">
        <v>168</v>
      </c>
      <c r="E77" s="37">
        <v>30</v>
      </c>
      <c r="F77" s="37">
        <v>358</v>
      </c>
      <c r="G77" s="51">
        <f t="shared" si="1"/>
        <v>556</v>
      </c>
      <c r="I77" s="426" t="s">
        <v>443</v>
      </c>
      <c r="J77" s="621"/>
      <c r="K77" s="621"/>
      <c r="L77" s="621"/>
      <c r="M77" s="621"/>
    </row>
    <row r="78" spans="1:13" x14ac:dyDescent="0.2">
      <c r="A78" s="732" t="s">
        <v>584</v>
      </c>
      <c r="B78" s="814" t="s">
        <v>72</v>
      </c>
      <c r="C78" s="236" t="s">
        <v>73</v>
      </c>
      <c r="D78" s="34">
        <v>2</v>
      </c>
      <c r="E78" s="34">
        <v>0</v>
      </c>
      <c r="F78" s="34">
        <v>3</v>
      </c>
      <c r="G78" s="46">
        <f t="shared" si="1"/>
        <v>5</v>
      </c>
      <c r="I78" s="426">
        <v>85</v>
      </c>
      <c r="J78" s="621"/>
      <c r="K78" s="621"/>
      <c r="L78" s="621"/>
      <c r="M78" s="621"/>
    </row>
    <row r="79" spans="1:13" x14ac:dyDescent="0.2">
      <c r="A79" s="733"/>
      <c r="B79" s="815"/>
      <c r="C79" s="237" t="s">
        <v>74</v>
      </c>
      <c r="D79" s="34">
        <v>5</v>
      </c>
      <c r="E79" s="34">
        <v>0</v>
      </c>
      <c r="F79" s="34">
        <v>3</v>
      </c>
      <c r="G79" s="46">
        <f t="shared" si="1"/>
        <v>8</v>
      </c>
      <c r="I79" s="426">
        <v>86</v>
      </c>
      <c r="J79" s="621"/>
      <c r="K79" s="621"/>
      <c r="L79" s="621"/>
      <c r="M79" s="621"/>
    </row>
    <row r="80" spans="1:13" x14ac:dyDescent="0.2">
      <c r="A80" s="733"/>
      <c r="B80" s="815"/>
      <c r="C80" s="237" t="s">
        <v>75</v>
      </c>
      <c r="D80" s="34">
        <v>0</v>
      </c>
      <c r="E80" s="34">
        <v>0</v>
      </c>
      <c r="F80" s="34">
        <v>2</v>
      </c>
      <c r="G80" s="46">
        <f t="shared" si="1"/>
        <v>2</v>
      </c>
      <c r="I80" s="426">
        <v>87</v>
      </c>
      <c r="J80" s="621"/>
      <c r="K80" s="621"/>
      <c r="L80" s="621"/>
      <c r="M80" s="621"/>
    </row>
    <row r="81" spans="1:13" s="621" customFormat="1" ht="13.5" x14ac:dyDescent="0.25">
      <c r="A81" s="733"/>
      <c r="B81" s="724" t="s">
        <v>591</v>
      </c>
      <c r="C81" s="783"/>
      <c r="D81" s="39">
        <v>7</v>
      </c>
      <c r="E81" s="39">
        <v>0</v>
      </c>
      <c r="F81" s="39">
        <v>8</v>
      </c>
      <c r="G81" s="419">
        <f t="shared" ref="G81:G83" si="2">D81+E81+F81</f>
        <v>15</v>
      </c>
      <c r="I81" s="426" t="s">
        <v>72</v>
      </c>
    </row>
    <row r="82" spans="1:13" s="621" customFormat="1" x14ac:dyDescent="0.2">
      <c r="A82" s="733"/>
      <c r="B82" s="741" t="s">
        <v>595</v>
      </c>
      <c r="C82" s="236">
        <v>90</v>
      </c>
      <c r="D82" s="34">
        <v>7</v>
      </c>
      <c r="E82" s="34">
        <v>0</v>
      </c>
      <c r="F82" s="34">
        <v>0</v>
      </c>
      <c r="G82" s="46">
        <f t="shared" si="2"/>
        <v>7</v>
      </c>
      <c r="I82" s="426">
        <v>90</v>
      </c>
    </row>
    <row r="83" spans="1:13" s="621" customFormat="1" x14ac:dyDescent="0.2">
      <c r="A83" s="733"/>
      <c r="B83" s="741"/>
      <c r="C83" s="237">
        <v>91</v>
      </c>
      <c r="D83" s="34">
        <v>15</v>
      </c>
      <c r="E83" s="34">
        <v>0</v>
      </c>
      <c r="F83" s="34">
        <v>0</v>
      </c>
      <c r="G83" s="46">
        <f t="shared" si="2"/>
        <v>15</v>
      </c>
      <c r="I83" s="426">
        <v>91</v>
      </c>
    </row>
    <row r="84" spans="1:13" s="621" customFormat="1" ht="13.5" x14ac:dyDescent="0.25">
      <c r="A84" s="733"/>
      <c r="B84" s="724" t="s">
        <v>619</v>
      </c>
      <c r="C84" s="783"/>
      <c r="D84" s="39">
        <v>24</v>
      </c>
      <c r="E84" s="39">
        <v>0</v>
      </c>
      <c r="F84" s="39">
        <v>1</v>
      </c>
      <c r="G84" s="419">
        <f t="shared" ref="G84" si="3">D84+E84+F84</f>
        <v>25</v>
      </c>
      <c r="I84" s="426" t="s">
        <v>585</v>
      </c>
    </row>
    <row r="85" spans="1:13" x14ac:dyDescent="0.2">
      <c r="A85" s="746" t="s">
        <v>590</v>
      </c>
      <c r="B85" s="746"/>
      <c r="C85" s="791"/>
      <c r="D85" s="37">
        <v>31</v>
      </c>
      <c r="E85" s="37">
        <v>0</v>
      </c>
      <c r="F85" s="37">
        <v>9</v>
      </c>
      <c r="G85" s="51">
        <f t="shared" si="1"/>
        <v>40</v>
      </c>
      <c r="I85" s="426" t="s">
        <v>584</v>
      </c>
      <c r="J85" s="621"/>
      <c r="K85" s="621"/>
      <c r="L85" s="621"/>
      <c r="M85" s="621"/>
    </row>
    <row r="86" spans="1:13" ht="13.5" x14ac:dyDescent="0.25">
      <c r="A86" s="155"/>
      <c r="B86" s="155"/>
      <c r="C86" s="156"/>
      <c r="D86" s="157"/>
      <c r="E86" s="157"/>
      <c r="F86" s="157"/>
      <c r="G86" s="159"/>
      <c r="H86" s="159"/>
      <c r="J86" s="621"/>
      <c r="K86" s="621"/>
      <c r="L86" s="621"/>
      <c r="M86" s="621"/>
    </row>
    <row r="87" spans="1:13" ht="15.75" x14ac:dyDescent="0.2">
      <c r="A87" s="761" t="s">
        <v>376</v>
      </c>
      <c r="B87" s="761"/>
      <c r="C87" s="762"/>
      <c r="D87" s="36">
        <v>367</v>
      </c>
      <c r="E87" s="36">
        <v>795</v>
      </c>
      <c r="F87" s="36">
        <v>201</v>
      </c>
      <c r="G87" s="49">
        <f t="shared" si="1"/>
        <v>1363</v>
      </c>
      <c r="I87" s="426" t="s">
        <v>447</v>
      </c>
      <c r="J87" s="621"/>
      <c r="K87" s="621"/>
      <c r="L87" s="621"/>
      <c r="M87" s="621"/>
    </row>
    <row r="88" spans="1:13" ht="12" customHeight="1" x14ac:dyDescent="0.2">
      <c r="A88" s="457"/>
      <c r="B88" s="457"/>
      <c r="C88" s="457"/>
      <c r="D88" s="157"/>
      <c r="E88" s="157"/>
      <c r="F88" s="157"/>
      <c r="G88" s="159"/>
      <c r="J88" s="457"/>
      <c r="K88" s="457"/>
      <c r="L88" s="457"/>
    </row>
    <row r="89" spans="1:13" ht="15.75" x14ac:dyDescent="0.2">
      <c r="A89" s="735" t="s">
        <v>1</v>
      </c>
      <c r="B89" s="735"/>
      <c r="C89" s="736"/>
      <c r="D89" s="25">
        <f>D87+D85+D77+D47+D17</f>
        <v>1457</v>
      </c>
      <c r="E89" s="25">
        <f t="shared" ref="E89:G89" si="4">E87+E85+E77+E47+E17</f>
        <v>856</v>
      </c>
      <c r="F89" s="25">
        <f t="shared" si="4"/>
        <v>989</v>
      </c>
      <c r="G89" s="49">
        <f t="shared" si="4"/>
        <v>3302</v>
      </c>
    </row>
    <row r="90" spans="1:13" x14ac:dyDescent="0.2">
      <c r="E90" s="621"/>
      <c r="F90" s="621"/>
      <c r="G90" s="621"/>
    </row>
  </sheetData>
  <mergeCells count="39">
    <mergeCell ref="A78:A84"/>
    <mergeCell ref="A3:G3"/>
    <mergeCell ref="A9:A16"/>
    <mergeCell ref="B9:B12"/>
    <mergeCell ref="B13:C13"/>
    <mergeCell ref="B14:B15"/>
    <mergeCell ref="B16:C16"/>
    <mergeCell ref="A87:C87"/>
    <mergeCell ref="A18:A46"/>
    <mergeCell ref="A17:C17"/>
    <mergeCell ref="B18:B26"/>
    <mergeCell ref="B27:C27"/>
    <mergeCell ref="B28:B36"/>
    <mergeCell ref="B37:C37"/>
    <mergeCell ref="B38:B42"/>
    <mergeCell ref="B43:C43"/>
    <mergeCell ref="B76:C76"/>
    <mergeCell ref="A77:C77"/>
    <mergeCell ref="B78:B80"/>
    <mergeCell ref="A85:C85"/>
    <mergeCell ref="B81:C81"/>
    <mergeCell ref="B82:B83"/>
    <mergeCell ref="B84:C84"/>
    <mergeCell ref="A89:C89"/>
    <mergeCell ref="B44:B45"/>
    <mergeCell ref="B46:C46"/>
    <mergeCell ref="A47:C47"/>
    <mergeCell ref="A48:A76"/>
    <mergeCell ref="B48:B50"/>
    <mergeCell ref="B51:C51"/>
    <mergeCell ref="B52:B54"/>
    <mergeCell ref="B55:C55"/>
    <mergeCell ref="B56:B58"/>
    <mergeCell ref="B59:C59"/>
    <mergeCell ref="B60:B63"/>
    <mergeCell ref="B64:C64"/>
    <mergeCell ref="B65:B68"/>
    <mergeCell ref="B69:C69"/>
    <mergeCell ref="B70:B75"/>
  </mergeCells>
  <printOptions horizontalCentered="1"/>
  <pageMargins left="0.70866141732283472" right="0.70866141732283472" top="0.74803149606299213" bottom="0.74803149606299213" header="0.31496062992125984" footer="0.31496062992125984"/>
  <pageSetup paperSize="9" scale="79" firstPageNumber="43" fitToHeight="0" orientation="portrait" r:id="rId1"/>
  <headerFooter>
    <oddFooter>&amp;CPage &amp;P</oddFooter>
  </headerFooter>
  <rowBreaks count="1" manualBreakCount="1">
    <brk id="47"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tabColor theme="5" tint="-0.249977111117893"/>
    <pageSetUpPr fitToPage="1"/>
  </sheetPr>
  <dimension ref="B1:J802"/>
  <sheetViews>
    <sheetView showGridLines="0" showZeros="0" showWhiteSpace="0" zoomScaleNormal="100" workbookViewId="0">
      <selection activeCell="N25" sqref="N25"/>
    </sheetView>
  </sheetViews>
  <sheetFormatPr baseColWidth="10" defaultColWidth="12" defaultRowHeight="12.75" x14ac:dyDescent="0.2"/>
  <cols>
    <col min="1" max="16384" width="12" style="2"/>
  </cols>
  <sheetData>
    <row r="1" spans="2:8" ht="18" customHeight="1" x14ac:dyDescent="0.2">
      <c r="B1" s="1"/>
      <c r="C1" s="1"/>
      <c r="D1" s="1"/>
    </row>
    <row r="2" spans="2:8" x14ac:dyDescent="0.2">
      <c r="B2" s="3"/>
      <c r="C2" s="3"/>
      <c r="D2" s="3"/>
    </row>
    <row r="3" spans="2:8" x14ac:dyDescent="0.2">
      <c r="B3" s="3"/>
      <c r="C3" s="3"/>
      <c r="D3" s="3"/>
    </row>
    <row r="4" spans="2:8" x14ac:dyDescent="0.2">
      <c r="B4" s="3"/>
      <c r="C4" s="3"/>
      <c r="D4" s="3"/>
    </row>
    <row r="5" spans="2:8" x14ac:dyDescent="0.2">
      <c r="B5" s="3"/>
      <c r="C5" s="3"/>
      <c r="D5" s="3"/>
      <c r="G5" s="3"/>
      <c r="H5" s="3"/>
    </row>
    <row r="6" spans="2:8" x14ac:dyDescent="0.2">
      <c r="B6" s="3"/>
      <c r="C6" s="3"/>
      <c r="D6" s="3"/>
    </row>
    <row r="7" spans="2:8" x14ac:dyDescent="0.2">
      <c r="B7" s="3"/>
      <c r="C7" s="3"/>
      <c r="D7" s="3"/>
    </row>
    <row r="8" spans="2:8" x14ac:dyDescent="0.2">
      <c r="B8" s="3"/>
      <c r="C8" s="3"/>
      <c r="D8" s="3"/>
    </row>
    <row r="9" spans="2:8" x14ac:dyDescent="0.2">
      <c r="B9" s="3"/>
      <c r="C9" s="3"/>
      <c r="D9" s="3"/>
    </row>
    <row r="10" spans="2:8" x14ac:dyDescent="0.2">
      <c r="B10" s="3"/>
      <c r="C10" s="3"/>
      <c r="D10" s="3"/>
    </row>
    <row r="11" spans="2:8" x14ac:dyDescent="0.2">
      <c r="B11" s="3"/>
      <c r="C11" s="3"/>
      <c r="D11" s="3"/>
    </row>
    <row r="12" spans="2:8" x14ac:dyDescent="0.2">
      <c r="B12" s="3"/>
      <c r="C12" s="3"/>
      <c r="D12" s="3"/>
    </row>
    <row r="13" spans="2:8" x14ac:dyDescent="0.2">
      <c r="B13" s="3"/>
      <c r="C13" s="3"/>
      <c r="D13" s="3"/>
    </row>
    <row r="14" spans="2:8" x14ac:dyDescent="0.2">
      <c r="B14" s="3"/>
      <c r="C14" s="3"/>
      <c r="D14" s="3"/>
    </row>
    <row r="15" spans="2:8" x14ac:dyDescent="0.2">
      <c r="B15" s="3"/>
      <c r="C15" s="3"/>
      <c r="D15" s="3"/>
    </row>
    <row r="16" spans="2:8" x14ac:dyDescent="0.2">
      <c r="B16" s="3"/>
      <c r="C16" s="3"/>
      <c r="D16" s="3"/>
    </row>
    <row r="17" spans="2:9" x14ac:dyDescent="0.2">
      <c r="B17" s="3"/>
      <c r="C17" s="3"/>
      <c r="D17" s="3"/>
    </row>
    <row r="18" spans="2:9" x14ac:dyDescent="0.2">
      <c r="B18" s="3"/>
      <c r="C18" s="3"/>
      <c r="D18" s="3"/>
    </row>
    <row r="19" spans="2:9" x14ac:dyDescent="0.2">
      <c r="B19" s="3"/>
      <c r="C19" s="3"/>
      <c r="D19" s="3"/>
    </row>
    <row r="20" spans="2:9" x14ac:dyDescent="0.2">
      <c r="B20" s="3"/>
      <c r="C20" s="3"/>
      <c r="D20" s="3"/>
    </row>
    <row r="21" spans="2:9" x14ac:dyDescent="0.2">
      <c r="B21" s="3"/>
      <c r="C21" s="3"/>
      <c r="D21" s="3"/>
    </row>
    <row r="22" spans="2:9" x14ac:dyDescent="0.2">
      <c r="B22" s="3"/>
      <c r="C22" s="3"/>
      <c r="D22" s="3"/>
    </row>
    <row r="23" spans="2:9" x14ac:dyDescent="0.2">
      <c r="B23" s="3"/>
      <c r="C23" s="3"/>
      <c r="D23" s="3"/>
    </row>
    <row r="24" spans="2:9" x14ac:dyDescent="0.2">
      <c r="B24" s="3"/>
      <c r="C24" s="3"/>
      <c r="D24" s="3"/>
    </row>
    <row r="25" spans="2:9" x14ac:dyDescent="0.2">
      <c r="B25" s="3"/>
      <c r="C25" s="3"/>
      <c r="D25" s="3"/>
    </row>
    <row r="26" spans="2:9" ht="13.5" thickBot="1" x14ac:dyDescent="0.25">
      <c r="B26" s="3"/>
      <c r="C26" s="3"/>
      <c r="D26" s="3"/>
    </row>
    <row r="27" spans="2:9" ht="21.75" customHeight="1" thickTop="1" x14ac:dyDescent="0.2">
      <c r="B27" s="690" t="s">
        <v>265</v>
      </c>
      <c r="C27" s="691"/>
      <c r="D27" s="691"/>
      <c r="E27" s="691"/>
      <c r="F27" s="691"/>
      <c r="G27" s="691"/>
      <c r="H27" s="691"/>
      <c r="I27" s="692"/>
    </row>
    <row r="28" spans="2:9" ht="19.5" customHeight="1" x14ac:dyDescent="0.2">
      <c r="B28" s="693"/>
      <c r="C28" s="694"/>
      <c r="D28" s="694"/>
      <c r="E28" s="694"/>
      <c r="F28" s="694"/>
      <c r="G28" s="694"/>
      <c r="H28" s="694"/>
      <c r="I28" s="695"/>
    </row>
    <row r="29" spans="2:9" ht="30" customHeight="1" thickBot="1" x14ac:dyDescent="0.25">
      <c r="B29" s="696"/>
      <c r="C29" s="697"/>
      <c r="D29" s="697"/>
      <c r="E29" s="697"/>
      <c r="F29" s="697"/>
      <c r="G29" s="697"/>
      <c r="H29" s="697"/>
      <c r="I29" s="698"/>
    </row>
    <row r="30" spans="2:9" ht="13.5" thickTop="1" x14ac:dyDescent="0.2">
      <c r="B30" s="3"/>
      <c r="C30" s="3"/>
      <c r="D30" s="3"/>
    </row>
    <row r="31" spans="2:9" x14ac:dyDescent="0.2">
      <c r="B31" s="3"/>
      <c r="C31" s="3"/>
      <c r="D31" s="3"/>
    </row>
    <row r="32" spans="2:9" x14ac:dyDescent="0.2">
      <c r="B32" s="3"/>
      <c r="C32" s="3"/>
      <c r="D32" s="3"/>
    </row>
    <row r="33" spans="2:9" ht="15.75" x14ac:dyDescent="0.2">
      <c r="B33" s="699" t="s">
        <v>645</v>
      </c>
      <c r="C33" s="699"/>
      <c r="D33" s="699"/>
      <c r="E33" s="699"/>
      <c r="F33" s="699"/>
      <c r="G33" s="699"/>
      <c r="H33" s="699"/>
      <c r="I33" s="699"/>
    </row>
    <row r="34" spans="2:9" x14ac:dyDescent="0.2">
      <c r="B34" s="3"/>
      <c r="C34" s="3"/>
      <c r="D34" s="3"/>
    </row>
    <row r="35" spans="2:9" x14ac:dyDescent="0.2">
      <c r="B35" s="3"/>
      <c r="C35" s="3"/>
      <c r="D35" s="3"/>
    </row>
    <row r="36" spans="2:9" ht="15.75" x14ac:dyDescent="0.25">
      <c r="B36" s="3"/>
      <c r="C36" s="3"/>
      <c r="D36" s="3"/>
      <c r="E36" s="4"/>
    </row>
    <row r="37" spans="2:9" x14ac:dyDescent="0.2">
      <c r="B37" s="3"/>
      <c r="C37" s="5"/>
      <c r="D37" s="3"/>
    </row>
    <row r="38" spans="2:9" x14ac:dyDescent="0.2">
      <c r="B38" s="3"/>
      <c r="C38" s="5"/>
      <c r="D38" s="3"/>
    </row>
    <row r="39" spans="2:9" x14ac:dyDescent="0.2">
      <c r="B39" s="3"/>
      <c r="C39" s="5"/>
      <c r="D39" s="3"/>
    </row>
    <row r="40" spans="2:9" ht="12.75" customHeight="1" x14ac:dyDescent="0.2"/>
    <row r="45" spans="2:9" x14ac:dyDescent="0.2">
      <c r="B45" s="3"/>
      <c r="C45" s="3"/>
      <c r="D45" s="3"/>
    </row>
    <row r="46" spans="2:9" x14ac:dyDescent="0.2">
      <c r="B46" s="10"/>
      <c r="C46" s="9"/>
      <c r="D46" s="9"/>
      <c r="E46" s="9"/>
      <c r="F46" s="9"/>
      <c r="G46" s="9"/>
      <c r="H46" s="9"/>
      <c r="I46" s="9"/>
    </row>
    <row r="47" spans="2:9" x14ac:dyDescent="0.2">
      <c r="B47" s="9"/>
      <c r="C47" s="9"/>
      <c r="D47" s="9"/>
      <c r="E47" s="9"/>
      <c r="F47" s="9"/>
      <c r="G47" s="9"/>
      <c r="H47" s="9"/>
      <c r="I47" s="9"/>
    </row>
    <row r="48" spans="2:9" x14ac:dyDescent="0.2">
      <c r="B48" s="9"/>
      <c r="C48" s="9"/>
      <c r="D48" s="9"/>
      <c r="E48" s="9"/>
      <c r="F48" s="9"/>
      <c r="G48" s="9"/>
      <c r="H48" s="9"/>
      <c r="I48" s="9"/>
    </row>
    <row r="49" spans="2:10" x14ac:dyDescent="0.2">
      <c r="B49" s="9"/>
      <c r="C49" s="9"/>
      <c r="D49" s="9"/>
      <c r="E49" s="9"/>
      <c r="F49" s="9"/>
      <c r="G49" s="9"/>
      <c r="H49" s="9"/>
      <c r="I49" s="9"/>
    </row>
    <row r="50" spans="2:10" x14ac:dyDescent="0.2">
      <c r="B50" s="9"/>
      <c r="C50" s="9"/>
      <c r="D50" s="9"/>
      <c r="E50" s="9"/>
      <c r="F50" s="9"/>
      <c r="G50" s="9"/>
      <c r="H50" s="9"/>
      <c r="I50" s="9"/>
    </row>
    <row r="51" spans="2:10" x14ac:dyDescent="0.2">
      <c r="B51" s="10"/>
      <c r="C51" s="9"/>
      <c r="D51" s="9"/>
      <c r="E51" s="9"/>
      <c r="F51" s="9"/>
      <c r="G51" s="9"/>
      <c r="H51" s="9"/>
      <c r="I51" s="9"/>
    </row>
    <row r="52" spans="2:10" ht="12.75" customHeight="1" x14ac:dyDescent="0.2">
      <c r="B52" s="700" t="s">
        <v>514</v>
      </c>
      <c r="C52" s="701"/>
      <c r="D52" s="701"/>
      <c r="E52" s="701"/>
      <c r="F52" s="701"/>
      <c r="G52" s="701"/>
      <c r="H52" s="701"/>
      <c r="I52" s="701"/>
    </row>
    <row r="53" spans="2:10" ht="16.5" customHeight="1" x14ac:dyDescent="0.2">
      <c r="B53" s="701"/>
      <c r="C53" s="701"/>
      <c r="D53" s="701"/>
      <c r="E53" s="701"/>
      <c r="F53" s="701"/>
      <c r="G53" s="701"/>
      <c r="H53" s="701"/>
      <c r="I53" s="701"/>
    </row>
    <row r="54" spans="2:10" ht="16.5" customHeight="1" x14ac:dyDescent="0.2">
      <c r="B54" s="701"/>
      <c r="C54" s="701"/>
      <c r="D54" s="701"/>
      <c r="E54" s="701"/>
      <c r="F54" s="701"/>
      <c r="G54" s="701"/>
      <c r="H54" s="701"/>
      <c r="I54" s="701"/>
    </row>
    <row r="55" spans="2:10" ht="16.5" customHeight="1" x14ac:dyDescent="0.2">
      <c r="B55" s="701"/>
      <c r="C55" s="701"/>
      <c r="D55" s="701"/>
      <c r="E55" s="701"/>
      <c r="F55" s="701"/>
      <c r="G55" s="701"/>
      <c r="H55" s="701"/>
      <c r="I55" s="701"/>
    </row>
    <row r="56" spans="2:10" x14ac:dyDescent="0.2">
      <c r="B56" s="701"/>
      <c r="C56" s="701"/>
      <c r="D56" s="701"/>
      <c r="E56" s="701"/>
      <c r="F56" s="701"/>
      <c r="G56" s="701"/>
      <c r="H56" s="701"/>
      <c r="I56" s="701"/>
      <c r="J56" s="6"/>
    </row>
    <row r="57" spans="2:10" x14ac:dyDescent="0.2">
      <c r="B57" s="9"/>
      <c r="C57" s="9"/>
      <c r="D57" s="9"/>
      <c r="E57" s="9"/>
      <c r="F57" s="9"/>
      <c r="G57" s="9"/>
      <c r="H57" s="9"/>
      <c r="I57" s="9"/>
    </row>
    <row r="58" spans="2:10" x14ac:dyDescent="0.2">
      <c r="B58" s="3"/>
      <c r="C58" s="7"/>
      <c r="D58" s="7"/>
    </row>
    <row r="59" spans="2:10" x14ac:dyDescent="0.2">
      <c r="B59" s="8" t="s">
        <v>0</v>
      </c>
      <c r="C59" s="7"/>
      <c r="D59" s="7"/>
      <c r="I59" s="494">
        <v>45047</v>
      </c>
    </row>
    <row r="60" spans="2:10" x14ac:dyDescent="0.2">
      <c r="B60" s="7"/>
      <c r="C60" s="7"/>
      <c r="D60" s="7"/>
    </row>
    <row r="61" spans="2:10" x14ac:dyDescent="0.2">
      <c r="B61" s="3"/>
      <c r="C61" s="7"/>
      <c r="D61" s="7"/>
    </row>
    <row r="62" spans="2:10" x14ac:dyDescent="0.2">
      <c r="B62" s="7"/>
      <c r="C62" s="7"/>
      <c r="D62" s="7"/>
    </row>
    <row r="63" spans="2:10" x14ac:dyDescent="0.2">
      <c r="B63" s="7"/>
      <c r="C63" s="7"/>
      <c r="D63" s="7"/>
    </row>
    <row r="64" spans="2:10" x14ac:dyDescent="0.2">
      <c r="B64" s="7"/>
      <c r="C64" s="7"/>
      <c r="D64" s="7"/>
    </row>
    <row r="65" spans="2:4" x14ac:dyDescent="0.2">
      <c r="B65" s="7"/>
      <c r="C65" s="7"/>
      <c r="D65" s="7"/>
    </row>
    <row r="66" spans="2:4" x14ac:dyDescent="0.2">
      <c r="B66" s="7"/>
      <c r="C66" s="7"/>
      <c r="D66" s="7"/>
    </row>
    <row r="67" spans="2:4" x14ac:dyDescent="0.2">
      <c r="B67" s="7"/>
      <c r="C67" s="7"/>
      <c r="D67" s="7"/>
    </row>
    <row r="68" spans="2:4" x14ac:dyDescent="0.2">
      <c r="B68" s="7"/>
      <c r="C68" s="7"/>
      <c r="D68" s="7"/>
    </row>
    <row r="69" spans="2:4" x14ac:dyDescent="0.2">
      <c r="B69" s="7"/>
      <c r="C69" s="7"/>
      <c r="D69" s="7"/>
    </row>
    <row r="70" spans="2:4" x14ac:dyDescent="0.2">
      <c r="B70" s="7"/>
      <c r="C70" s="7"/>
      <c r="D70" s="7"/>
    </row>
    <row r="71" spans="2:4" x14ac:dyDescent="0.2">
      <c r="B71" s="7"/>
      <c r="C71" s="7"/>
      <c r="D71" s="7"/>
    </row>
    <row r="72" spans="2:4" x14ac:dyDescent="0.2">
      <c r="B72" s="7"/>
      <c r="C72" s="7"/>
      <c r="D72" s="7"/>
    </row>
    <row r="73" spans="2:4" x14ac:dyDescent="0.2">
      <c r="B73" s="7"/>
      <c r="C73" s="7"/>
      <c r="D73" s="7"/>
    </row>
    <row r="74" spans="2:4" x14ac:dyDescent="0.2">
      <c r="B74" s="7"/>
      <c r="C74" s="7"/>
      <c r="D74" s="7"/>
    </row>
    <row r="75" spans="2:4" x14ac:dyDescent="0.2">
      <c r="B75" s="7"/>
      <c r="C75" s="7"/>
      <c r="D75" s="7"/>
    </row>
    <row r="76" spans="2:4" x14ac:dyDescent="0.2">
      <c r="B76" s="7"/>
      <c r="C76" s="7"/>
      <c r="D76" s="7"/>
    </row>
    <row r="77" spans="2:4" x14ac:dyDescent="0.2">
      <c r="B77" s="7"/>
      <c r="C77" s="7"/>
      <c r="D77" s="7"/>
    </row>
    <row r="78" spans="2:4" x14ac:dyDescent="0.2">
      <c r="B78" s="7"/>
      <c r="C78" s="7"/>
      <c r="D78" s="7"/>
    </row>
    <row r="79" spans="2:4" x14ac:dyDescent="0.2">
      <c r="B79" s="7"/>
      <c r="C79" s="7"/>
      <c r="D79" s="7"/>
    </row>
    <row r="80" spans="2:4" x14ac:dyDescent="0.2">
      <c r="B80" s="7"/>
      <c r="C80" s="7"/>
      <c r="D80" s="7"/>
    </row>
    <row r="81" spans="2:4" x14ac:dyDescent="0.2">
      <c r="B81" s="7"/>
      <c r="C81" s="7"/>
      <c r="D81" s="7"/>
    </row>
    <row r="82" spans="2:4" x14ac:dyDescent="0.2">
      <c r="B82" s="7"/>
      <c r="C82" s="7"/>
      <c r="D82" s="7"/>
    </row>
    <row r="83" spans="2:4" x14ac:dyDescent="0.2">
      <c r="B83" s="7"/>
      <c r="C83" s="7"/>
      <c r="D83" s="7"/>
    </row>
    <row r="84" spans="2:4" x14ac:dyDescent="0.2">
      <c r="B84" s="7"/>
      <c r="C84" s="7"/>
      <c r="D84" s="7"/>
    </row>
    <row r="85" spans="2:4" x14ac:dyDescent="0.2">
      <c r="B85" s="7"/>
      <c r="C85" s="7"/>
      <c r="D85" s="7"/>
    </row>
    <row r="86" spans="2:4" x14ac:dyDescent="0.2">
      <c r="B86" s="7"/>
      <c r="C86" s="7"/>
      <c r="D86" s="7"/>
    </row>
    <row r="87" spans="2:4" x14ac:dyDescent="0.2">
      <c r="B87" s="7"/>
      <c r="C87" s="7"/>
      <c r="D87" s="7"/>
    </row>
    <row r="88" spans="2:4" x14ac:dyDescent="0.2">
      <c r="B88" s="7"/>
      <c r="C88" s="7"/>
      <c r="D88" s="7"/>
    </row>
    <row r="89" spans="2:4" x14ac:dyDescent="0.2">
      <c r="B89" s="7"/>
      <c r="C89" s="7"/>
      <c r="D89" s="7"/>
    </row>
    <row r="90" spans="2:4" x14ac:dyDescent="0.2">
      <c r="B90" s="7"/>
      <c r="C90" s="7"/>
      <c r="D90" s="7"/>
    </row>
    <row r="91" spans="2:4" x14ac:dyDescent="0.2">
      <c r="B91" s="7"/>
      <c r="C91" s="7"/>
      <c r="D91" s="7"/>
    </row>
    <row r="92" spans="2:4" x14ac:dyDescent="0.2">
      <c r="B92" s="7"/>
      <c r="C92" s="7"/>
      <c r="D92" s="7"/>
    </row>
    <row r="93" spans="2:4" x14ac:dyDescent="0.2">
      <c r="B93" s="7"/>
      <c r="C93" s="7"/>
      <c r="D93" s="7"/>
    </row>
    <row r="94" spans="2:4" x14ac:dyDescent="0.2">
      <c r="B94" s="7"/>
      <c r="C94" s="7"/>
      <c r="D94" s="7"/>
    </row>
    <row r="95" spans="2:4" x14ac:dyDescent="0.2">
      <c r="B95" s="7"/>
      <c r="C95" s="7"/>
      <c r="D95" s="7"/>
    </row>
    <row r="96" spans="2:4" x14ac:dyDescent="0.2">
      <c r="B96" s="7"/>
      <c r="C96" s="7"/>
      <c r="D96" s="7"/>
    </row>
    <row r="97" spans="2:4" x14ac:dyDescent="0.2">
      <c r="B97" s="7"/>
      <c r="C97" s="7"/>
      <c r="D97" s="7"/>
    </row>
    <row r="98" spans="2:4" x14ac:dyDescent="0.2">
      <c r="B98" s="7"/>
      <c r="C98" s="7"/>
      <c r="D98" s="7"/>
    </row>
    <row r="99" spans="2:4" x14ac:dyDescent="0.2">
      <c r="B99" s="7"/>
      <c r="C99" s="7"/>
      <c r="D99" s="7"/>
    </row>
    <row r="100" spans="2:4" x14ac:dyDescent="0.2">
      <c r="B100" s="7"/>
      <c r="C100" s="7"/>
      <c r="D100" s="7"/>
    </row>
    <row r="101" spans="2:4" x14ac:dyDescent="0.2">
      <c r="B101" s="7"/>
      <c r="C101" s="7"/>
      <c r="D101" s="7"/>
    </row>
    <row r="102" spans="2:4" x14ac:dyDescent="0.2">
      <c r="B102" s="7"/>
      <c r="C102" s="7"/>
      <c r="D102" s="7"/>
    </row>
    <row r="103" spans="2:4" x14ac:dyDescent="0.2">
      <c r="B103" s="7"/>
      <c r="C103" s="7"/>
      <c r="D103" s="7"/>
    </row>
    <row r="104" spans="2:4" x14ac:dyDescent="0.2">
      <c r="B104" s="7"/>
      <c r="C104" s="7"/>
      <c r="D104" s="7"/>
    </row>
    <row r="105" spans="2:4" x14ac:dyDescent="0.2">
      <c r="B105" s="7"/>
      <c r="C105" s="7"/>
      <c r="D105" s="7"/>
    </row>
    <row r="106" spans="2:4" x14ac:dyDescent="0.2">
      <c r="B106" s="7"/>
      <c r="C106" s="7"/>
      <c r="D106" s="7"/>
    </row>
    <row r="107" spans="2:4" x14ac:dyDescent="0.2">
      <c r="B107" s="7"/>
      <c r="C107" s="7"/>
      <c r="D107" s="7"/>
    </row>
    <row r="108" spans="2:4" x14ac:dyDescent="0.2">
      <c r="B108" s="7"/>
      <c r="C108" s="7"/>
      <c r="D108" s="7"/>
    </row>
    <row r="109" spans="2:4" x14ac:dyDescent="0.2">
      <c r="B109" s="7"/>
      <c r="C109" s="7"/>
      <c r="D109" s="7"/>
    </row>
    <row r="110" spans="2:4" x14ac:dyDescent="0.2">
      <c r="B110" s="7"/>
      <c r="C110" s="7"/>
      <c r="D110" s="7"/>
    </row>
    <row r="111" spans="2:4" x14ac:dyDescent="0.2">
      <c r="B111" s="7"/>
      <c r="C111" s="7"/>
      <c r="D111" s="7"/>
    </row>
    <row r="112" spans="2:4" x14ac:dyDescent="0.2">
      <c r="B112" s="7"/>
      <c r="C112" s="7"/>
      <c r="D112" s="7"/>
    </row>
    <row r="113" spans="2:4" x14ac:dyDescent="0.2">
      <c r="B113" s="7"/>
      <c r="C113" s="7"/>
      <c r="D113" s="7"/>
    </row>
    <row r="114" spans="2:4" x14ac:dyDescent="0.2">
      <c r="B114" s="7"/>
      <c r="C114" s="7"/>
      <c r="D114" s="7"/>
    </row>
    <row r="115" spans="2:4" x14ac:dyDescent="0.2">
      <c r="B115" s="7"/>
      <c r="C115" s="7"/>
      <c r="D115" s="7"/>
    </row>
    <row r="116" spans="2:4" x14ac:dyDescent="0.2">
      <c r="B116" s="7"/>
      <c r="C116" s="7"/>
      <c r="D116" s="7"/>
    </row>
    <row r="117" spans="2:4" x14ac:dyDescent="0.2">
      <c r="B117" s="7"/>
      <c r="C117" s="7"/>
      <c r="D117" s="7"/>
    </row>
    <row r="118" spans="2:4" x14ac:dyDescent="0.2">
      <c r="B118" s="7"/>
      <c r="C118" s="7"/>
      <c r="D118" s="7"/>
    </row>
    <row r="119" spans="2:4" x14ac:dyDescent="0.2">
      <c r="B119" s="7"/>
      <c r="C119" s="7"/>
      <c r="D119" s="7"/>
    </row>
    <row r="120" spans="2:4" x14ac:dyDescent="0.2">
      <c r="B120" s="7"/>
      <c r="C120" s="7"/>
      <c r="D120" s="7"/>
    </row>
    <row r="121" spans="2:4" x14ac:dyDescent="0.2">
      <c r="B121" s="7"/>
      <c r="C121" s="7"/>
      <c r="D121" s="7"/>
    </row>
    <row r="122" spans="2:4" x14ac:dyDescent="0.2">
      <c r="B122" s="7"/>
      <c r="C122" s="7"/>
      <c r="D122" s="7"/>
    </row>
    <row r="123" spans="2:4" x14ac:dyDescent="0.2">
      <c r="B123" s="7"/>
      <c r="C123" s="7"/>
      <c r="D123" s="7"/>
    </row>
    <row r="124" spans="2:4" x14ac:dyDescent="0.2">
      <c r="B124" s="7"/>
      <c r="C124" s="7"/>
      <c r="D124" s="7"/>
    </row>
    <row r="125" spans="2:4" x14ac:dyDescent="0.2">
      <c r="B125" s="7"/>
      <c r="C125" s="7"/>
      <c r="D125" s="7"/>
    </row>
    <row r="126" spans="2:4" x14ac:dyDescent="0.2">
      <c r="B126" s="7"/>
      <c r="C126" s="7"/>
      <c r="D126" s="7"/>
    </row>
    <row r="127" spans="2:4" x14ac:dyDescent="0.2">
      <c r="B127" s="7"/>
      <c r="C127" s="7"/>
      <c r="D127" s="7"/>
    </row>
    <row r="128" spans="2:4" x14ac:dyDescent="0.2">
      <c r="B128" s="7"/>
      <c r="C128" s="7"/>
      <c r="D128" s="7"/>
    </row>
    <row r="129" spans="2:4" x14ac:dyDescent="0.2">
      <c r="B129" s="7"/>
      <c r="C129" s="7"/>
      <c r="D129" s="7"/>
    </row>
    <row r="130" spans="2:4" x14ac:dyDescent="0.2">
      <c r="B130" s="7"/>
      <c r="C130" s="7"/>
      <c r="D130" s="7"/>
    </row>
    <row r="131" spans="2:4" x14ac:dyDescent="0.2">
      <c r="B131" s="7"/>
      <c r="C131" s="7"/>
      <c r="D131" s="7"/>
    </row>
    <row r="132" spans="2:4" x14ac:dyDescent="0.2">
      <c r="B132" s="7"/>
      <c r="C132" s="7"/>
      <c r="D132" s="7"/>
    </row>
    <row r="133" spans="2:4" x14ac:dyDescent="0.2">
      <c r="B133" s="7"/>
      <c r="C133" s="7"/>
      <c r="D133" s="7"/>
    </row>
    <row r="134" spans="2:4" x14ac:dyDescent="0.2">
      <c r="B134" s="7"/>
      <c r="C134" s="7"/>
      <c r="D134" s="7"/>
    </row>
    <row r="135" spans="2:4" x14ac:dyDescent="0.2">
      <c r="B135" s="7"/>
      <c r="C135" s="7"/>
      <c r="D135" s="7"/>
    </row>
    <row r="136" spans="2:4" x14ac:dyDescent="0.2">
      <c r="B136" s="7"/>
      <c r="C136" s="7"/>
      <c r="D136" s="7"/>
    </row>
    <row r="137" spans="2:4" x14ac:dyDescent="0.2">
      <c r="B137" s="7"/>
      <c r="C137" s="7"/>
      <c r="D137" s="7"/>
    </row>
    <row r="138" spans="2:4" x14ac:dyDescent="0.2">
      <c r="B138" s="7"/>
      <c r="C138" s="7"/>
      <c r="D138" s="7"/>
    </row>
    <row r="139" spans="2:4" x14ac:dyDescent="0.2">
      <c r="B139" s="7"/>
      <c r="C139" s="7"/>
      <c r="D139" s="7"/>
    </row>
    <row r="140" spans="2:4" x14ac:dyDescent="0.2">
      <c r="B140" s="7"/>
      <c r="C140" s="7"/>
      <c r="D140" s="7"/>
    </row>
    <row r="141" spans="2:4" x14ac:dyDescent="0.2">
      <c r="B141" s="7"/>
      <c r="C141" s="7"/>
      <c r="D141" s="7"/>
    </row>
    <row r="142" spans="2:4" x14ac:dyDescent="0.2">
      <c r="B142" s="7"/>
      <c r="C142" s="7"/>
      <c r="D142" s="7"/>
    </row>
    <row r="143" spans="2:4" x14ac:dyDescent="0.2">
      <c r="B143" s="7"/>
      <c r="C143" s="7"/>
      <c r="D143" s="7"/>
    </row>
    <row r="144" spans="2:4" x14ac:dyDescent="0.2">
      <c r="B144" s="7"/>
      <c r="C144" s="7"/>
      <c r="D144" s="7"/>
    </row>
    <row r="145" spans="2:4" x14ac:dyDescent="0.2">
      <c r="B145" s="7"/>
      <c r="C145" s="7"/>
      <c r="D145" s="7"/>
    </row>
    <row r="146" spans="2:4" x14ac:dyDescent="0.2">
      <c r="B146" s="7"/>
      <c r="C146" s="7"/>
      <c r="D146" s="7"/>
    </row>
    <row r="147" spans="2:4" x14ac:dyDescent="0.2">
      <c r="B147" s="7"/>
      <c r="C147" s="7"/>
      <c r="D147" s="7"/>
    </row>
    <row r="148" spans="2:4" x14ac:dyDescent="0.2">
      <c r="B148" s="7"/>
      <c r="C148" s="7"/>
      <c r="D148" s="7"/>
    </row>
    <row r="149" spans="2:4" x14ac:dyDescent="0.2">
      <c r="B149" s="7"/>
      <c r="C149" s="7"/>
      <c r="D149" s="7"/>
    </row>
    <row r="150" spans="2:4" x14ac:dyDescent="0.2">
      <c r="B150" s="7"/>
      <c r="C150" s="7"/>
      <c r="D150" s="7"/>
    </row>
    <row r="151" spans="2:4" x14ac:dyDescent="0.2">
      <c r="B151" s="7"/>
      <c r="C151" s="7"/>
      <c r="D151" s="7"/>
    </row>
    <row r="152" spans="2:4" x14ac:dyDescent="0.2">
      <c r="B152" s="7"/>
      <c r="C152" s="7"/>
      <c r="D152" s="7"/>
    </row>
    <row r="153" spans="2:4" x14ac:dyDescent="0.2">
      <c r="B153" s="7"/>
      <c r="C153" s="7"/>
      <c r="D153" s="7"/>
    </row>
    <row r="154" spans="2:4" x14ac:dyDescent="0.2">
      <c r="B154" s="7"/>
      <c r="C154" s="7"/>
      <c r="D154" s="7"/>
    </row>
    <row r="155" spans="2:4" x14ac:dyDescent="0.2">
      <c r="B155" s="7"/>
      <c r="C155" s="7"/>
      <c r="D155" s="7"/>
    </row>
    <row r="156" spans="2:4" x14ac:dyDescent="0.2">
      <c r="B156" s="7"/>
      <c r="C156" s="7"/>
      <c r="D156" s="7"/>
    </row>
    <row r="157" spans="2:4" x14ac:dyDescent="0.2">
      <c r="B157" s="7"/>
      <c r="C157" s="7"/>
      <c r="D157" s="7"/>
    </row>
    <row r="158" spans="2:4" x14ac:dyDescent="0.2">
      <c r="B158" s="7"/>
      <c r="C158" s="7"/>
      <c r="D158" s="7"/>
    </row>
    <row r="159" spans="2:4" x14ac:dyDescent="0.2">
      <c r="B159" s="7"/>
      <c r="C159" s="7"/>
      <c r="D159" s="7"/>
    </row>
    <row r="160" spans="2:4" x14ac:dyDescent="0.2">
      <c r="B160" s="7"/>
      <c r="C160" s="7"/>
      <c r="D160" s="7"/>
    </row>
    <row r="161" spans="2:4" x14ac:dyDescent="0.2">
      <c r="B161" s="7"/>
      <c r="C161" s="7"/>
      <c r="D161" s="7"/>
    </row>
    <row r="162" spans="2:4" x14ac:dyDescent="0.2">
      <c r="B162" s="7"/>
      <c r="C162" s="7"/>
      <c r="D162" s="7"/>
    </row>
    <row r="163" spans="2:4" x14ac:dyDescent="0.2">
      <c r="B163" s="7"/>
      <c r="C163" s="7"/>
      <c r="D163" s="7"/>
    </row>
    <row r="164" spans="2:4" x14ac:dyDescent="0.2">
      <c r="B164" s="7"/>
      <c r="C164" s="7"/>
      <c r="D164" s="7"/>
    </row>
    <row r="165" spans="2:4" x14ac:dyDescent="0.2">
      <c r="B165" s="7"/>
      <c r="C165" s="7"/>
      <c r="D165" s="7"/>
    </row>
    <row r="166" spans="2:4" x14ac:dyDescent="0.2">
      <c r="B166" s="7"/>
      <c r="C166" s="7"/>
      <c r="D166" s="7"/>
    </row>
    <row r="167" spans="2:4" x14ac:dyDescent="0.2">
      <c r="B167" s="7"/>
      <c r="C167" s="7"/>
      <c r="D167" s="7"/>
    </row>
    <row r="168" spans="2:4" x14ac:dyDescent="0.2">
      <c r="B168" s="7"/>
      <c r="C168" s="7"/>
      <c r="D168" s="7"/>
    </row>
    <row r="169" spans="2:4" x14ac:dyDescent="0.2">
      <c r="B169" s="7"/>
      <c r="C169" s="7"/>
      <c r="D169" s="7"/>
    </row>
    <row r="170" spans="2:4" x14ac:dyDescent="0.2">
      <c r="B170" s="7"/>
      <c r="C170" s="7"/>
      <c r="D170" s="7"/>
    </row>
    <row r="171" spans="2:4" x14ac:dyDescent="0.2">
      <c r="B171" s="7"/>
      <c r="C171" s="7"/>
      <c r="D171" s="7"/>
    </row>
    <row r="172" spans="2:4" x14ac:dyDescent="0.2">
      <c r="B172" s="7"/>
      <c r="C172" s="7"/>
      <c r="D172" s="7"/>
    </row>
    <row r="173" spans="2:4" x14ac:dyDescent="0.2">
      <c r="B173" s="7"/>
      <c r="C173" s="7"/>
      <c r="D173" s="7"/>
    </row>
    <row r="174" spans="2:4" x14ac:dyDescent="0.2">
      <c r="B174" s="7"/>
      <c r="C174" s="7"/>
      <c r="D174" s="7"/>
    </row>
    <row r="175" spans="2:4" x14ac:dyDescent="0.2">
      <c r="B175" s="7"/>
      <c r="C175" s="7"/>
      <c r="D175" s="7"/>
    </row>
    <row r="176" spans="2:4" x14ac:dyDescent="0.2">
      <c r="B176" s="7"/>
      <c r="C176" s="7"/>
      <c r="D176" s="7"/>
    </row>
    <row r="177" spans="2:4" x14ac:dyDescent="0.2">
      <c r="B177" s="7"/>
      <c r="C177" s="7"/>
      <c r="D177" s="7"/>
    </row>
    <row r="178" spans="2:4" x14ac:dyDescent="0.2">
      <c r="B178" s="7"/>
      <c r="C178" s="7"/>
      <c r="D178" s="7"/>
    </row>
    <row r="179" spans="2:4" x14ac:dyDescent="0.2">
      <c r="B179" s="7"/>
      <c r="C179" s="7"/>
      <c r="D179" s="7"/>
    </row>
    <row r="180" spans="2:4" x14ac:dyDescent="0.2">
      <c r="B180" s="7"/>
      <c r="C180" s="7"/>
      <c r="D180" s="7"/>
    </row>
    <row r="181" spans="2:4" x14ac:dyDescent="0.2">
      <c r="B181" s="7"/>
      <c r="C181" s="7"/>
      <c r="D181" s="7"/>
    </row>
    <row r="182" spans="2:4" x14ac:dyDescent="0.2">
      <c r="B182" s="7"/>
      <c r="C182" s="7"/>
      <c r="D182" s="7"/>
    </row>
    <row r="183" spans="2:4" x14ac:dyDescent="0.2">
      <c r="B183" s="7"/>
      <c r="C183" s="7"/>
      <c r="D183" s="7"/>
    </row>
    <row r="184" spans="2:4" x14ac:dyDescent="0.2">
      <c r="B184" s="7"/>
      <c r="C184" s="7"/>
      <c r="D184" s="7"/>
    </row>
    <row r="185" spans="2:4" x14ac:dyDescent="0.2">
      <c r="B185" s="7"/>
      <c r="C185" s="7"/>
      <c r="D185" s="7"/>
    </row>
    <row r="186" spans="2:4" x14ac:dyDescent="0.2">
      <c r="B186" s="7"/>
      <c r="C186" s="7"/>
      <c r="D186" s="7"/>
    </row>
    <row r="187" spans="2:4" x14ac:dyDescent="0.2">
      <c r="B187" s="7"/>
      <c r="C187" s="7"/>
      <c r="D187" s="7"/>
    </row>
    <row r="188" spans="2:4" x14ac:dyDescent="0.2">
      <c r="B188" s="7"/>
      <c r="C188" s="7"/>
      <c r="D188" s="7"/>
    </row>
    <row r="189" spans="2:4" x14ac:dyDescent="0.2">
      <c r="B189" s="7"/>
      <c r="C189" s="7"/>
      <c r="D189" s="7"/>
    </row>
    <row r="190" spans="2:4" x14ac:dyDescent="0.2">
      <c r="B190" s="7"/>
      <c r="C190" s="7"/>
      <c r="D190" s="7"/>
    </row>
    <row r="191" spans="2:4" x14ac:dyDescent="0.2">
      <c r="B191" s="7"/>
      <c r="C191" s="7"/>
      <c r="D191" s="7"/>
    </row>
    <row r="192" spans="2:4" x14ac:dyDescent="0.2">
      <c r="B192" s="7"/>
      <c r="C192" s="7"/>
      <c r="D192" s="7"/>
    </row>
    <row r="193" spans="2:4" x14ac:dyDescent="0.2">
      <c r="B193" s="7"/>
      <c r="C193" s="7"/>
      <c r="D193" s="7"/>
    </row>
    <row r="194" spans="2:4" x14ac:dyDescent="0.2">
      <c r="B194" s="7"/>
      <c r="C194" s="7"/>
      <c r="D194" s="7"/>
    </row>
    <row r="195" spans="2:4" x14ac:dyDescent="0.2">
      <c r="B195" s="7"/>
      <c r="C195" s="7"/>
      <c r="D195" s="7"/>
    </row>
    <row r="196" spans="2:4" x14ac:dyDescent="0.2">
      <c r="B196" s="7"/>
      <c r="C196" s="7"/>
      <c r="D196" s="7"/>
    </row>
    <row r="197" spans="2:4" x14ac:dyDescent="0.2">
      <c r="B197" s="7"/>
      <c r="C197" s="7"/>
      <c r="D197" s="7"/>
    </row>
    <row r="198" spans="2:4" x14ac:dyDescent="0.2">
      <c r="B198" s="7"/>
      <c r="C198" s="7"/>
      <c r="D198" s="7"/>
    </row>
    <row r="199" spans="2:4" x14ac:dyDescent="0.2">
      <c r="B199" s="7"/>
      <c r="C199" s="7"/>
      <c r="D199" s="7"/>
    </row>
    <row r="200" spans="2:4" x14ac:dyDescent="0.2">
      <c r="B200" s="7"/>
      <c r="C200" s="7"/>
      <c r="D200" s="7"/>
    </row>
    <row r="201" spans="2:4" x14ac:dyDescent="0.2">
      <c r="B201" s="7"/>
      <c r="C201" s="7"/>
      <c r="D201" s="7"/>
    </row>
    <row r="202" spans="2:4" x14ac:dyDescent="0.2">
      <c r="B202" s="7"/>
      <c r="C202" s="7"/>
      <c r="D202" s="7"/>
    </row>
    <row r="203" spans="2:4" x14ac:dyDescent="0.2">
      <c r="B203" s="7"/>
      <c r="C203" s="7"/>
      <c r="D203" s="7"/>
    </row>
    <row r="204" spans="2:4" x14ac:dyDescent="0.2">
      <c r="B204" s="7"/>
      <c r="C204" s="7"/>
      <c r="D204" s="7"/>
    </row>
    <row r="205" spans="2:4" x14ac:dyDescent="0.2">
      <c r="B205" s="7"/>
      <c r="C205" s="7"/>
      <c r="D205" s="7"/>
    </row>
    <row r="206" spans="2:4" x14ac:dyDescent="0.2">
      <c r="B206" s="7"/>
      <c r="C206" s="7"/>
      <c r="D206" s="7"/>
    </row>
    <row r="207" spans="2:4" x14ac:dyDescent="0.2">
      <c r="B207" s="7"/>
      <c r="C207" s="7"/>
      <c r="D207" s="7"/>
    </row>
    <row r="208" spans="2:4" x14ac:dyDescent="0.2">
      <c r="B208" s="7"/>
      <c r="C208" s="7"/>
      <c r="D208" s="7"/>
    </row>
    <row r="209" spans="2:4" x14ac:dyDescent="0.2">
      <c r="B209" s="7"/>
      <c r="C209" s="7"/>
      <c r="D209" s="7"/>
    </row>
    <row r="210" spans="2:4" x14ac:dyDescent="0.2">
      <c r="B210" s="7"/>
      <c r="C210" s="7"/>
      <c r="D210" s="7"/>
    </row>
    <row r="211" spans="2:4" x14ac:dyDescent="0.2">
      <c r="B211" s="7"/>
      <c r="C211" s="7"/>
      <c r="D211" s="7"/>
    </row>
    <row r="212" spans="2:4" x14ac:dyDescent="0.2">
      <c r="B212" s="7"/>
      <c r="C212" s="7"/>
      <c r="D212" s="7"/>
    </row>
    <row r="213" spans="2:4" x14ac:dyDescent="0.2">
      <c r="B213" s="7"/>
      <c r="C213" s="7"/>
      <c r="D213" s="7"/>
    </row>
    <row r="214" spans="2:4" x14ac:dyDescent="0.2">
      <c r="B214" s="7"/>
      <c r="C214" s="7"/>
      <c r="D214" s="7"/>
    </row>
    <row r="215" spans="2:4" x14ac:dyDescent="0.2">
      <c r="B215" s="7"/>
      <c r="C215" s="7"/>
      <c r="D215" s="7"/>
    </row>
    <row r="216" spans="2:4" x14ac:dyDescent="0.2">
      <c r="B216" s="7"/>
      <c r="C216" s="7"/>
      <c r="D216" s="7"/>
    </row>
    <row r="217" spans="2:4" x14ac:dyDescent="0.2">
      <c r="B217" s="7"/>
      <c r="C217" s="7"/>
      <c r="D217" s="7"/>
    </row>
    <row r="218" spans="2:4" x14ac:dyDescent="0.2">
      <c r="B218" s="7"/>
      <c r="C218" s="7"/>
      <c r="D218" s="7"/>
    </row>
    <row r="219" spans="2:4" x14ac:dyDescent="0.2">
      <c r="B219" s="7"/>
      <c r="C219" s="7"/>
      <c r="D219" s="7"/>
    </row>
    <row r="220" spans="2:4" x14ac:dyDescent="0.2">
      <c r="B220" s="7"/>
      <c r="C220" s="7"/>
      <c r="D220" s="7"/>
    </row>
    <row r="221" spans="2:4" x14ac:dyDescent="0.2">
      <c r="B221" s="7"/>
      <c r="C221" s="7"/>
      <c r="D221" s="7"/>
    </row>
    <row r="222" spans="2:4" x14ac:dyDescent="0.2">
      <c r="B222" s="7"/>
      <c r="C222" s="7"/>
      <c r="D222" s="7"/>
    </row>
    <row r="223" spans="2:4" x14ac:dyDescent="0.2">
      <c r="B223" s="7"/>
      <c r="C223" s="7"/>
      <c r="D223" s="7"/>
    </row>
    <row r="224" spans="2:4" x14ac:dyDescent="0.2">
      <c r="B224" s="7"/>
      <c r="C224" s="7"/>
      <c r="D224" s="7"/>
    </row>
    <row r="225" spans="2:4" x14ac:dyDescent="0.2">
      <c r="B225" s="7"/>
      <c r="C225" s="7"/>
      <c r="D225" s="7"/>
    </row>
    <row r="226" spans="2:4" x14ac:dyDescent="0.2">
      <c r="B226" s="7"/>
      <c r="C226" s="7"/>
      <c r="D226" s="7"/>
    </row>
    <row r="227" spans="2:4" x14ac:dyDescent="0.2">
      <c r="B227" s="7"/>
      <c r="C227" s="7"/>
      <c r="D227" s="7"/>
    </row>
    <row r="228" spans="2:4" x14ac:dyDescent="0.2">
      <c r="B228" s="7"/>
      <c r="C228" s="7"/>
      <c r="D228" s="7"/>
    </row>
    <row r="229" spans="2:4" x14ac:dyDescent="0.2">
      <c r="B229" s="7"/>
      <c r="C229" s="7"/>
      <c r="D229" s="7"/>
    </row>
    <row r="230" spans="2:4" x14ac:dyDescent="0.2">
      <c r="B230" s="7"/>
      <c r="C230" s="7"/>
      <c r="D230" s="7"/>
    </row>
    <row r="231" spans="2:4" x14ac:dyDescent="0.2">
      <c r="B231" s="7"/>
      <c r="C231" s="7"/>
      <c r="D231" s="7"/>
    </row>
    <row r="232" spans="2:4" x14ac:dyDescent="0.2">
      <c r="B232" s="7"/>
      <c r="C232" s="7"/>
      <c r="D232" s="7"/>
    </row>
    <row r="233" spans="2:4" x14ac:dyDescent="0.2">
      <c r="B233" s="7"/>
      <c r="C233" s="7"/>
      <c r="D233" s="7"/>
    </row>
    <row r="234" spans="2:4" x14ac:dyDescent="0.2">
      <c r="B234" s="7"/>
      <c r="C234" s="7"/>
      <c r="D234" s="7"/>
    </row>
    <row r="235" spans="2:4" x14ac:dyDescent="0.2">
      <c r="B235" s="7"/>
      <c r="C235" s="7"/>
      <c r="D235" s="7"/>
    </row>
    <row r="236" spans="2:4" x14ac:dyDescent="0.2">
      <c r="B236" s="7"/>
      <c r="C236" s="7"/>
      <c r="D236" s="7"/>
    </row>
    <row r="237" spans="2:4" x14ac:dyDescent="0.2">
      <c r="B237" s="7"/>
      <c r="C237" s="7"/>
      <c r="D237" s="7"/>
    </row>
    <row r="238" spans="2:4" x14ac:dyDescent="0.2">
      <c r="B238" s="7"/>
      <c r="C238" s="7"/>
      <c r="D238" s="7"/>
    </row>
    <row r="239" spans="2:4" x14ac:dyDescent="0.2">
      <c r="B239" s="7"/>
      <c r="C239" s="7"/>
      <c r="D239" s="7"/>
    </row>
    <row r="240" spans="2:4" x14ac:dyDescent="0.2">
      <c r="B240" s="7"/>
      <c r="C240" s="7"/>
      <c r="D240" s="7"/>
    </row>
    <row r="241" spans="2:4" x14ac:dyDescent="0.2">
      <c r="B241" s="7"/>
      <c r="C241" s="7"/>
      <c r="D241" s="7"/>
    </row>
    <row r="242" spans="2:4" x14ac:dyDescent="0.2">
      <c r="B242" s="7"/>
      <c r="C242" s="7"/>
      <c r="D242" s="7"/>
    </row>
    <row r="243" spans="2:4" x14ac:dyDescent="0.2">
      <c r="B243" s="7"/>
      <c r="C243" s="7"/>
      <c r="D243" s="7"/>
    </row>
    <row r="244" spans="2:4" x14ac:dyDescent="0.2">
      <c r="B244" s="7"/>
      <c r="C244" s="7"/>
      <c r="D244" s="7"/>
    </row>
    <row r="245" spans="2:4" x14ac:dyDescent="0.2">
      <c r="B245" s="7"/>
      <c r="C245" s="7"/>
      <c r="D245" s="7"/>
    </row>
    <row r="246" spans="2:4" x14ac:dyDescent="0.2">
      <c r="B246" s="7"/>
      <c r="C246" s="7"/>
      <c r="D246" s="7"/>
    </row>
    <row r="247" spans="2:4" x14ac:dyDescent="0.2">
      <c r="B247" s="7"/>
      <c r="C247" s="7"/>
      <c r="D247" s="7"/>
    </row>
    <row r="248" spans="2:4" x14ac:dyDescent="0.2">
      <c r="B248" s="7"/>
      <c r="C248" s="7"/>
      <c r="D248" s="7"/>
    </row>
    <row r="249" spans="2:4" x14ac:dyDescent="0.2">
      <c r="B249" s="7"/>
      <c r="C249" s="7"/>
      <c r="D249" s="7"/>
    </row>
    <row r="250" spans="2:4" x14ac:dyDescent="0.2">
      <c r="B250" s="7"/>
      <c r="C250" s="7"/>
      <c r="D250" s="7"/>
    </row>
    <row r="251" spans="2:4" x14ac:dyDescent="0.2">
      <c r="B251" s="7"/>
      <c r="C251" s="7"/>
      <c r="D251" s="7"/>
    </row>
    <row r="252" spans="2:4" x14ac:dyDescent="0.2">
      <c r="B252" s="7"/>
      <c r="C252" s="7"/>
      <c r="D252" s="7"/>
    </row>
    <row r="253" spans="2:4" x14ac:dyDescent="0.2">
      <c r="B253" s="7"/>
      <c r="C253" s="7"/>
      <c r="D253" s="7"/>
    </row>
    <row r="254" spans="2:4" x14ac:dyDescent="0.2">
      <c r="B254" s="7"/>
      <c r="C254" s="7"/>
      <c r="D254" s="7"/>
    </row>
    <row r="255" spans="2:4" x14ac:dyDescent="0.2">
      <c r="B255" s="7"/>
      <c r="C255" s="7"/>
      <c r="D255" s="7"/>
    </row>
    <row r="256" spans="2:4" x14ac:dyDescent="0.2">
      <c r="B256" s="7"/>
      <c r="C256" s="7"/>
      <c r="D256" s="7"/>
    </row>
    <row r="257" spans="2:4" x14ac:dyDescent="0.2">
      <c r="B257" s="7"/>
      <c r="C257" s="7"/>
      <c r="D257" s="7"/>
    </row>
    <row r="258" spans="2:4" x14ac:dyDescent="0.2">
      <c r="B258" s="7"/>
      <c r="C258" s="7"/>
      <c r="D258" s="7"/>
    </row>
    <row r="259" spans="2:4" x14ac:dyDescent="0.2">
      <c r="B259" s="7"/>
      <c r="C259" s="7"/>
      <c r="D259" s="7"/>
    </row>
    <row r="260" spans="2:4" x14ac:dyDescent="0.2">
      <c r="B260" s="7"/>
      <c r="C260" s="7"/>
      <c r="D260" s="7"/>
    </row>
    <row r="261" spans="2:4" x14ac:dyDescent="0.2">
      <c r="B261" s="7"/>
      <c r="C261" s="7"/>
      <c r="D261" s="7"/>
    </row>
    <row r="262" spans="2:4" x14ac:dyDescent="0.2">
      <c r="B262" s="7"/>
      <c r="C262" s="7"/>
      <c r="D262" s="7"/>
    </row>
    <row r="263" spans="2:4" x14ac:dyDescent="0.2">
      <c r="B263" s="7"/>
      <c r="C263" s="7"/>
      <c r="D263" s="7"/>
    </row>
    <row r="264" spans="2:4" x14ac:dyDescent="0.2">
      <c r="B264" s="7"/>
      <c r="C264" s="7"/>
      <c r="D264" s="7"/>
    </row>
    <row r="265" spans="2:4" x14ac:dyDescent="0.2">
      <c r="B265" s="7"/>
      <c r="C265" s="7"/>
      <c r="D265" s="7"/>
    </row>
    <row r="266" spans="2:4" x14ac:dyDescent="0.2">
      <c r="B266" s="7"/>
      <c r="C266" s="7"/>
      <c r="D266" s="7"/>
    </row>
    <row r="267" spans="2:4" x14ac:dyDescent="0.2">
      <c r="B267" s="7"/>
      <c r="C267" s="7"/>
      <c r="D267" s="7"/>
    </row>
    <row r="268" spans="2:4" x14ac:dyDescent="0.2">
      <c r="B268" s="7"/>
      <c r="C268" s="7"/>
      <c r="D268" s="7"/>
    </row>
    <row r="269" spans="2:4" x14ac:dyDescent="0.2">
      <c r="B269" s="7"/>
      <c r="C269" s="7"/>
      <c r="D269" s="7"/>
    </row>
    <row r="270" spans="2:4" x14ac:dyDescent="0.2">
      <c r="B270" s="7"/>
      <c r="C270" s="7"/>
      <c r="D270" s="7"/>
    </row>
    <row r="271" spans="2:4" x14ac:dyDescent="0.2">
      <c r="B271" s="7"/>
      <c r="C271" s="7"/>
      <c r="D271" s="7"/>
    </row>
    <row r="272" spans="2:4" x14ac:dyDescent="0.2">
      <c r="B272" s="7"/>
      <c r="C272" s="7"/>
      <c r="D272" s="7"/>
    </row>
    <row r="273" spans="2:4" x14ac:dyDescent="0.2">
      <c r="B273" s="7"/>
      <c r="C273" s="7"/>
      <c r="D273" s="7"/>
    </row>
    <row r="274" spans="2:4" x14ac:dyDescent="0.2">
      <c r="B274" s="7"/>
      <c r="C274" s="7"/>
      <c r="D274" s="7"/>
    </row>
    <row r="275" spans="2:4" x14ac:dyDescent="0.2">
      <c r="B275" s="7"/>
      <c r="C275" s="7"/>
      <c r="D275" s="7"/>
    </row>
    <row r="276" spans="2:4" x14ac:dyDescent="0.2">
      <c r="B276" s="7"/>
      <c r="C276" s="7"/>
      <c r="D276" s="7"/>
    </row>
    <row r="277" spans="2:4" x14ac:dyDescent="0.2">
      <c r="B277" s="7"/>
      <c r="C277" s="7"/>
      <c r="D277" s="7"/>
    </row>
    <row r="278" spans="2:4" x14ac:dyDescent="0.2">
      <c r="B278" s="7"/>
      <c r="C278" s="7"/>
      <c r="D278" s="7"/>
    </row>
    <row r="279" spans="2:4" x14ac:dyDescent="0.2">
      <c r="B279" s="7"/>
      <c r="C279" s="7"/>
      <c r="D279" s="7"/>
    </row>
    <row r="280" spans="2:4" x14ac:dyDescent="0.2">
      <c r="B280" s="7"/>
      <c r="C280" s="7"/>
      <c r="D280" s="7"/>
    </row>
    <row r="281" spans="2:4" x14ac:dyDescent="0.2">
      <c r="B281" s="7"/>
      <c r="C281" s="7"/>
      <c r="D281" s="7"/>
    </row>
    <row r="282" spans="2:4" x14ac:dyDescent="0.2">
      <c r="B282" s="7"/>
      <c r="C282" s="7"/>
      <c r="D282" s="7"/>
    </row>
    <row r="283" spans="2:4" x14ac:dyDescent="0.2">
      <c r="B283" s="7"/>
      <c r="C283" s="7"/>
      <c r="D283" s="7"/>
    </row>
    <row r="284" spans="2:4" x14ac:dyDescent="0.2">
      <c r="B284" s="7"/>
      <c r="C284" s="7"/>
      <c r="D284" s="7"/>
    </row>
    <row r="285" spans="2:4" x14ac:dyDescent="0.2">
      <c r="B285" s="7"/>
      <c r="C285" s="7"/>
      <c r="D285" s="7"/>
    </row>
    <row r="286" spans="2:4" x14ac:dyDescent="0.2">
      <c r="B286" s="7"/>
      <c r="C286" s="7"/>
      <c r="D286" s="7"/>
    </row>
    <row r="287" spans="2:4" x14ac:dyDescent="0.2">
      <c r="B287" s="7"/>
      <c r="C287" s="7"/>
      <c r="D287" s="7"/>
    </row>
    <row r="288" spans="2:4" x14ac:dyDescent="0.2">
      <c r="B288" s="7"/>
      <c r="C288" s="7"/>
      <c r="D288" s="7"/>
    </row>
    <row r="289" spans="2:4" x14ac:dyDescent="0.2">
      <c r="B289" s="7"/>
      <c r="C289" s="7"/>
      <c r="D289" s="7"/>
    </row>
    <row r="290" spans="2:4" x14ac:dyDescent="0.2">
      <c r="B290" s="7"/>
      <c r="C290" s="7"/>
      <c r="D290" s="7"/>
    </row>
    <row r="291" spans="2:4" x14ac:dyDescent="0.2">
      <c r="B291" s="7"/>
      <c r="C291" s="7"/>
      <c r="D291" s="7"/>
    </row>
    <row r="292" spans="2:4" x14ac:dyDescent="0.2">
      <c r="B292" s="7"/>
      <c r="C292" s="7"/>
      <c r="D292" s="7"/>
    </row>
    <row r="293" spans="2:4" x14ac:dyDescent="0.2">
      <c r="B293" s="7"/>
      <c r="C293" s="7"/>
      <c r="D293" s="7"/>
    </row>
    <row r="294" spans="2:4" x14ac:dyDescent="0.2">
      <c r="B294" s="7"/>
      <c r="C294" s="7"/>
      <c r="D294" s="7"/>
    </row>
    <row r="295" spans="2:4" x14ac:dyDescent="0.2">
      <c r="B295" s="7"/>
      <c r="C295" s="7"/>
      <c r="D295" s="7"/>
    </row>
    <row r="296" spans="2:4" x14ac:dyDescent="0.2">
      <c r="B296" s="7"/>
      <c r="C296" s="7"/>
      <c r="D296" s="7"/>
    </row>
    <row r="297" spans="2:4" x14ac:dyDescent="0.2">
      <c r="B297" s="7"/>
      <c r="C297" s="7"/>
      <c r="D297" s="7"/>
    </row>
    <row r="298" spans="2:4" x14ac:dyDescent="0.2">
      <c r="B298" s="7"/>
      <c r="C298" s="7"/>
      <c r="D298" s="7"/>
    </row>
    <row r="299" spans="2:4" x14ac:dyDescent="0.2">
      <c r="B299" s="7"/>
      <c r="C299" s="7"/>
      <c r="D299" s="7"/>
    </row>
    <row r="300" spans="2:4" x14ac:dyDescent="0.2">
      <c r="B300" s="7"/>
      <c r="C300" s="7"/>
      <c r="D300" s="7"/>
    </row>
    <row r="301" spans="2:4" x14ac:dyDescent="0.2">
      <c r="B301" s="7"/>
      <c r="C301" s="7"/>
      <c r="D301" s="7"/>
    </row>
    <row r="302" spans="2:4" x14ac:dyDescent="0.2">
      <c r="B302" s="7"/>
      <c r="C302" s="7"/>
      <c r="D302" s="7"/>
    </row>
    <row r="303" spans="2:4" x14ac:dyDescent="0.2">
      <c r="B303" s="7"/>
      <c r="C303" s="7"/>
      <c r="D303" s="7"/>
    </row>
    <row r="304" spans="2:4" x14ac:dyDescent="0.2">
      <c r="B304" s="7"/>
      <c r="C304" s="7"/>
      <c r="D304" s="7"/>
    </row>
    <row r="305" spans="2:4" x14ac:dyDescent="0.2">
      <c r="B305" s="7"/>
      <c r="C305" s="7"/>
      <c r="D305" s="7"/>
    </row>
    <row r="306" spans="2:4" x14ac:dyDescent="0.2">
      <c r="B306" s="7"/>
      <c r="C306" s="7"/>
      <c r="D306" s="7"/>
    </row>
    <row r="307" spans="2:4" x14ac:dyDescent="0.2">
      <c r="B307" s="7"/>
      <c r="C307" s="7"/>
      <c r="D307" s="7"/>
    </row>
    <row r="308" spans="2:4" x14ac:dyDescent="0.2">
      <c r="B308" s="7"/>
      <c r="C308" s="7"/>
      <c r="D308" s="7"/>
    </row>
    <row r="309" spans="2:4" x14ac:dyDescent="0.2">
      <c r="B309" s="7"/>
      <c r="C309" s="7"/>
      <c r="D309" s="7"/>
    </row>
    <row r="310" spans="2:4" x14ac:dyDescent="0.2">
      <c r="B310" s="7"/>
      <c r="C310" s="7"/>
      <c r="D310" s="7"/>
    </row>
    <row r="311" spans="2:4" x14ac:dyDescent="0.2">
      <c r="B311" s="7"/>
      <c r="C311" s="7"/>
      <c r="D311" s="7"/>
    </row>
    <row r="312" spans="2:4" x14ac:dyDescent="0.2">
      <c r="B312" s="7"/>
      <c r="C312" s="7"/>
      <c r="D312" s="7"/>
    </row>
    <row r="313" spans="2:4" x14ac:dyDescent="0.2">
      <c r="B313" s="7"/>
      <c r="C313" s="7"/>
      <c r="D313" s="7"/>
    </row>
    <row r="314" spans="2:4" x14ac:dyDescent="0.2">
      <c r="B314" s="7"/>
      <c r="C314" s="7"/>
      <c r="D314" s="7"/>
    </row>
    <row r="315" spans="2:4" x14ac:dyDescent="0.2">
      <c r="B315" s="7"/>
      <c r="C315" s="7"/>
      <c r="D315" s="7"/>
    </row>
    <row r="316" spans="2:4" x14ac:dyDescent="0.2">
      <c r="B316" s="7"/>
      <c r="C316" s="7"/>
      <c r="D316" s="7"/>
    </row>
    <row r="317" spans="2:4" x14ac:dyDescent="0.2">
      <c r="B317" s="7"/>
      <c r="C317" s="7"/>
      <c r="D317" s="7"/>
    </row>
    <row r="318" spans="2:4" x14ac:dyDescent="0.2">
      <c r="B318" s="7"/>
      <c r="C318" s="7"/>
      <c r="D318" s="7"/>
    </row>
    <row r="319" spans="2:4" x14ac:dyDescent="0.2">
      <c r="B319" s="7"/>
      <c r="C319" s="7"/>
      <c r="D319" s="7"/>
    </row>
    <row r="320" spans="2:4" x14ac:dyDescent="0.2">
      <c r="B320" s="7"/>
      <c r="C320" s="7"/>
      <c r="D320" s="7"/>
    </row>
    <row r="321" spans="2:4" x14ac:dyDescent="0.2">
      <c r="B321" s="7"/>
      <c r="C321" s="7"/>
      <c r="D321" s="7"/>
    </row>
    <row r="322" spans="2:4" x14ac:dyDescent="0.2">
      <c r="B322" s="7"/>
      <c r="C322" s="7"/>
      <c r="D322" s="7"/>
    </row>
    <row r="323" spans="2:4" x14ac:dyDescent="0.2">
      <c r="B323" s="7"/>
      <c r="C323" s="7"/>
      <c r="D323" s="7"/>
    </row>
    <row r="324" spans="2:4" x14ac:dyDescent="0.2">
      <c r="B324" s="7"/>
      <c r="C324" s="7"/>
      <c r="D324" s="7"/>
    </row>
    <row r="325" spans="2:4" x14ac:dyDescent="0.2">
      <c r="B325" s="7"/>
      <c r="C325" s="7"/>
      <c r="D325" s="7"/>
    </row>
    <row r="326" spans="2:4" x14ac:dyDescent="0.2">
      <c r="B326" s="7"/>
      <c r="C326" s="7"/>
      <c r="D326" s="7"/>
    </row>
    <row r="327" spans="2:4" x14ac:dyDescent="0.2">
      <c r="B327" s="7"/>
      <c r="C327" s="7"/>
      <c r="D327" s="7"/>
    </row>
    <row r="328" spans="2:4" x14ac:dyDescent="0.2">
      <c r="B328" s="7"/>
      <c r="C328" s="7"/>
      <c r="D328" s="7"/>
    </row>
    <row r="329" spans="2:4" x14ac:dyDescent="0.2">
      <c r="B329" s="7"/>
      <c r="C329" s="7"/>
      <c r="D329" s="7"/>
    </row>
    <row r="330" spans="2:4" x14ac:dyDescent="0.2">
      <c r="B330" s="7"/>
      <c r="C330" s="7"/>
      <c r="D330" s="7"/>
    </row>
    <row r="331" spans="2:4" x14ac:dyDescent="0.2">
      <c r="B331" s="7"/>
      <c r="C331" s="7"/>
      <c r="D331" s="7"/>
    </row>
    <row r="332" spans="2:4" x14ac:dyDescent="0.2">
      <c r="B332" s="7"/>
      <c r="C332" s="7"/>
      <c r="D332" s="7"/>
    </row>
    <row r="333" spans="2:4" x14ac:dyDescent="0.2">
      <c r="B333" s="7"/>
      <c r="C333" s="7"/>
      <c r="D333" s="7"/>
    </row>
    <row r="334" spans="2:4" x14ac:dyDescent="0.2">
      <c r="B334" s="7"/>
      <c r="C334" s="7"/>
      <c r="D334" s="7"/>
    </row>
    <row r="335" spans="2:4" x14ac:dyDescent="0.2">
      <c r="B335" s="7"/>
      <c r="C335" s="7"/>
      <c r="D335" s="7"/>
    </row>
    <row r="336" spans="2:4" x14ac:dyDescent="0.2">
      <c r="B336" s="7"/>
      <c r="C336" s="7"/>
      <c r="D336" s="7"/>
    </row>
    <row r="337" spans="2:4" x14ac:dyDescent="0.2">
      <c r="B337" s="7"/>
      <c r="C337" s="7"/>
      <c r="D337" s="7"/>
    </row>
    <row r="338" spans="2:4" x14ac:dyDescent="0.2">
      <c r="B338" s="7"/>
      <c r="C338" s="7"/>
      <c r="D338" s="7"/>
    </row>
    <row r="339" spans="2:4" x14ac:dyDescent="0.2">
      <c r="B339" s="7"/>
      <c r="C339" s="7"/>
      <c r="D339" s="7"/>
    </row>
    <row r="340" spans="2:4" x14ac:dyDescent="0.2">
      <c r="B340" s="7"/>
      <c r="C340" s="7"/>
      <c r="D340" s="7"/>
    </row>
    <row r="341" spans="2:4" x14ac:dyDescent="0.2">
      <c r="B341" s="7"/>
      <c r="C341" s="7"/>
      <c r="D341" s="7"/>
    </row>
    <row r="342" spans="2:4" x14ac:dyDescent="0.2">
      <c r="B342" s="7"/>
      <c r="C342" s="7"/>
      <c r="D342" s="7"/>
    </row>
    <row r="343" spans="2:4" x14ac:dyDescent="0.2">
      <c r="B343" s="7"/>
      <c r="C343" s="7"/>
      <c r="D343" s="7"/>
    </row>
    <row r="344" spans="2:4" x14ac:dyDescent="0.2">
      <c r="B344" s="7"/>
      <c r="C344" s="7"/>
      <c r="D344" s="7"/>
    </row>
    <row r="345" spans="2:4" x14ac:dyDescent="0.2">
      <c r="B345" s="7"/>
      <c r="C345" s="7"/>
      <c r="D345" s="7"/>
    </row>
    <row r="346" spans="2:4" x14ac:dyDescent="0.2">
      <c r="B346" s="7"/>
      <c r="C346" s="7"/>
      <c r="D346" s="7"/>
    </row>
    <row r="347" spans="2:4" x14ac:dyDescent="0.2">
      <c r="B347" s="7"/>
      <c r="C347" s="7"/>
      <c r="D347" s="7"/>
    </row>
    <row r="348" spans="2:4" x14ac:dyDescent="0.2">
      <c r="B348" s="7"/>
      <c r="C348" s="7"/>
      <c r="D348" s="7"/>
    </row>
    <row r="349" spans="2:4" x14ac:dyDescent="0.2">
      <c r="B349" s="7"/>
      <c r="C349" s="7"/>
      <c r="D349" s="7"/>
    </row>
    <row r="350" spans="2:4" x14ac:dyDescent="0.2">
      <c r="B350" s="7"/>
      <c r="C350" s="7"/>
      <c r="D350" s="7"/>
    </row>
    <row r="351" spans="2:4" x14ac:dyDescent="0.2">
      <c r="B351" s="7"/>
      <c r="C351" s="7"/>
      <c r="D351" s="7"/>
    </row>
    <row r="352" spans="2:4" x14ac:dyDescent="0.2">
      <c r="B352" s="7"/>
      <c r="C352" s="7"/>
      <c r="D352" s="7"/>
    </row>
    <row r="353" spans="2:4" x14ac:dyDescent="0.2">
      <c r="B353" s="7"/>
      <c r="C353" s="7"/>
      <c r="D353" s="7"/>
    </row>
    <row r="354" spans="2:4" x14ac:dyDescent="0.2">
      <c r="B354" s="7"/>
      <c r="C354" s="7"/>
      <c r="D354" s="7"/>
    </row>
    <row r="355" spans="2:4" x14ac:dyDescent="0.2">
      <c r="B355" s="7"/>
      <c r="C355" s="7"/>
      <c r="D355" s="7"/>
    </row>
    <row r="356" spans="2:4" x14ac:dyDescent="0.2">
      <c r="B356" s="7"/>
      <c r="C356" s="7"/>
      <c r="D356" s="7"/>
    </row>
    <row r="357" spans="2:4" x14ac:dyDescent="0.2">
      <c r="B357" s="7"/>
      <c r="C357" s="7"/>
      <c r="D357" s="7"/>
    </row>
    <row r="358" spans="2:4" x14ac:dyDescent="0.2">
      <c r="B358" s="7"/>
      <c r="C358" s="7"/>
      <c r="D358" s="7"/>
    </row>
    <row r="359" spans="2:4" x14ac:dyDescent="0.2">
      <c r="B359" s="7"/>
      <c r="C359" s="7"/>
      <c r="D359" s="7"/>
    </row>
    <row r="360" spans="2:4" x14ac:dyDescent="0.2">
      <c r="B360" s="7"/>
      <c r="C360" s="7"/>
      <c r="D360" s="7"/>
    </row>
    <row r="361" spans="2:4" x14ac:dyDescent="0.2">
      <c r="B361" s="7"/>
      <c r="C361" s="7"/>
      <c r="D361" s="7"/>
    </row>
    <row r="362" spans="2:4" x14ac:dyDescent="0.2">
      <c r="B362" s="7"/>
      <c r="C362" s="7"/>
      <c r="D362" s="7"/>
    </row>
    <row r="363" spans="2:4" x14ac:dyDescent="0.2">
      <c r="B363" s="7"/>
      <c r="C363" s="7"/>
      <c r="D363" s="7"/>
    </row>
    <row r="364" spans="2:4" x14ac:dyDescent="0.2">
      <c r="B364" s="7"/>
      <c r="C364" s="7"/>
      <c r="D364" s="7"/>
    </row>
    <row r="365" spans="2:4" x14ac:dyDescent="0.2">
      <c r="B365" s="7"/>
      <c r="C365" s="7"/>
      <c r="D365" s="7"/>
    </row>
    <row r="366" spans="2:4" x14ac:dyDescent="0.2">
      <c r="B366" s="7"/>
      <c r="C366" s="7"/>
      <c r="D366" s="7"/>
    </row>
    <row r="367" spans="2:4" x14ac:dyDescent="0.2">
      <c r="B367" s="7"/>
      <c r="C367" s="7"/>
      <c r="D367" s="7"/>
    </row>
    <row r="368" spans="2:4" x14ac:dyDescent="0.2">
      <c r="B368" s="7"/>
      <c r="C368" s="7"/>
      <c r="D368" s="7"/>
    </row>
    <row r="369" spans="2:4" x14ac:dyDescent="0.2">
      <c r="B369" s="7"/>
      <c r="C369" s="7"/>
      <c r="D369" s="7"/>
    </row>
    <row r="370" spans="2:4" x14ac:dyDescent="0.2">
      <c r="B370" s="7"/>
      <c r="C370" s="7"/>
      <c r="D370" s="7"/>
    </row>
    <row r="371" spans="2:4" x14ac:dyDescent="0.2">
      <c r="B371" s="7"/>
      <c r="C371" s="7"/>
      <c r="D371" s="7"/>
    </row>
    <row r="372" spans="2:4" x14ac:dyDescent="0.2">
      <c r="B372" s="7"/>
      <c r="C372" s="7"/>
      <c r="D372" s="7"/>
    </row>
    <row r="373" spans="2:4" x14ac:dyDescent="0.2">
      <c r="B373" s="7"/>
      <c r="C373" s="7"/>
      <c r="D373" s="7"/>
    </row>
    <row r="374" spans="2:4" x14ac:dyDescent="0.2">
      <c r="B374" s="7"/>
      <c r="C374" s="7"/>
      <c r="D374" s="7"/>
    </row>
    <row r="375" spans="2:4" x14ac:dyDescent="0.2">
      <c r="B375" s="7"/>
      <c r="C375" s="7"/>
      <c r="D375" s="7"/>
    </row>
    <row r="376" spans="2:4" x14ac:dyDescent="0.2">
      <c r="B376" s="7"/>
      <c r="C376" s="7"/>
      <c r="D376" s="7"/>
    </row>
    <row r="377" spans="2:4" x14ac:dyDescent="0.2">
      <c r="B377" s="7"/>
      <c r="C377" s="7"/>
      <c r="D377" s="7"/>
    </row>
    <row r="378" spans="2:4" x14ac:dyDescent="0.2">
      <c r="B378" s="7"/>
      <c r="C378" s="7"/>
      <c r="D378" s="7"/>
    </row>
    <row r="379" spans="2:4" x14ac:dyDescent="0.2">
      <c r="B379" s="7"/>
      <c r="C379" s="7"/>
      <c r="D379" s="7"/>
    </row>
    <row r="380" spans="2:4" x14ac:dyDescent="0.2">
      <c r="B380" s="7"/>
      <c r="C380" s="7"/>
      <c r="D380" s="7"/>
    </row>
    <row r="381" spans="2:4" x14ac:dyDescent="0.2">
      <c r="B381" s="7"/>
      <c r="C381" s="7"/>
      <c r="D381" s="7"/>
    </row>
    <row r="382" spans="2:4" x14ac:dyDescent="0.2">
      <c r="B382" s="7"/>
      <c r="C382" s="7"/>
      <c r="D382" s="7"/>
    </row>
    <row r="383" spans="2:4" x14ac:dyDescent="0.2">
      <c r="B383" s="7"/>
      <c r="C383" s="7"/>
      <c r="D383" s="7"/>
    </row>
    <row r="384" spans="2:4" x14ac:dyDescent="0.2">
      <c r="B384" s="7"/>
      <c r="C384" s="7"/>
      <c r="D384" s="7"/>
    </row>
    <row r="385" spans="2:4" x14ac:dyDescent="0.2">
      <c r="B385" s="7"/>
      <c r="C385" s="7"/>
      <c r="D385" s="7"/>
    </row>
    <row r="386" spans="2:4" x14ac:dyDescent="0.2">
      <c r="B386" s="7"/>
      <c r="C386" s="7"/>
      <c r="D386" s="7"/>
    </row>
    <row r="387" spans="2:4" x14ac:dyDescent="0.2">
      <c r="B387" s="7"/>
      <c r="C387" s="7"/>
      <c r="D387" s="7"/>
    </row>
    <row r="388" spans="2:4" x14ac:dyDescent="0.2">
      <c r="B388" s="7"/>
      <c r="C388" s="7"/>
      <c r="D388" s="7"/>
    </row>
    <row r="389" spans="2:4" x14ac:dyDescent="0.2">
      <c r="B389" s="7"/>
      <c r="C389" s="7"/>
      <c r="D389" s="7"/>
    </row>
    <row r="390" spans="2:4" x14ac:dyDescent="0.2">
      <c r="B390" s="7"/>
      <c r="C390" s="7"/>
      <c r="D390" s="7"/>
    </row>
    <row r="391" spans="2:4" x14ac:dyDescent="0.2">
      <c r="B391" s="7"/>
      <c r="C391" s="7"/>
      <c r="D391" s="7"/>
    </row>
    <row r="392" spans="2:4" x14ac:dyDescent="0.2">
      <c r="B392" s="7"/>
      <c r="C392" s="7"/>
      <c r="D392" s="7"/>
    </row>
    <row r="393" spans="2:4" x14ac:dyDescent="0.2">
      <c r="B393" s="7"/>
      <c r="C393" s="7"/>
      <c r="D393" s="7"/>
    </row>
    <row r="394" spans="2:4" x14ac:dyDescent="0.2">
      <c r="B394" s="7"/>
      <c r="C394" s="7"/>
      <c r="D394" s="7"/>
    </row>
    <row r="395" spans="2:4" x14ac:dyDescent="0.2">
      <c r="B395" s="7"/>
      <c r="C395" s="7"/>
      <c r="D395" s="7"/>
    </row>
    <row r="396" spans="2:4" x14ac:dyDescent="0.2">
      <c r="B396" s="7"/>
      <c r="C396" s="7"/>
      <c r="D396" s="7"/>
    </row>
    <row r="397" spans="2:4" x14ac:dyDescent="0.2">
      <c r="B397" s="7"/>
      <c r="C397" s="7"/>
      <c r="D397" s="7"/>
    </row>
    <row r="398" spans="2:4" x14ac:dyDescent="0.2">
      <c r="B398" s="7"/>
      <c r="C398" s="7"/>
      <c r="D398" s="7"/>
    </row>
    <row r="399" spans="2:4" x14ac:dyDescent="0.2">
      <c r="B399" s="7"/>
      <c r="C399" s="7"/>
      <c r="D399" s="7"/>
    </row>
    <row r="400" spans="2:4" x14ac:dyDescent="0.2">
      <c r="B400" s="7"/>
      <c r="C400" s="7"/>
      <c r="D400" s="7"/>
    </row>
    <row r="401" spans="2:4" x14ac:dyDescent="0.2">
      <c r="B401" s="7"/>
      <c r="C401" s="7"/>
      <c r="D401" s="7"/>
    </row>
    <row r="402" spans="2:4" x14ac:dyDescent="0.2">
      <c r="B402" s="7"/>
      <c r="C402" s="7"/>
      <c r="D402" s="7"/>
    </row>
    <row r="403" spans="2:4" x14ac:dyDescent="0.2">
      <c r="B403" s="7"/>
      <c r="C403" s="7"/>
      <c r="D403" s="7"/>
    </row>
    <row r="404" spans="2:4" x14ac:dyDescent="0.2">
      <c r="B404" s="7"/>
      <c r="C404" s="7"/>
      <c r="D404" s="7"/>
    </row>
    <row r="405" spans="2:4" x14ac:dyDescent="0.2">
      <c r="B405" s="7"/>
      <c r="C405" s="7"/>
      <c r="D405" s="7"/>
    </row>
    <row r="406" spans="2:4" x14ac:dyDescent="0.2">
      <c r="B406" s="7"/>
      <c r="C406" s="7"/>
      <c r="D406" s="7"/>
    </row>
    <row r="407" spans="2:4" x14ac:dyDescent="0.2">
      <c r="B407" s="7"/>
      <c r="C407" s="7"/>
      <c r="D407" s="7"/>
    </row>
    <row r="408" spans="2:4" x14ac:dyDescent="0.2">
      <c r="B408" s="7"/>
      <c r="C408" s="7"/>
      <c r="D408" s="7"/>
    </row>
    <row r="409" spans="2:4" x14ac:dyDescent="0.2">
      <c r="B409" s="7"/>
      <c r="C409" s="7"/>
      <c r="D409" s="7"/>
    </row>
    <row r="410" spans="2:4" x14ac:dyDescent="0.2">
      <c r="B410" s="7"/>
      <c r="C410" s="7"/>
      <c r="D410" s="7"/>
    </row>
    <row r="411" spans="2:4" x14ac:dyDescent="0.2">
      <c r="B411" s="7"/>
      <c r="C411" s="7"/>
      <c r="D411" s="7"/>
    </row>
    <row r="412" spans="2:4" x14ac:dyDescent="0.2">
      <c r="B412" s="7"/>
      <c r="C412" s="7"/>
      <c r="D412" s="7"/>
    </row>
    <row r="413" spans="2:4" x14ac:dyDescent="0.2">
      <c r="B413" s="7"/>
      <c r="C413" s="7"/>
      <c r="D413" s="7"/>
    </row>
    <row r="414" spans="2:4" x14ac:dyDescent="0.2">
      <c r="B414" s="7"/>
      <c r="C414" s="7"/>
      <c r="D414" s="7"/>
    </row>
    <row r="415" spans="2:4" x14ac:dyDescent="0.2">
      <c r="B415" s="7"/>
      <c r="C415" s="7"/>
      <c r="D415" s="7"/>
    </row>
    <row r="416" spans="2:4" x14ac:dyDescent="0.2">
      <c r="B416" s="7"/>
      <c r="C416" s="7"/>
      <c r="D416" s="7"/>
    </row>
    <row r="417" spans="2:4" x14ac:dyDescent="0.2">
      <c r="B417" s="7"/>
      <c r="C417" s="7"/>
      <c r="D417" s="7"/>
    </row>
    <row r="418" spans="2:4" x14ac:dyDescent="0.2">
      <c r="B418" s="7"/>
      <c r="C418" s="7"/>
      <c r="D418" s="7"/>
    </row>
    <row r="419" spans="2:4" x14ac:dyDescent="0.2">
      <c r="B419" s="7"/>
      <c r="C419" s="7"/>
      <c r="D419" s="7"/>
    </row>
    <row r="420" spans="2:4" x14ac:dyDescent="0.2">
      <c r="B420" s="7"/>
      <c r="C420" s="7"/>
      <c r="D420" s="7"/>
    </row>
    <row r="421" spans="2:4" x14ac:dyDescent="0.2">
      <c r="B421" s="7"/>
      <c r="C421" s="7"/>
      <c r="D421" s="7"/>
    </row>
    <row r="422" spans="2:4" x14ac:dyDescent="0.2">
      <c r="B422" s="7"/>
      <c r="C422" s="7"/>
      <c r="D422" s="7"/>
    </row>
    <row r="423" spans="2:4" x14ac:dyDescent="0.2">
      <c r="B423" s="7"/>
      <c r="C423" s="7"/>
      <c r="D423" s="7"/>
    </row>
    <row r="424" spans="2:4" x14ac:dyDescent="0.2">
      <c r="B424" s="7"/>
      <c r="C424" s="7"/>
      <c r="D424" s="7"/>
    </row>
    <row r="425" spans="2:4" x14ac:dyDescent="0.2">
      <c r="B425" s="7"/>
      <c r="C425" s="7"/>
      <c r="D425" s="7"/>
    </row>
    <row r="426" spans="2:4" x14ac:dyDescent="0.2">
      <c r="B426" s="7"/>
      <c r="C426" s="7"/>
      <c r="D426" s="7"/>
    </row>
    <row r="427" spans="2:4" x14ac:dyDescent="0.2">
      <c r="B427" s="7"/>
      <c r="C427" s="7"/>
      <c r="D427" s="7"/>
    </row>
    <row r="428" spans="2:4" x14ac:dyDescent="0.2">
      <c r="B428" s="7"/>
      <c r="C428" s="7"/>
      <c r="D428" s="7"/>
    </row>
    <row r="429" spans="2:4" x14ac:dyDescent="0.2">
      <c r="B429" s="7"/>
      <c r="C429" s="7"/>
      <c r="D429" s="7"/>
    </row>
    <row r="430" spans="2:4" x14ac:dyDescent="0.2">
      <c r="B430" s="7"/>
      <c r="C430" s="7"/>
      <c r="D430" s="7"/>
    </row>
    <row r="431" spans="2:4" x14ac:dyDescent="0.2">
      <c r="B431" s="7"/>
      <c r="C431" s="7"/>
      <c r="D431" s="7"/>
    </row>
    <row r="432" spans="2:4" x14ac:dyDescent="0.2">
      <c r="B432" s="7"/>
      <c r="C432" s="7"/>
      <c r="D432" s="7"/>
    </row>
    <row r="433" spans="2:4" x14ac:dyDescent="0.2">
      <c r="B433" s="7"/>
      <c r="C433" s="7"/>
      <c r="D433" s="7"/>
    </row>
    <row r="434" spans="2:4" x14ac:dyDescent="0.2">
      <c r="B434" s="7"/>
      <c r="C434" s="7"/>
      <c r="D434" s="7"/>
    </row>
    <row r="435" spans="2:4" x14ac:dyDescent="0.2">
      <c r="B435" s="7"/>
      <c r="C435" s="7"/>
      <c r="D435" s="7"/>
    </row>
    <row r="436" spans="2:4" x14ac:dyDescent="0.2">
      <c r="B436" s="7"/>
      <c r="C436" s="7"/>
      <c r="D436" s="7"/>
    </row>
    <row r="437" spans="2:4" x14ac:dyDescent="0.2">
      <c r="B437" s="7"/>
      <c r="C437" s="7"/>
      <c r="D437" s="7"/>
    </row>
    <row r="438" spans="2:4" x14ac:dyDescent="0.2">
      <c r="B438" s="7"/>
      <c r="C438" s="7"/>
      <c r="D438" s="7"/>
    </row>
    <row r="439" spans="2:4" x14ac:dyDescent="0.2">
      <c r="B439" s="7"/>
      <c r="C439" s="7"/>
      <c r="D439" s="7"/>
    </row>
    <row r="440" spans="2:4" x14ac:dyDescent="0.2">
      <c r="B440" s="7"/>
      <c r="C440" s="7"/>
      <c r="D440" s="7"/>
    </row>
    <row r="441" spans="2:4" x14ac:dyDescent="0.2">
      <c r="B441" s="7"/>
      <c r="C441" s="7"/>
      <c r="D441" s="7"/>
    </row>
    <row r="442" spans="2:4" x14ac:dyDescent="0.2">
      <c r="B442" s="7"/>
      <c r="C442" s="7"/>
      <c r="D442" s="7"/>
    </row>
    <row r="443" spans="2:4" x14ac:dyDescent="0.2">
      <c r="B443" s="7"/>
      <c r="C443" s="7"/>
      <c r="D443" s="7"/>
    </row>
    <row r="444" spans="2:4" x14ac:dyDescent="0.2">
      <c r="B444" s="7"/>
      <c r="C444" s="7"/>
      <c r="D444" s="7"/>
    </row>
    <row r="445" spans="2:4" x14ac:dyDescent="0.2">
      <c r="B445" s="7"/>
      <c r="C445" s="7"/>
      <c r="D445" s="7"/>
    </row>
    <row r="446" spans="2:4" x14ac:dyDescent="0.2">
      <c r="B446" s="7"/>
      <c r="C446" s="7"/>
      <c r="D446" s="7"/>
    </row>
    <row r="447" spans="2:4" x14ac:dyDescent="0.2">
      <c r="B447" s="7"/>
      <c r="C447" s="7"/>
      <c r="D447" s="7"/>
    </row>
    <row r="448" spans="2:4" x14ac:dyDescent="0.2">
      <c r="B448" s="7"/>
      <c r="C448" s="7"/>
      <c r="D448" s="7"/>
    </row>
    <row r="449" spans="2:4" x14ac:dyDescent="0.2">
      <c r="B449" s="7"/>
      <c r="C449" s="7"/>
      <c r="D449" s="7"/>
    </row>
    <row r="450" spans="2:4" x14ac:dyDescent="0.2">
      <c r="B450" s="7"/>
      <c r="C450" s="7"/>
      <c r="D450" s="7"/>
    </row>
    <row r="451" spans="2:4" x14ac:dyDescent="0.2">
      <c r="B451" s="7"/>
      <c r="C451" s="7"/>
      <c r="D451" s="7"/>
    </row>
    <row r="452" spans="2:4" x14ac:dyDescent="0.2">
      <c r="B452" s="7"/>
      <c r="C452" s="7"/>
      <c r="D452" s="7"/>
    </row>
    <row r="453" spans="2:4" x14ac:dyDescent="0.2">
      <c r="B453" s="7"/>
      <c r="C453" s="7"/>
      <c r="D453" s="7"/>
    </row>
    <row r="454" spans="2:4" x14ac:dyDescent="0.2">
      <c r="B454" s="7"/>
      <c r="C454" s="7"/>
      <c r="D454" s="7"/>
    </row>
    <row r="455" spans="2:4" x14ac:dyDescent="0.2">
      <c r="B455" s="7"/>
      <c r="C455" s="7"/>
      <c r="D455" s="7"/>
    </row>
    <row r="456" spans="2:4" x14ac:dyDescent="0.2">
      <c r="B456" s="7"/>
      <c r="C456" s="7"/>
      <c r="D456" s="7"/>
    </row>
    <row r="457" spans="2:4" x14ac:dyDescent="0.2">
      <c r="B457" s="7"/>
      <c r="C457" s="7"/>
      <c r="D457" s="7"/>
    </row>
    <row r="458" spans="2:4" x14ac:dyDescent="0.2">
      <c r="B458" s="7"/>
      <c r="C458" s="7"/>
      <c r="D458" s="7"/>
    </row>
    <row r="459" spans="2:4" x14ac:dyDescent="0.2">
      <c r="B459" s="7"/>
      <c r="C459" s="7"/>
      <c r="D459" s="7"/>
    </row>
    <row r="460" spans="2:4" x14ac:dyDescent="0.2">
      <c r="B460" s="7"/>
      <c r="C460" s="7"/>
      <c r="D460" s="7"/>
    </row>
    <row r="461" spans="2:4" x14ac:dyDescent="0.2">
      <c r="B461" s="7"/>
      <c r="C461" s="7"/>
      <c r="D461" s="7"/>
    </row>
    <row r="462" spans="2:4" x14ac:dyDescent="0.2">
      <c r="B462" s="7"/>
      <c r="C462" s="7"/>
      <c r="D462" s="7"/>
    </row>
    <row r="463" spans="2:4" x14ac:dyDescent="0.2">
      <c r="B463" s="7"/>
      <c r="C463" s="7"/>
      <c r="D463" s="7"/>
    </row>
    <row r="464" spans="2:4" x14ac:dyDescent="0.2">
      <c r="B464" s="7"/>
      <c r="C464" s="7"/>
      <c r="D464" s="7"/>
    </row>
    <row r="465" spans="2:4" x14ac:dyDescent="0.2">
      <c r="B465" s="7"/>
      <c r="C465" s="7"/>
      <c r="D465" s="7"/>
    </row>
    <row r="466" spans="2:4" x14ac:dyDescent="0.2">
      <c r="B466" s="7"/>
      <c r="C466" s="7"/>
      <c r="D466" s="7"/>
    </row>
    <row r="467" spans="2:4" x14ac:dyDescent="0.2">
      <c r="B467" s="7"/>
      <c r="C467" s="7"/>
      <c r="D467" s="7"/>
    </row>
    <row r="468" spans="2:4" x14ac:dyDescent="0.2">
      <c r="B468" s="7"/>
      <c r="C468" s="7"/>
      <c r="D468" s="7"/>
    </row>
    <row r="469" spans="2:4" x14ac:dyDescent="0.2">
      <c r="B469" s="7"/>
      <c r="C469" s="7"/>
      <c r="D469" s="7"/>
    </row>
    <row r="470" spans="2:4" x14ac:dyDescent="0.2">
      <c r="B470" s="7"/>
      <c r="C470" s="7"/>
      <c r="D470" s="7"/>
    </row>
    <row r="471" spans="2:4" x14ac:dyDescent="0.2">
      <c r="B471" s="7"/>
      <c r="C471" s="7"/>
      <c r="D471" s="7"/>
    </row>
    <row r="472" spans="2:4" x14ac:dyDescent="0.2">
      <c r="B472" s="7"/>
      <c r="C472" s="7"/>
      <c r="D472" s="7"/>
    </row>
    <row r="473" spans="2:4" x14ac:dyDescent="0.2">
      <c r="B473" s="7"/>
      <c r="C473" s="7"/>
      <c r="D473" s="7"/>
    </row>
    <row r="474" spans="2:4" x14ac:dyDescent="0.2">
      <c r="B474" s="7"/>
      <c r="C474" s="7"/>
      <c r="D474" s="7"/>
    </row>
    <row r="475" spans="2:4" x14ac:dyDescent="0.2">
      <c r="B475" s="7"/>
      <c r="C475" s="7"/>
      <c r="D475" s="7"/>
    </row>
    <row r="476" spans="2:4" x14ac:dyDescent="0.2">
      <c r="B476" s="7"/>
      <c r="C476" s="7"/>
      <c r="D476" s="7"/>
    </row>
    <row r="477" spans="2:4" x14ac:dyDescent="0.2">
      <c r="B477" s="7"/>
      <c r="C477" s="7"/>
      <c r="D477" s="7"/>
    </row>
    <row r="478" spans="2:4" x14ac:dyDescent="0.2">
      <c r="B478" s="7"/>
      <c r="C478" s="7"/>
      <c r="D478" s="7"/>
    </row>
    <row r="479" spans="2:4" x14ac:dyDescent="0.2">
      <c r="B479" s="7"/>
      <c r="C479" s="7"/>
      <c r="D479" s="7"/>
    </row>
    <row r="480" spans="2:4" x14ac:dyDescent="0.2">
      <c r="B480" s="7"/>
      <c r="C480" s="7"/>
      <c r="D480" s="7"/>
    </row>
    <row r="481" spans="2:4" x14ac:dyDescent="0.2">
      <c r="B481" s="7"/>
      <c r="C481" s="7"/>
      <c r="D481" s="7"/>
    </row>
    <row r="482" spans="2:4" x14ac:dyDescent="0.2">
      <c r="B482" s="7"/>
      <c r="C482" s="7"/>
      <c r="D482" s="7"/>
    </row>
    <row r="483" spans="2:4" x14ac:dyDescent="0.2">
      <c r="B483" s="7"/>
      <c r="C483" s="7"/>
      <c r="D483" s="7"/>
    </row>
    <row r="484" spans="2:4" x14ac:dyDescent="0.2">
      <c r="B484" s="7"/>
      <c r="C484" s="7"/>
      <c r="D484" s="7"/>
    </row>
    <row r="485" spans="2:4" x14ac:dyDescent="0.2">
      <c r="B485" s="7"/>
      <c r="C485" s="7"/>
      <c r="D485" s="7"/>
    </row>
    <row r="486" spans="2:4" x14ac:dyDescent="0.2">
      <c r="B486" s="7"/>
      <c r="C486" s="7"/>
      <c r="D486" s="7"/>
    </row>
    <row r="487" spans="2:4" x14ac:dyDescent="0.2">
      <c r="B487" s="7"/>
      <c r="C487" s="7"/>
      <c r="D487" s="7"/>
    </row>
    <row r="488" spans="2:4" x14ac:dyDescent="0.2">
      <c r="B488" s="7"/>
      <c r="C488" s="7"/>
      <c r="D488" s="7"/>
    </row>
    <row r="489" spans="2:4" x14ac:dyDescent="0.2">
      <c r="B489" s="7"/>
      <c r="C489" s="7"/>
      <c r="D489" s="7"/>
    </row>
    <row r="490" spans="2:4" x14ac:dyDescent="0.2">
      <c r="B490" s="7"/>
      <c r="C490" s="7"/>
      <c r="D490" s="7"/>
    </row>
    <row r="491" spans="2:4" x14ac:dyDescent="0.2">
      <c r="B491" s="7"/>
      <c r="C491" s="7"/>
      <c r="D491" s="7"/>
    </row>
    <row r="492" spans="2:4" x14ac:dyDescent="0.2">
      <c r="B492" s="7"/>
      <c r="C492" s="7"/>
      <c r="D492" s="7"/>
    </row>
    <row r="493" spans="2:4" x14ac:dyDescent="0.2">
      <c r="B493" s="7"/>
      <c r="C493" s="7"/>
      <c r="D493" s="7"/>
    </row>
    <row r="494" spans="2:4" x14ac:dyDescent="0.2">
      <c r="B494" s="7"/>
      <c r="C494" s="7"/>
      <c r="D494" s="7"/>
    </row>
    <row r="495" spans="2:4" x14ac:dyDescent="0.2">
      <c r="B495" s="7"/>
      <c r="C495" s="7"/>
      <c r="D495" s="7"/>
    </row>
    <row r="496" spans="2:4" x14ac:dyDescent="0.2">
      <c r="B496" s="7"/>
      <c r="C496" s="7"/>
      <c r="D496" s="7"/>
    </row>
    <row r="497" spans="2:4" x14ac:dyDescent="0.2">
      <c r="B497" s="7"/>
      <c r="C497" s="7"/>
      <c r="D497" s="7"/>
    </row>
    <row r="498" spans="2:4" x14ac:dyDescent="0.2">
      <c r="B498" s="7"/>
      <c r="C498" s="7"/>
      <c r="D498" s="7"/>
    </row>
    <row r="499" spans="2:4" x14ac:dyDescent="0.2">
      <c r="B499" s="7"/>
      <c r="C499" s="7"/>
      <c r="D499" s="7"/>
    </row>
    <row r="500" spans="2:4" x14ac:dyDescent="0.2">
      <c r="B500" s="7"/>
      <c r="C500" s="7"/>
      <c r="D500" s="7"/>
    </row>
    <row r="501" spans="2:4" x14ac:dyDescent="0.2">
      <c r="B501" s="7"/>
      <c r="C501" s="7"/>
      <c r="D501" s="7"/>
    </row>
    <row r="502" spans="2:4" x14ac:dyDescent="0.2">
      <c r="B502" s="7"/>
      <c r="C502" s="7"/>
      <c r="D502" s="7"/>
    </row>
    <row r="503" spans="2:4" x14ac:dyDescent="0.2">
      <c r="B503" s="7"/>
      <c r="C503" s="7"/>
      <c r="D503" s="7"/>
    </row>
    <row r="504" spans="2:4" x14ac:dyDescent="0.2">
      <c r="B504" s="7"/>
      <c r="C504" s="7"/>
      <c r="D504" s="7"/>
    </row>
    <row r="505" spans="2:4" x14ac:dyDescent="0.2">
      <c r="B505" s="7"/>
      <c r="C505" s="7"/>
      <c r="D505" s="7"/>
    </row>
    <row r="506" spans="2:4" x14ac:dyDescent="0.2">
      <c r="B506" s="7"/>
      <c r="C506" s="7"/>
      <c r="D506" s="7"/>
    </row>
    <row r="507" spans="2:4" x14ac:dyDescent="0.2">
      <c r="B507" s="7"/>
      <c r="C507" s="7"/>
      <c r="D507" s="7"/>
    </row>
    <row r="508" spans="2:4" x14ac:dyDescent="0.2">
      <c r="B508" s="7"/>
      <c r="C508" s="7"/>
      <c r="D508" s="7"/>
    </row>
    <row r="509" spans="2:4" x14ac:dyDescent="0.2">
      <c r="B509" s="7"/>
      <c r="C509" s="7"/>
      <c r="D509" s="7"/>
    </row>
    <row r="510" spans="2:4" x14ac:dyDescent="0.2">
      <c r="B510" s="7"/>
      <c r="C510" s="7"/>
      <c r="D510" s="7"/>
    </row>
    <row r="511" spans="2:4" x14ac:dyDescent="0.2">
      <c r="B511" s="7"/>
      <c r="C511" s="7"/>
      <c r="D511" s="7"/>
    </row>
    <row r="512" spans="2:4" x14ac:dyDescent="0.2">
      <c r="B512" s="7"/>
      <c r="C512" s="7"/>
      <c r="D512" s="7"/>
    </row>
    <row r="513" spans="2:4" x14ac:dyDescent="0.2">
      <c r="B513" s="7"/>
      <c r="C513" s="7"/>
      <c r="D513" s="7"/>
    </row>
    <row r="514" spans="2:4" x14ac:dyDescent="0.2">
      <c r="B514" s="7"/>
      <c r="C514" s="7"/>
      <c r="D514" s="7"/>
    </row>
    <row r="515" spans="2:4" x14ac:dyDescent="0.2">
      <c r="B515" s="7"/>
      <c r="C515" s="7"/>
      <c r="D515" s="7"/>
    </row>
    <row r="516" spans="2:4" x14ac:dyDescent="0.2">
      <c r="B516" s="7"/>
      <c r="C516" s="7"/>
      <c r="D516" s="7"/>
    </row>
    <row r="517" spans="2:4" x14ac:dyDescent="0.2">
      <c r="B517" s="7"/>
      <c r="C517" s="7"/>
      <c r="D517" s="7"/>
    </row>
    <row r="518" spans="2:4" x14ac:dyDescent="0.2">
      <c r="B518" s="7"/>
      <c r="C518" s="7"/>
      <c r="D518" s="7"/>
    </row>
    <row r="519" spans="2:4" x14ac:dyDescent="0.2">
      <c r="B519" s="7"/>
      <c r="C519" s="7"/>
      <c r="D519" s="7"/>
    </row>
    <row r="520" spans="2:4" x14ac:dyDescent="0.2">
      <c r="B520" s="7"/>
      <c r="C520" s="7"/>
      <c r="D520" s="7"/>
    </row>
    <row r="521" spans="2:4" x14ac:dyDescent="0.2">
      <c r="B521" s="7"/>
      <c r="C521" s="7"/>
      <c r="D521" s="7"/>
    </row>
    <row r="522" spans="2:4" x14ac:dyDescent="0.2">
      <c r="B522" s="7"/>
      <c r="C522" s="7"/>
      <c r="D522" s="7"/>
    </row>
    <row r="523" spans="2:4" x14ac:dyDescent="0.2">
      <c r="B523" s="7"/>
      <c r="C523" s="7"/>
      <c r="D523" s="7"/>
    </row>
    <row r="524" spans="2:4" x14ac:dyDescent="0.2">
      <c r="B524" s="7"/>
      <c r="C524" s="7"/>
      <c r="D524" s="7"/>
    </row>
    <row r="525" spans="2:4" x14ac:dyDescent="0.2">
      <c r="B525" s="7"/>
      <c r="C525" s="7"/>
      <c r="D525" s="7"/>
    </row>
    <row r="526" spans="2:4" x14ac:dyDescent="0.2">
      <c r="B526" s="7"/>
      <c r="C526" s="7"/>
      <c r="D526" s="7"/>
    </row>
    <row r="527" spans="2:4" x14ac:dyDescent="0.2">
      <c r="B527" s="7"/>
      <c r="C527" s="7"/>
      <c r="D527" s="7"/>
    </row>
    <row r="528" spans="2:4" x14ac:dyDescent="0.2">
      <c r="B528" s="7"/>
      <c r="C528" s="7"/>
      <c r="D528" s="7"/>
    </row>
    <row r="529" spans="2:4" x14ac:dyDescent="0.2">
      <c r="B529" s="7"/>
      <c r="C529" s="7"/>
      <c r="D529" s="7"/>
    </row>
    <row r="530" spans="2:4" x14ac:dyDescent="0.2">
      <c r="B530" s="7"/>
      <c r="C530" s="7"/>
      <c r="D530" s="7"/>
    </row>
    <row r="531" spans="2:4" x14ac:dyDescent="0.2">
      <c r="B531" s="7"/>
      <c r="C531" s="7"/>
      <c r="D531" s="7"/>
    </row>
    <row r="532" spans="2:4" x14ac:dyDescent="0.2">
      <c r="B532" s="7"/>
      <c r="C532" s="7"/>
      <c r="D532" s="7"/>
    </row>
    <row r="533" spans="2:4" x14ac:dyDescent="0.2">
      <c r="B533" s="7"/>
      <c r="C533" s="7"/>
      <c r="D533" s="7"/>
    </row>
    <row r="534" spans="2:4" x14ac:dyDescent="0.2">
      <c r="B534" s="7"/>
      <c r="C534" s="7"/>
      <c r="D534" s="7"/>
    </row>
    <row r="535" spans="2:4" x14ac:dyDescent="0.2">
      <c r="B535" s="7"/>
      <c r="C535" s="7"/>
      <c r="D535" s="7"/>
    </row>
    <row r="536" spans="2:4" x14ac:dyDescent="0.2">
      <c r="B536" s="7"/>
      <c r="C536" s="7"/>
      <c r="D536" s="7"/>
    </row>
    <row r="537" spans="2:4" x14ac:dyDescent="0.2">
      <c r="B537" s="7"/>
      <c r="C537" s="7"/>
      <c r="D537" s="7"/>
    </row>
    <row r="538" spans="2:4" x14ac:dyDescent="0.2">
      <c r="B538" s="7"/>
      <c r="C538" s="7"/>
      <c r="D538" s="7"/>
    </row>
    <row r="539" spans="2:4" x14ac:dyDescent="0.2">
      <c r="B539" s="7"/>
      <c r="C539" s="7"/>
      <c r="D539" s="7"/>
    </row>
    <row r="540" spans="2:4" x14ac:dyDescent="0.2">
      <c r="B540" s="7"/>
      <c r="C540" s="7"/>
      <c r="D540" s="7"/>
    </row>
    <row r="541" spans="2:4" x14ac:dyDescent="0.2">
      <c r="B541" s="7"/>
      <c r="C541" s="7"/>
      <c r="D541" s="7"/>
    </row>
    <row r="542" spans="2:4" x14ac:dyDescent="0.2">
      <c r="B542" s="7"/>
      <c r="C542" s="7"/>
      <c r="D542" s="7"/>
    </row>
    <row r="543" spans="2:4" x14ac:dyDescent="0.2">
      <c r="B543" s="7"/>
      <c r="C543" s="7"/>
      <c r="D543" s="7"/>
    </row>
    <row r="544" spans="2:4" x14ac:dyDescent="0.2">
      <c r="B544" s="7"/>
      <c r="C544" s="7"/>
      <c r="D544" s="7"/>
    </row>
    <row r="545" spans="2:4" x14ac:dyDescent="0.2">
      <c r="B545" s="7"/>
      <c r="C545" s="7"/>
      <c r="D545" s="7"/>
    </row>
    <row r="546" spans="2:4" x14ac:dyDescent="0.2">
      <c r="B546" s="7"/>
      <c r="C546" s="7"/>
      <c r="D546" s="7"/>
    </row>
    <row r="547" spans="2:4" x14ac:dyDescent="0.2">
      <c r="B547" s="7"/>
      <c r="C547" s="7"/>
      <c r="D547" s="7"/>
    </row>
    <row r="548" spans="2:4" x14ac:dyDescent="0.2">
      <c r="B548" s="7"/>
      <c r="C548" s="7"/>
      <c r="D548" s="7"/>
    </row>
    <row r="549" spans="2:4" x14ac:dyDescent="0.2">
      <c r="B549" s="7"/>
      <c r="C549" s="7"/>
      <c r="D549" s="7"/>
    </row>
    <row r="550" spans="2:4" x14ac:dyDescent="0.2">
      <c r="B550" s="7"/>
      <c r="C550" s="7"/>
      <c r="D550" s="7"/>
    </row>
    <row r="551" spans="2:4" x14ac:dyDescent="0.2">
      <c r="B551" s="7"/>
      <c r="C551" s="7"/>
      <c r="D551" s="7"/>
    </row>
    <row r="552" spans="2:4" x14ac:dyDescent="0.2">
      <c r="B552" s="7"/>
      <c r="C552" s="7"/>
      <c r="D552" s="7"/>
    </row>
    <row r="553" spans="2:4" x14ac:dyDescent="0.2">
      <c r="B553" s="7"/>
      <c r="C553" s="7"/>
      <c r="D553" s="7"/>
    </row>
    <row r="554" spans="2:4" x14ac:dyDescent="0.2">
      <c r="B554" s="7"/>
      <c r="C554" s="7"/>
      <c r="D554" s="7"/>
    </row>
    <row r="555" spans="2:4" x14ac:dyDescent="0.2">
      <c r="B555" s="7"/>
      <c r="C555" s="7"/>
      <c r="D555" s="7"/>
    </row>
    <row r="556" spans="2:4" x14ac:dyDescent="0.2">
      <c r="B556" s="7"/>
      <c r="C556" s="7"/>
      <c r="D556" s="7"/>
    </row>
    <row r="557" spans="2:4" x14ac:dyDescent="0.2">
      <c r="B557" s="7"/>
      <c r="C557" s="7"/>
      <c r="D557" s="7"/>
    </row>
    <row r="558" spans="2:4" x14ac:dyDescent="0.2">
      <c r="B558" s="7"/>
      <c r="C558" s="7"/>
      <c r="D558" s="7"/>
    </row>
    <row r="559" spans="2:4" x14ac:dyDescent="0.2">
      <c r="B559" s="7"/>
      <c r="C559" s="7"/>
      <c r="D559" s="7"/>
    </row>
    <row r="560" spans="2:4" x14ac:dyDescent="0.2">
      <c r="B560" s="7"/>
      <c r="C560" s="7"/>
      <c r="D560" s="7"/>
    </row>
    <row r="561" spans="2:4" x14ac:dyDescent="0.2">
      <c r="B561" s="7"/>
      <c r="C561" s="7"/>
      <c r="D561" s="7"/>
    </row>
    <row r="562" spans="2:4" x14ac:dyDescent="0.2">
      <c r="B562" s="7"/>
      <c r="C562" s="7"/>
      <c r="D562" s="7"/>
    </row>
    <row r="563" spans="2:4" x14ac:dyDescent="0.2">
      <c r="B563" s="7"/>
      <c r="C563" s="7"/>
      <c r="D563" s="7"/>
    </row>
    <row r="564" spans="2:4" x14ac:dyDescent="0.2">
      <c r="B564" s="7"/>
      <c r="C564" s="7"/>
      <c r="D564" s="7"/>
    </row>
    <row r="565" spans="2:4" x14ac:dyDescent="0.2">
      <c r="B565" s="7"/>
      <c r="C565" s="7"/>
      <c r="D565" s="7"/>
    </row>
    <row r="566" spans="2:4" x14ac:dyDescent="0.2">
      <c r="B566" s="7"/>
      <c r="C566" s="7"/>
      <c r="D566" s="7"/>
    </row>
    <row r="567" spans="2:4" x14ac:dyDescent="0.2">
      <c r="B567" s="7"/>
      <c r="C567" s="7"/>
      <c r="D567" s="7"/>
    </row>
    <row r="568" spans="2:4" x14ac:dyDescent="0.2">
      <c r="B568" s="7"/>
      <c r="C568" s="7"/>
      <c r="D568" s="7"/>
    </row>
    <row r="569" spans="2:4" x14ac:dyDescent="0.2">
      <c r="B569" s="7"/>
      <c r="C569" s="7"/>
      <c r="D569" s="7"/>
    </row>
    <row r="570" spans="2:4" x14ac:dyDescent="0.2">
      <c r="B570" s="7"/>
      <c r="C570" s="7"/>
      <c r="D570" s="7"/>
    </row>
    <row r="571" spans="2:4" x14ac:dyDescent="0.2">
      <c r="B571" s="7"/>
      <c r="C571" s="7"/>
      <c r="D571" s="7"/>
    </row>
    <row r="572" spans="2:4" x14ac:dyDescent="0.2">
      <c r="B572" s="7"/>
      <c r="C572" s="7"/>
      <c r="D572" s="7"/>
    </row>
    <row r="573" spans="2:4" x14ac:dyDescent="0.2">
      <c r="B573" s="7"/>
      <c r="C573" s="7"/>
      <c r="D573" s="7"/>
    </row>
    <row r="574" spans="2:4" x14ac:dyDescent="0.2">
      <c r="B574" s="7"/>
      <c r="C574" s="7"/>
      <c r="D574" s="7"/>
    </row>
    <row r="575" spans="2:4" x14ac:dyDescent="0.2">
      <c r="B575" s="7"/>
      <c r="C575" s="7"/>
      <c r="D575" s="7"/>
    </row>
    <row r="576" spans="2:4" x14ac:dyDescent="0.2">
      <c r="B576" s="7"/>
      <c r="C576" s="7"/>
      <c r="D576" s="7"/>
    </row>
    <row r="577" spans="2:4" x14ac:dyDescent="0.2">
      <c r="B577" s="7"/>
      <c r="C577" s="7"/>
      <c r="D577" s="7"/>
    </row>
    <row r="578" spans="2:4" x14ac:dyDescent="0.2">
      <c r="B578" s="7"/>
      <c r="C578" s="7"/>
      <c r="D578" s="7"/>
    </row>
    <row r="579" spans="2:4" x14ac:dyDescent="0.2">
      <c r="B579" s="7"/>
      <c r="C579" s="7"/>
      <c r="D579" s="7"/>
    </row>
    <row r="580" spans="2:4" x14ac:dyDescent="0.2">
      <c r="B580" s="7"/>
      <c r="C580" s="7"/>
      <c r="D580" s="7"/>
    </row>
    <row r="581" spans="2:4" x14ac:dyDescent="0.2">
      <c r="B581" s="7"/>
      <c r="C581" s="7"/>
      <c r="D581" s="7"/>
    </row>
    <row r="582" spans="2:4" x14ac:dyDescent="0.2">
      <c r="B582" s="7"/>
      <c r="C582" s="7"/>
      <c r="D582" s="7"/>
    </row>
    <row r="583" spans="2:4" x14ac:dyDescent="0.2">
      <c r="B583" s="7"/>
      <c r="C583" s="7"/>
      <c r="D583" s="7"/>
    </row>
    <row r="584" spans="2:4" x14ac:dyDescent="0.2">
      <c r="B584" s="7"/>
      <c r="C584" s="7"/>
      <c r="D584" s="7"/>
    </row>
    <row r="585" spans="2:4" x14ac:dyDescent="0.2">
      <c r="B585" s="7"/>
      <c r="C585" s="7"/>
      <c r="D585" s="7"/>
    </row>
    <row r="586" spans="2:4" x14ac:dyDescent="0.2">
      <c r="B586" s="7"/>
      <c r="C586" s="7"/>
      <c r="D586" s="7"/>
    </row>
    <row r="587" spans="2:4" x14ac:dyDescent="0.2">
      <c r="B587" s="7"/>
      <c r="C587" s="7"/>
      <c r="D587" s="7"/>
    </row>
    <row r="588" spans="2:4" x14ac:dyDescent="0.2">
      <c r="B588" s="7"/>
      <c r="C588" s="7"/>
      <c r="D588" s="7"/>
    </row>
    <row r="589" spans="2:4" x14ac:dyDescent="0.2">
      <c r="B589" s="7"/>
      <c r="C589" s="7"/>
      <c r="D589" s="7"/>
    </row>
    <row r="590" spans="2:4" x14ac:dyDescent="0.2">
      <c r="B590" s="7"/>
      <c r="C590" s="7"/>
      <c r="D590" s="7"/>
    </row>
    <row r="591" spans="2:4" x14ac:dyDescent="0.2">
      <c r="B591" s="7"/>
      <c r="C591" s="7"/>
      <c r="D591" s="7"/>
    </row>
    <row r="592" spans="2:4" x14ac:dyDescent="0.2">
      <c r="B592" s="7"/>
      <c r="C592" s="7"/>
      <c r="D592" s="7"/>
    </row>
    <row r="593" spans="2:4" x14ac:dyDescent="0.2">
      <c r="B593" s="7"/>
      <c r="C593" s="7"/>
      <c r="D593" s="7"/>
    </row>
    <row r="594" spans="2:4" x14ac:dyDescent="0.2">
      <c r="B594" s="7"/>
      <c r="C594" s="7"/>
      <c r="D594" s="7"/>
    </row>
    <row r="595" spans="2:4" x14ac:dyDescent="0.2">
      <c r="B595" s="7"/>
      <c r="C595" s="7"/>
      <c r="D595" s="7"/>
    </row>
    <row r="596" spans="2:4" x14ac:dyDescent="0.2">
      <c r="B596" s="7"/>
      <c r="C596" s="7"/>
      <c r="D596" s="7"/>
    </row>
    <row r="597" spans="2:4" x14ac:dyDescent="0.2">
      <c r="B597" s="7"/>
      <c r="C597" s="7"/>
      <c r="D597" s="7"/>
    </row>
    <row r="598" spans="2:4" x14ac:dyDescent="0.2">
      <c r="B598" s="7"/>
      <c r="C598" s="7"/>
      <c r="D598" s="7"/>
    </row>
    <row r="599" spans="2:4" x14ac:dyDescent="0.2">
      <c r="B599" s="7"/>
      <c r="C599" s="7"/>
      <c r="D599" s="7"/>
    </row>
    <row r="600" spans="2:4" x14ac:dyDescent="0.2">
      <c r="B600" s="7"/>
      <c r="C600" s="7"/>
      <c r="D600" s="7"/>
    </row>
    <row r="601" spans="2:4" x14ac:dyDescent="0.2">
      <c r="B601" s="7"/>
      <c r="C601" s="7"/>
      <c r="D601" s="7"/>
    </row>
    <row r="602" spans="2:4" x14ac:dyDescent="0.2">
      <c r="B602" s="7"/>
      <c r="C602" s="7"/>
      <c r="D602" s="7"/>
    </row>
    <row r="603" spans="2:4" x14ac:dyDescent="0.2">
      <c r="B603" s="7"/>
      <c r="C603" s="7"/>
      <c r="D603" s="7"/>
    </row>
    <row r="604" spans="2:4" x14ac:dyDescent="0.2">
      <c r="B604" s="7"/>
      <c r="C604" s="7"/>
      <c r="D604" s="7"/>
    </row>
    <row r="605" spans="2:4" x14ac:dyDescent="0.2">
      <c r="B605" s="7"/>
      <c r="C605" s="7"/>
      <c r="D605" s="7"/>
    </row>
    <row r="606" spans="2:4" x14ac:dyDescent="0.2">
      <c r="B606" s="7"/>
      <c r="C606" s="7"/>
      <c r="D606" s="7"/>
    </row>
    <row r="607" spans="2:4" x14ac:dyDescent="0.2">
      <c r="B607" s="7"/>
      <c r="C607" s="7"/>
      <c r="D607" s="7"/>
    </row>
    <row r="608" spans="2:4" x14ac:dyDescent="0.2">
      <c r="B608" s="7"/>
      <c r="C608" s="7"/>
      <c r="D608" s="7"/>
    </row>
    <row r="609" spans="2:4" x14ac:dyDescent="0.2">
      <c r="B609" s="7"/>
      <c r="C609" s="7"/>
      <c r="D609" s="7"/>
    </row>
    <row r="610" spans="2:4" x14ac:dyDescent="0.2">
      <c r="B610" s="7"/>
      <c r="C610" s="7"/>
      <c r="D610" s="7"/>
    </row>
    <row r="611" spans="2:4" x14ac:dyDescent="0.2">
      <c r="B611" s="7"/>
      <c r="C611" s="7"/>
      <c r="D611" s="7"/>
    </row>
    <row r="612" spans="2:4" x14ac:dyDescent="0.2">
      <c r="B612" s="7"/>
      <c r="C612" s="7"/>
      <c r="D612" s="7"/>
    </row>
    <row r="613" spans="2:4" x14ac:dyDescent="0.2">
      <c r="B613" s="7"/>
      <c r="C613" s="7"/>
      <c r="D613" s="7"/>
    </row>
    <row r="614" spans="2:4" x14ac:dyDescent="0.2">
      <c r="B614" s="7"/>
      <c r="C614" s="7"/>
      <c r="D614" s="7"/>
    </row>
    <row r="615" spans="2:4" x14ac:dyDescent="0.2">
      <c r="B615" s="7"/>
      <c r="C615" s="7"/>
      <c r="D615" s="7"/>
    </row>
    <row r="616" spans="2:4" x14ac:dyDescent="0.2">
      <c r="B616" s="7"/>
      <c r="C616" s="7"/>
      <c r="D616" s="7"/>
    </row>
    <row r="617" spans="2:4" x14ac:dyDescent="0.2">
      <c r="B617" s="7"/>
      <c r="C617" s="7"/>
      <c r="D617" s="7"/>
    </row>
    <row r="618" spans="2:4" x14ac:dyDescent="0.2">
      <c r="B618" s="7"/>
      <c r="C618" s="7"/>
      <c r="D618" s="7"/>
    </row>
    <row r="619" spans="2:4" x14ac:dyDescent="0.2">
      <c r="B619" s="7"/>
      <c r="C619" s="7"/>
      <c r="D619" s="7"/>
    </row>
    <row r="620" spans="2:4" x14ac:dyDescent="0.2">
      <c r="B620" s="7"/>
      <c r="C620" s="7"/>
      <c r="D620" s="7"/>
    </row>
    <row r="621" spans="2:4" x14ac:dyDescent="0.2">
      <c r="B621" s="7"/>
      <c r="C621" s="7"/>
      <c r="D621" s="7"/>
    </row>
    <row r="622" spans="2:4" x14ac:dyDescent="0.2">
      <c r="B622" s="7"/>
      <c r="C622" s="7"/>
      <c r="D622" s="7"/>
    </row>
    <row r="623" spans="2:4" x14ac:dyDescent="0.2">
      <c r="B623" s="7"/>
      <c r="C623" s="7"/>
      <c r="D623" s="7"/>
    </row>
    <row r="624" spans="2:4" x14ac:dyDescent="0.2">
      <c r="B624" s="7"/>
      <c r="C624" s="7"/>
      <c r="D624" s="7"/>
    </row>
    <row r="625" spans="2:4" x14ac:dyDescent="0.2">
      <c r="B625" s="7"/>
      <c r="C625" s="7"/>
      <c r="D625" s="7"/>
    </row>
    <row r="626" spans="2:4" x14ac:dyDescent="0.2">
      <c r="B626" s="7"/>
      <c r="C626" s="7"/>
      <c r="D626" s="7"/>
    </row>
    <row r="627" spans="2:4" x14ac:dyDescent="0.2">
      <c r="B627" s="7"/>
      <c r="C627" s="7"/>
      <c r="D627" s="7"/>
    </row>
    <row r="628" spans="2:4" x14ac:dyDescent="0.2">
      <c r="B628" s="7"/>
      <c r="C628" s="7"/>
      <c r="D628" s="7"/>
    </row>
    <row r="629" spans="2:4" x14ac:dyDescent="0.2">
      <c r="B629" s="7"/>
      <c r="C629" s="7"/>
      <c r="D629" s="7"/>
    </row>
    <row r="630" spans="2:4" x14ac:dyDescent="0.2">
      <c r="B630" s="7"/>
      <c r="C630" s="7"/>
      <c r="D630" s="7"/>
    </row>
    <row r="631" spans="2:4" x14ac:dyDescent="0.2">
      <c r="B631" s="7"/>
      <c r="C631" s="7"/>
      <c r="D631" s="7"/>
    </row>
    <row r="632" spans="2:4" x14ac:dyDescent="0.2">
      <c r="B632" s="7"/>
      <c r="C632" s="7"/>
      <c r="D632" s="7"/>
    </row>
    <row r="633" spans="2:4" x14ac:dyDescent="0.2">
      <c r="B633" s="7"/>
      <c r="C633" s="7"/>
      <c r="D633" s="7"/>
    </row>
    <row r="634" spans="2:4" x14ac:dyDescent="0.2">
      <c r="B634" s="7"/>
      <c r="C634" s="7"/>
      <c r="D634" s="7"/>
    </row>
    <row r="635" spans="2:4" x14ac:dyDescent="0.2">
      <c r="B635" s="7"/>
      <c r="C635" s="7"/>
      <c r="D635" s="7"/>
    </row>
    <row r="636" spans="2:4" x14ac:dyDescent="0.2">
      <c r="B636" s="7"/>
      <c r="C636" s="7"/>
      <c r="D636" s="7"/>
    </row>
    <row r="637" spans="2:4" x14ac:dyDescent="0.2">
      <c r="B637" s="7"/>
      <c r="C637" s="7"/>
      <c r="D637" s="7"/>
    </row>
    <row r="638" spans="2:4" x14ac:dyDescent="0.2">
      <c r="B638" s="7"/>
      <c r="C638" s="7"/>
      <c r="D638" s="7"/>
    </row>
    <row r="639" spans="2:4" x14ac:dyDescent="0.2">
      <c r="B639" s="7"/>
      <c r="C639" s="7"/>
      <c r="D639" s="7"/>
    </row>
    <row r="640" spans="2:4" x14ac:dyDescent="0.2">
      <c r="B640" s="7"/>
      <c r="C640" s="7"/>
      <c r="D640" s="7"/>
    </row>
    <row r="641" spans="2:4" x14ac:dyDescent="0.2">
      <c r="B641" s="7"/>
      <c r="C641" s="7"/>
      <c r="D641" s="7"/>
    </row>
    <row r="642" spans="2:4" x14ac:dyDescent="0.2">
      <c r="B642" s="7"/>
      <c r="C642" s="7"/>
      <c r="D642" s="7"/>
    </row>
    <row r="643" spans="2:4" x14ac:dyDescent="0.2">
      <c r="B643" s="7"/>
      <c r="C643" s="7"/>
      <c r="D643" s="7"/>
    </row>
    <row r="644" spans="2:4" x14ac:dyDescent="0.2">
      <c r="B644" s="7"/>
      <c r="C644" s="7"/>
      <c r="D644" s="7"/>
    </row>
    <row r="645" spans="2:4" x14ac:dyDescent="0.2">
      <c r="B645" s="7"/>
      <c r="C645" s="7"/>
      <c r="D645" s="7"/>
    </row>
    <row r="646" spans="2:4" x14ac:dyDescent="0.2">
      <c r="B646" s="7"/>
      <c r="C646" s="7"/>
      <c r="D646" s="7"/>
    </row>
    <row r="647" spans="2:4" x14ac:dyDescent="0.2">
      <c r="B647" s="7"/>
      <c r="C647" s="7"/>
      <c r="D647" s="7"/>
    </row>
    <row r="648" spans="2:4" x14ac:dyDescent="0.2">
      <c r="B648" s="7"/>
      <c r="C648" s="7"/>
      <c r="D648" s="7"/>
    </row>
    <row r="649" spans="2:4" x14ac:dyDescent="0.2">
      <c r="B649" s="7"/>
      <c r="C649" s="7"/>
      <c r="D649" s="7"/>
    </row>
    <row r="650" spans="2:4" x14ac:dyDescent="0.2">
      <c r="B650" s="7"/>
      <c r="C650" s="7"/>
      <c r="D650" s="7"/>
    </row>
    <row r="651" spans="2:4" x14ac:dyDescent="0.2">
      <c r="B651" s="7"/>
      <c r="C651" s="7"/>
      <c r="D651" s="7"/>
    </row>
    <row r="652" spans="2:4" x14ac:dyDescent="0.2">
      <c r="B652" s="7"/>
      <c r="C652" s="7"/>
      <c r="D652" s="7"/>
    </row>
    <row r="653" spans="2:4" x14ac:dyDescent="0.2">
      <c r="B653" s="7"/>
      <c r="C653" s="7"/>
      <c r="D653" s="7"/>
    </row>
    <row r="654" spans="2:4" x14ac:dyDescent="0.2">
      <c r="B654" s="7"/>
      <c r="C654" s="7"/>
      <c r="D654" s="7"/>
    </row>
    <row r="655" spans="2:4" x14ac:dyDescent="0.2">
      <c r="B655" s="7"/>
      <c r="C655" s="7"/>
      <c r="D655" s="7"/>
    </row>
    <row r="656" spans="2:4" x14ac:dyDescent="0.2">
      <c r="B656" s="7"/>
      <c r="C656" s="7"/>
      <c r="D656" s="7"/>
    </row>
    <row r="657" spans="2:4" x14ac:dyDescent="0.2">
      <c r="B657" s="7"/>
      <c r="C657" s="7"/>
      <c r="D657" s="7"/>
    </row>
    <row r="658" spans="2:4" x14ac:dyDescent="0.2">
      <c r="B658" s="7"/>
      <c r="C658" s="7"/>
      <c r="D658" s="7"/>
    </row>
    <row r="659" spans="2:4" x14ac:dyDescent="0.2">
      <c r="B659" s="7"/>
      <c r="C659" s="7"/>
      <c r="D659" s="7"/>
    </row>
    <row r="660" spans="2:4" x14ac:dyDescent="0.2">
      <c r="B660" s="7"/>
      <c r="C660" s="7"/>
      <c r="D660" s="7"/>
    </row>
    <row r="661" spans="2:4" x14ac:dyDescent="0.2">
      <c r="B661" s="7"/>
      <c r="C661" s="7"/>
      <c r="D661" s="7"/>
    </row>
    <row r="662" spans="2:4" x14ac:dyDescent="0.2">
      <c r="B662" s="7"/>
      <c r="C662" s="7"/>
      <c r="D662" s="7"/>
    </row>
    <row r="663" spans="2:4" x14ac:dyDescent="0.2">
      <c r="B663" s="7"/>
      <c r="C663" s="7"/>
      <c r="D663" s="7"/>
    </row>
    <row r="664" spans="2:4" x14ac:dyDescent="0.2">
      <c r="B664" s="7"/>
      <c r="C664" s="7"/>
      <c r="D664" s="7"/>
    </row>
    <row r="665" spans="2:4" x14ac:dyDescent="0.2">
      <c r="B665" s="7"/>
      <c r="C665" s="7"/>
      <c r="D665" s="7"/>
    </row>
    <row r="666" spans="2:4" x14ac:dyDescent="0.2">
      <c r="B666" s="7"/>
      <c r="C666" s="7"/>
      <c r="D666" s="7"/>
    </row>
    <row r="667" spans="2:4" x14ac:dyDescent="0.2">
      <c r="B667" s="7"/>
      <c r="C667" s="7"/>
      <c r="D667" s="7"/>
    </row>
    <row r="668" spans="2:4" x14ac:dyDescent="0.2">
      <c r="B668" s="7"/>
      <c r="C668" s="7"/>
      <c r="D668" s="7"/>
    </row>
    <row r="669" spans="2:4" x14ac:dyDescent="0.2">
      <c r="B669" s="7"/>
      <c r="C669" s="7"/>
      <c r="D669" s="7"/>
    </row>
    <row r="670" spans="2:4" x14ac:dyDescent="0.2">
      <c r="B670" s="7"/>
      <c r="C670" s="7"/>
      <c r="D670" s="7"/>
    </row>
    <row r="671" spans="2:4" x14ac:dyDescent="0.2">
      <c r="B671" s="7"/>
      <c r="C671" s="7"/>
      <c r="D671" s="7"/>
    </row>
    <row r="672" spans="2:4" x14ac:dyDescent="0.2">
      <c r="B672" s="7"/>
      <c r="C672" s="7"/>
      <c r="D672" s="7"/>
    </row>
    <row r="673" spans="2:4" x14ac:dyDescent="0.2">
      <c r="B673" s="7"/>
      <c r="C673" s="7"/>
      <c r="D673" s="7"/>
    </row>
    <row r="674" spans="2:4" x14ac:dyDescent="0.2">
      <c r="B674" s="7"/>
      <c r="C674" s="7"/>
      <c r="D674" s="7"/>
    </row>
    <row r="675" spans="2:4" x14ac:dyDescent="0.2">
      <c r="B675" s="7"/>
      <c r="C675" s="7"/>
      <c r="D675" s="7"/>
    </row>
    <row r="676" spans="2:4" x14ac:dyDescent="0.2">
      <c r="B676" s="7"/>
      <c r="C676" s="7"/>
      <c r="D676" s="7"/>
    </row>
    <row r="677" spans="2:4" x14ac:dyDescent="0.2">
      <c r="B677" s="7"/>
      <c r="C677" s="7"/>
      <c r="D677" s="7"/>
    </row>
    <row r="678" spans="2:4" x14ac:dyDescent="0.2">
      <c r="B678" s="7"/>
      <c r="C678" s="7"/>
      <c r="D678" s="7"/>
    </row>
    <row r="679" spans="2:4" x14ac:dyDescent="0.2">
      <c r="B679" s="7"/>
      <c r="C679" s="7"/>
      <c r="D679" s="7"/>
    </row>
    <row r="680" spans="2:4" x14ac:dyDescent="0.2">
      <c r="B680" s="7"/>
      <c r="C680" s="7"/>
      <c r="D680" s="7"/>
    </row>
    <row r="681" spans="2:4" x14ac:dyDescent="0.2">
      <c r="B681" s="7"/>
      <c r="C681" s="7"/>
      <c r="D681" s="7"/>
    </row>
    <row r="682" spans="2:4" x14ac:dyDescent="0.2">
      <c r="B682" s="7"/>
      <c r="C682" s="7"/>
      <c r="D682" s="7"/>
    </row>
    <row r="683" spans="2:4" x14ac:dyDescent="0.2">
      <c r="B683" s="7"/>
      <c r="C683" s="7"/>
      <c r="D683" s="7"/>
    </row>
    <row r="684" spans="2:4" x14ac:dyDescent="0.2">
      <c r="B684" s="7"/>
      <c r="C684" s="7"/>
      <c r="D684" s="7"/>
    </row>
    <row r="685" spans="2:4" x14ac:dyDescent="0.2">
      <c r="B685" s="7"/>
      <c r="C685" s="7"/>
      <c r="D685" s="7"/>
    </row>
    <row r="686" spans="2:4" x14ac:dyDescent="0.2">
      <c r="B686" s="7"/>
      <c r="C686" s="7"/>
      <c r="D686" s="7"/>
    </row>
    <row r="687" spans="2:4" x14ac:dyDescent="0.2">
      <c r="B687" s="7"/>
      <c r="C687" s="7"/>
      <c r="D687" s="7"/>
    </row>
    <row r="688" spans="2:4" x14ac:dyDescent="0.2">
      <c r="B688" s="7"/>
      <c r="C688" s="7"/>
      <c r="D688" s="7"/>
    </row>
    <row r="689" spans="2:4" x14ac:dyDescent="0.2">
      <c r="B689" s="7"/>
      <c r="C689" s="7"/>
      <c r="D689" s="7"/>
    </row>
    <row r="690" spans="2:4" x14ac:dyDescent="0.2">
      <c r="B690" s="7"/>
      <c r="C690" s="7"/>
      <c r="D690" s="7"/>
    </row>
    <row r="691" spans="2:4" x14ac:dyDescent="0.2">
      <c r="B691" s="7"/>
      <c r="C691" s="7"/>
      <c r="D691" s="7"/>
    </row>
    <row r="692" spans="2:4" x14ac:dyDescent="0.2">
      <c r="B692" s="7"/>
      <c r="C692" s="7"/>
      <c r="D692" s="7"/>
    </row>
    <row r="693" spans="2:4" x14ac:dyDescent="0.2">
      <c r="B693" s="7"/>
      <c r="C693" s="7"/>
      <c r="D693" s="7"/>
    </row>
    <row r="694" spans="2:4" x14ac:dyDescent="0.2">
      <c r="B694" s="7"/>
      <c r="C694" s="7"/>
      <c r="D694" s="7"/>
    </row>
    <row r="695" spans="2:4" x14ac:dyDescent="0.2">
      <c r="B695" s="7"/>
      <c r="C695" s="7"/>
      <c r="D695" s="7"/>
    </row>
    <row r="696" spans="2:4" x14ac:dyDescent="0.2">
      <c r="B696" s="7"/>
      <c r="C696" s="7"/>
      <c r="D696" s="7"/>
    </row>
    <row r="697" spans="2:4" x14ac:dyDescent="0.2">
      <c r="B697" s="7"/>
      <c r="C697" s="7"/>
      <c r="D697" s="7"/>
    </row>
    <row r="698" spans="2:4" x14ac:dyDescent="0.2">
      <c r="B698" s="7"/>
      <c r="C698" s="7"/>
      <c r="D698" s="7"/>
    </row>
    <row r="699" spans="2:4" x14ac:dyDescent="0.2">
      <c r="B699" s="7"/>
      <c r="C699" s="7"/>
      <c r="D699" s="7"/>
    </row>
    <row r="700" spans="2:4" x14ac:dyDescent="0.2">
      <c r="B700" s="7"/>
      <c r="C700" s="7"/>
      <c r="D700" s="7"/>
    </row>
    <row r="701" spans="2:4" x14ac:dyDescent="0.2">
      <c r="B701" s="7"/>
      <c r="C701" s="7"/>
      <c r="D701" s="7"/>
    </row>
    <row r="702" spans="2:4" x14ac:dyDescent="0.2">
      <c r="B702" s="7"/>
      <c r="C702" s="7"/>
      <c r="D702" s="7"/>
    </row>
    <row r="703" spans="2:4" x14ac:dyDescent="0.2">
      <c r="B703" s="7"/>
      <c r="C703" s="7"/>
      <c r="D703" s="7"/>
    </row>
    <row r="704" spans="2:4" x14ac:dyDescent="0.2">
      <c r="B704" s="7"/>
      <c r="C704" s="7"/>
      <c r="D704" s="7"/>
    </row>
    <row r="705" spans="2:4" x14ac:dyDescent="0.2">
      <c r="B705" s="7"/>
      <c r="C705" s="7"/>
      <c r="D705" s="7"/>
    </row>
    <row r="706" spans="2:4" x14ac:dyDescent="0.2">
      <c r="B706" s="7"/>
      <c r="C706" s="7"/>
      <c r="D706" s="7"/>
    </row>
    <row r="707" spans="2:4" x14ac:dyDescent="0.2">
      <c r="B707" s="7"/>
      <c r="C707" s="7"/>
      <c r="D707" s="7"/>
    </row>
    <row r="708" spans="2:4" x14ac:dyDescent="0.2">
      <c r="B708" s="7"/>
      <c r="C708" s="7"/>
      <c r="D708" s="7"/>
    </row>
    <row r="709" spans="2:4" x14ac:dyDescent="0.2">
      <c r="B709" s="7"/>
      <c r="C709" s="7"/>
      <c r="D709" s="7"/>
    </row>
    <row r="710" spans="2:4" x14ac:dyDescent="0.2">
      <c r="B710" s="7"/>
      <c r="C710" s="7"/>
      <c r="D710" s="7"/>
    </row>
    <row r="711" spans="2:4" x14ac:dyDescent="0.2">
      <c r="B711" s="7"/>
      <c r="C711" s="7"/>
      <c r="D711" s="7"/>
    </row>
    <row r="712" spans="2:4" x14ac:dyDescent="0.2">
      <c r="B712" s="7"/>
      <c r="C712" s="7"/>
      <c r="D712" s="7"/>
    </row>
    <row r="713" spans="2:4" x14ac:dyDescent="0.2">
      <c r="B713" s="7"/>
      <c r="C713" s="7"/>
      <c r="D713" s="7"/>
    </row>
    <row r="714" spans="2:4" x14ac:dyDescent="0.2">
      <c r="B714" s="7"/>
      <c r="C714" s="7"/>
      <c r="D714" s="7"/>
    </row>
    <row r="715" spans="2:4" x14ac:dyDescent="0.2">
      <c r="B715" s="7"/>
      <c r="C715" s="7"/>
      <c r="D715" s="7"/>
    </row>
    <row r="716" spans="2:4" x14ac:dyDescent="0.2">
      <c r="B716" s="7"/>
      <c r="C716" s="7"/>
      <c r="D716" s="7"/>
    </row>
    <row r="717" spans="2:4" x14ac:dyDescent="0.2">
      <c r="B717" s="7"/>
      <c r="C717" s="7"/>
      <c r="D717" s="7"/>
    </row>
    <row r="718" spans="2:4" x14ac:dyDescent="0.2">
      <c r="B718" s="7"/>
      <c r="C718" s="7"/>
      <c r="D718" s="7"/>
    </row>
    <row r="719" spans="2:4" x14ac:dyDescent="0.2">
      <c r="B719" s="7"/>
      <c r="C719" s="7"/>
      <c r="D719" s="7"/>
    </row>
    <row r="720" spans="2:4" x14ac:dyDescent="0.2">
      <c r="B720" s="7"/>
      <c r="C720" s="7"/>
      <c r="D720" s="7"/>
    </row>
    <row r="721" spans="2:4" x14ac:dyDescent="0.2">
      <c r="B721" s="7"/>
      <c r="C721" s="7"/>
      <c r="D721" s="7"/>
    </row>
    <row r="722" spans="2:4" x14ac:dyDescent="0.2">
      <c r="B722" s="7"/>
      <c r="C722" s="7"/>
      <c r="D722" s="7"/>
    </row>
    <row r="723" spans="2:4" x14ac:dyDescent="0.2">
      <c r="B723" s="7"/>
      <c r="C723" s="7"/>
      <c r="D723" s="7"/>
    </row>
    <row r="724" spans="2:4" x14ac:dyDescent="0.2">
      <c r="B724" s="7"/>
      <c r="C724" s="7"/>
      <c r="D724" s="7"/>
    </row>
    <row r="725" spans="2:4" x14ac:dyDescent="0.2">
      <c r="B725" s="7"/>
      <c r="C725" s="7"/>
      <c r="D725" s="7"/>
    </row>
    <row r="726" spans="2:4" x14ac:dyDescent="0.2">
      <c r="B726" s="7"/>
      <c r="C726" s="7"/>
      <c r="D726" s="7"/>
    </row>
    <row r="727" spans="2:4" x14ac:dyDescent="0.2">
      <c r="B727" s="7"/>
      <c r="C727" s="7"/>
      <c r="D727" s="7"/>
    </row>
    <row r="728" spans="2:4" x14ac:dyDescent="0.2">
      <c r="B728" s="7"/>
      <c r="C728" s="7"/>
      <c r="D728" s="7"/>
    </row>
    <row r="729" spans="2:4" x14ac:dyDescent="0.2">
      <c r="B729" s="7"/>
      <c r="C729" s="7"/>
      <c r="D729" s="7"/>
    </row>
    <row r="730" spans="2:4" x14ac:dyDescent="0.2">
      <c r="B730" s="7"/>
      <c r="C730" s="7"/>
      <c r="D730" s="7"/>
    </row>
    <row r="731" spans="2:4" x14ac:dyDescent="0.2">
      <c r="B731" s="7"/>
      <c r="C731" s="7"/>
      <c r="D731" s="7"/>
    </row>
    <row r="732" spans="2:4" x14ac:dyDescent="0.2">
      <c r="B732" s="7"/>
      <c r="C732" s="7"/>
      <c r="D732" s="7"/>
    </row>
    <row r="733" spans="2:4" x14ac:dyDescent="0.2">
      <c r="B733" s="7"/>
      <c r="C733" s="7"/>
      <c r="D733" s="7"/>
    </row>
    <row r="734" spans="2:4" x14ac:dyDescent="0.2">
      <c r="B734" s="7"/>
      <c r="C734" s="7"/>
      <c r="D734" s="7"/>
    </row>
    <row r="735" spans="2:4" x14ac:dyDescent="0.2">
      <c r="B735" s="7"/>
      <c r="C735" s="7"/>
      <c r="D735" s="7"/>
    </row>
    <row r="736" spans="2:4" x14ac:dyDescent="0.2">
      <c r="B736" s="7"/>
      <c r="C736" s="7"/>
      <c r="D736" s="7"/>
    </row>
    <row r="737" spans="2:4" x14ac:dyDescent="0.2">
      <c r="B737" s="7"/>
      <c r="C737" s="7"/>
      <c r="D737" s="7"/>
    </row>
    <row r="738" spans="2:4" x14ac:dyDescent="0.2">
      <c r="B738" s="7"/>
      <c r="C738" s="7"/>
      <c r="D738" s="7"/>
    </row>
    <row r="739" spans="2:4" x14ac:dyDescent="0.2">
      <c r="B739" s="7"/>
      <c r="C739" s="7"/>
      <c r="D739" s="7"/>
    </row>
    <row r="740" spans="2:4" x14ac:dyDescent="0.2">
      <c r="B740" s="7"/>
      <c r="C740" s="7"/>
      <c r="D740" s="7"/>
    </row>
    <row r="741" spans="2:4" x14ac:dyDescent="0.2">
      <c r="B741" s="7"/>
      <c r="C741" s="7"/>
      <c r="D741" s="7"/>
    </row>
    <row r="742" spans="2:4" x14ac:dyDescent="0.2">
      <c r="B742" s="7"/>
      <c r="C742" s="7"/>
      <c r="D742" s="7"/>
    </row>
    <row r="743" spans="2:4" x14ac:dyDescent="0.2">
      <c r="B743" s="7"/>
      <c r="C743" s="7"/>
      <c r="D743" s="7"/>
    </row>
    <row r="744" spans="2:4" x14ac:dyDescent="0.2">
      <c r="B744" s="7"/>
      <c r="C744" s="7"/>
      <c r="D744" s="7"/>
    </row>
    <row r="745" spans="2:4" x14ac:dyDescent="0.2">
      <c r="B745" s="7"/>
      <c r="C745" s="7"/>
      <c r="D745" s="7"/>
    </row>
    <row r="746" spans="2:4" x14ac:dyDescent="0.2">
      <c r="B746" s="7"/>
      <c r="C746" s="7"/>
      <c r="D746" s="7"/>
    </row>
    <row r="747" spans="2:4" x14ac:dyDescent="0.2">
      <c r="B747" s="7"/>
      <c r="C747" s="7"/>
      <c r="D747" s="7"/>
    </row>
    <row r="748" spans="2:4" x14ac:dyDescent="0.2">
      <c r="B748" s="7"/>
      <c r="C748" s="7"/>
      <c r="D748" s="7"/>
    </row>
    <row r="749" spans="2:4" x14ac:dyDescent="0.2">
      <c r="B749" s="7"/>
      <c r="C749" s="7"/>
      <c r="D749" s="7"/>
    </row>
    <row r="750" spans="2:4" x14ac:dyDescent="0.2">
      <c r="B750" s="7"/>
      <c r="C750" s="7"/>
      <c r="D750" s="7"/>
    </row>
    <row r="751" spans="2:4" x14ac:dyDescent="0.2">
      <c r="B751" s="7"/>
      <c r="C751" s="7"/>
      <c r="D751" s="7"/>
    </row>
    <row r="752" spans="2:4" x14ac:dyDescent="0.2">
      <c r="B752" s="7"/>
      <c r="C752" s="7"/>
      <c r="D752" s="7"/>
    </row>
    <row r="753" spans="2:4" x14ac:dyDescent="0.2">
      <c r="B753" s="7"/>
      <c r="C753" s="7"/>
      <c r="D753" s="7"/>
    </row>
    <row r="754" spans="2:4" x14ac:dyDescent="0.2">
      <c r="B754" s="7"/>
      <c r="C754" s="7"/>
      <c r="D754" s="7"/>
    </row>
    <row r="755" spans="2:4" x14ac:dyDescent="0.2">
      <c r="B755" s="7"/>
      <c r="C755" s="7"/>
      <c r="D755" s="7"/>
    </row>
    <row r="756" spans="2:4" x14ac:dyDescent="0.2">
      <c r="B756" s="7"/>
      <c r="C756" s="7"/>
      <c r="D756" s="7"/>
    </row>
    <row r="757" spans="2:4" x14ac:dyDescent="0.2">
      <c r="B757" s="7"/>
      <c r="C757" s="7"/>
      <c r="D757" s="7"/>
    </row>
    <row r="758" spans="2:4" x14ac:dyDescent="0.2">
      <c r="B758" s="7"/>
      <c r="C758" s="7"/>
      <c r="D758" s="7"/>
    </row>
    <row r="759" spans="2:4" x14ac:dyDescent="0.2">
      <c r="B759" s="7"/>
      <c r="C759" s="7"/>
      <c r="D759" s="7"/>
    </row>
    <row r="760" spans="2:4" x14ac:dyDescent="0.2">
      <c r="B760" s="7"/>
      <c r="C760" s="7"/>
      <c r="D760" s="7"/>
    </row>
    <row r="761" spans="2:4" x14ac:dyDescent="0.2">
      <c r="B761" s="7"/>
      <c r="C761" s="7"/>
      <c r="D761" s="7"/>
    </row>
    <row r="762" spans="2:4" x14ac:dyDescent="0.2">
      <c r="B762" s="7"/>
      <c r="C762" s="7"/>
      <c r="D762" s="7"/>
    </row>
    <row r="763" spans="2:4" x14ac:dyDescent="0.2">
      <c r="B763" s="7"/>
      <c r="C763" s="7"/>
      <c r="D763" s="7"/>
    </row>
    <row r="764" spans="2:4" x14ac:dyDescent="0.2">
      <c r="B764" s="7"/>
      <c r="C764" s="7"/>
      <c r="D764" s="7"/>
    </row>
    <row r="765" spans="2:4" x14ac:dyDescent="0.2">
      <c r="B765" s="7"/>
      <c r="C765" s="7"/>
      <c r="D765" s="7"/>
    </row>
    <row r="766" spans="2:4" x14ac:dyDescent="0.2">
      <c r="B766" s="7"/>
      <c r="C766" s="7"/>
      <c r="D766" s="7"/>
    </row>
    <row r="767" spans="2:4" x14ac:dyDescent="0.2">
      <c r="B767" s="7"/>
      <c r="C767" s="7"/>
      <c r="D767" s="7"/>
    </row>
    <row r="768" spans="2:4" x14ac:dyDescent="0.2">
      <c r="B768" s="7"/>
      <c r="C768" s="7"/>
      <c r="D768" s="7"/>
    </row>
    <row r="769" spans="2:4" x14ac:dyDescent="0.2">
      <c r="B769" s="7"/>
      <c r="C769" s="7"/>
      <c r="D769" s="7"/>
    </row>
    <row r="770" spans="2:4" x14ac:dyDescent="0.2">
      <c r="B770" s="7"/>
      <c r="C770" s="7"/>
      <c r="D770" s="7"/>
    </row>
    <row r="771" spans="2:4" x14ac:dyDescent="0.2">
      <c r="B771" s="7"/>
      <c r="C771" s="7"/>
      <c r="D771" s="7"/>
    </row>
    <row r="772" spans="2:4" x14ac:dyDescent="0.2">
      <c r="B772" s="7"/>
      <c r="C772" s="7"/>
      <c r="D772" s="7"/>
    </row>
    <row r="773" spans="2:4" x14ac:dyDescent="0.2">
      <c r="B773" s="7"/>
      <c r="C773" s="7"/>
      <c r="D773" s="7"/>
    </row>
    <row r="774" spans="2:4" x14ac:dyDescent="0.2">
      <c r="B774" s="7"/>
      <c r="C774" s="7"/>
      <c r="D774" s="7"/>
    </row>
    <row r="775" spans="2:4" x14ac:dyDescent="0.2">
      <c r="B775" s="7"/>
      <c r="C775" s="7"/>
      <c r="D775" s="7"/>
    </row>
    <row r="776" spans="2:4" x14ac:dyDescent="0.2">
      <c r="B776" s="7"/>
      <c r="C776" s="7"/>
      <c r="D776" s="7"/>
    </row>
    <row r="777" spans="2:4" x14ac:dyDescent="0.2">
      <c r="B777" s="7"/>
      <c r="C777" s="7"/>
      <c r="D777" s="7"/>
    </row>
    <row r="778" spans="2:4" x14ac:dyDescent="0.2">
      <c r="B778" s="7"/>
      <c r="C778" s="7"/>
      <c r="D778" s="7"/>
    </row>
    <row r="779" spans="2:4" x14ac:dyDescent="0.2">
      <c r="B779" s="7"/>
      <c r="C779" s="7"/>
      <c r="D779" s="7"/>
    </row>
    <row r="780" spans="2:4" x14ac:dyDescent="0.2">
      <c r="B780" s="7"/>
      <c r="C780" s="7"/>
      <c r="D780" s="7"/>
    </row>
    <row r="781" spans="2:4" x14ac:dyDescent="0.2">
      <c r="B781" s="7"/>
      <c r="C781" s="7"/>
      <c r="D781" s="7"/>
    </row>
    <row r="782" spans="2:4" x14ac:dyDescent="0.2">
      <c r="B782" s="7"/>
      <c r="C782" s="7"/>
      <c r="D782" s="7"/>
    </row>
    <row r="783" spans="2:4" x14ac:dyDescent="0.2">
      <c r="B783" s="7"/>
      <c r="C783" s="7"/>
      <c r="D783" s="7"/>
    </row>
    <row r="784" spans="2:4" x14ac:dyDescent="0.2">
      <c r="B784" s="7"/>
      <c r="C784" s="7"/>
      <c r="D784" s="7"/>
    </row>
    <row r="785" spans="2:4" x14ac:dyDescent="0.2">
      <c r="B785" s="7"/>
      <c r="C785" s="7"/>
      <c r="D785" s="7"/>
    </row>
    <row r="786" spans="2:4" x14ac:dyDescent="0.2">
      <c r="B786" s="7"/>
      <c r="C786" s="7"/>
      <c r="D786" s="7"/>
    </row>
    <row r="787" spans="2:4" x14ac:dyDescent="0.2">
      <c r="B787" s="7"/>
      <c r="C787" s="7"/>
      <c r="D787" s="7"/>
    </row>
    <row r="788" spans="2:4" x14ac:dyDescent="0.2">
      <c r="B788" s="7"/>
      <c r="C788" s="7"/>
      <c r="D788" s="7"/>
    </row>
    <row r="789" spans="2:4" x14ac:dyDescent="0.2">
      <c r="B789" s="7"/>
      <c r="C789" s="7"/>
      <c r="D789" s="7"/>
    </row>
    <row r="790" spans="2:4" x14ac:dyDescent="0.2">
      <c r="B790" s="7"/>
      <c r="C790" s="7"/>
      <c r="D790" s="7"/>
    </row>
    <row r="791" spans="2:4" x14ac:dyDescent="0.2">
      <c r="B791" s="7"/>
      <c r="C791" s="7"/>
      <c r="D791" s="7"/>
    </row>
    <row r="792" spans="2:4" x14ac:dyDescent="0.2">
      <c r="B792" s="7"/>
      <c r="C792" s="7"/>
      <c r="D792" s="7"/>
    </row>
    <row r="793" spans="2:4" x14ac:dyDescent="0.2">
      <c r="B793" s="7"/>
      <c r="C793" s="7"/>
      <c r="D793" s="7"/>
    </row>
    <row r="794" spans="2:4" x14ac:dyDescent="0.2">
      <c r="B794" s="7"/>
      <c r="C794" s="7"/>
      <c r="D794" s="7"/>
    </row>
    <row r="795" spans="2:4" x14ac:dyDescent="0.2">
      <c r="B795" s="7"/>
      <c r="C795" s="7"/>
      <c r="D795" s="7"/>
    </row>
    <row r="796" spans="2:4" x14ac:dyDescent="0.2">
      <c r="B796" s="7"/>
      <c r="C796" s="7"/>
      <c r="D796" s="7"/>
    </row>
    <row r="797" spans="2:4" x14ac:dyDescent="0.2">
      <c r="B797" s="7"/>
      <c r="C797" s="7"/>
      <c r="D797" s="7"/>
    </row>
    <row r="798" spans="2:4" x14ac:dyDescent="0.2">
      <c r="B798" s="7"/>
      <c r="C798" s="7"/>
      <c r="D798" s="7"/>
    </row>
    <row r="799" spans="2:4" x14ac:dyDescent="0.2">
      <c r="B799" s="7"/>
      <c r="C799" s="7"/>
      <c r="D799" s="7"/>
    </row>
    <row r="800" spans="2:4" x14ac:dyDescent="0.2">
      <c r="B800" s="7"/>
      <c r="C800" s="7"/>
      <c r="D800" s="7"/>
    </row>
    <row r="801" spans="2:4" x14ac:dyDescent="0.2">
      <c r="B801" s="7"/>
      <c r="C801" s="7"/>
      <c r="D801" s="7"/>
    </row>
    <row r="802" spans="2:4" x14ac:dyDescent="0.2">
      <c r="B802" s="7"/>
      <c r="C802" s="7"/>
      <c r="D802" s="7"/>
    </row>
  </sheetData>
  <mergeCells count="3">
    <mergeCell ref="B27:I29"/>
    <mergeCell ref="B33:I33"/>
    <mergeCell ref="B52:I56"/>
  </mergeCells>
  <printOptions horizontalCentered="1"/>
  <pageMargins left="0.70866141732283472" right="0.70866141732283472" top="0.74803149606299213" bottom="0.74803149606299213" header="0.31496062992125984" footer="0.31496062992125984"/>
  <pageSetup paperSize="9" scale="81" firstPageNumber="52" fitToHeight="0" orientation="portrait" r:id="rId1"/>
  <headerFooter>
    <oddFooter>&amp;CPage &amp;P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tabColor theme="5" tint="-0.249977111117893"/>
    <pageSetUpPr fitToPage="1"/>
  </sheetPr>
  <dimension ref="A1:M171"/>
  <sheetViews>
    <sheetView showGridLines="0" zoomScaleNormal="100" workbookViewId="0">
      <selection activeCell="N25" sqref="N25"/>
    </sheetView>
  </sheetViews>
  <sheetFormatPr baseColWidth="10" defaultRowHeight="12.75" x14ac:dyDescent="0.2"/>
  <cols>
    <col min="1" max="1" width="44.5" customWidth="1"/>
    <col min="2" max="2" width="17" customWidth="1"/>
    <col min="3" max="3" width="21.1640625" customWidth="1"/>
    <col min="4" max="4" width="9.5" customWidth="1"/>
    <col min="5" max="5" width="11.6640625" customWidth="1"/>
    <col min="6" max="6" width="11.5" customWidth="1"/>
    <col min="7" max="7" width="12.5" customWidth="1"/>
    <col min="8" max="8" width="16.6640625" customWidth="1"/>
    <col min="9" max="9" width="10.83203125" customWidth="1"/>
  </cols>
  <sheetData>
    <row r="1" spans="1:13" ht="7.5" customHeight="1" x14ac:dyDescent="0.2">
      <c r="G1" s="349"/>
      <c r="H1" s="349"/>
      <c r="I1" s="349"/>
    </row>
    <row r="2" spans="1:13" s="229" customFormat="1" ht="29.25" customHeight="1" x14ac:dyDescent="0.2">
      <c r="A2" s="757" t="s">
        <v>668</v>
      </c>
      <c r="B2" s="757"/>
      <c r="C2" s="757"/>
      <c r="D2" s="757"/>
      <c r="E2" s="757"/>
      <c r="F2" s="757"/>
      <c r="G2" s="757"/>
      <c r="H2" s="757"/>
      <c r="I2" s="228"/>
    </row>
    <row r="3" spans="1:13" ht="8.25" customHeight="1" x14ac:dyDescent="0.2">
      <c r="G3" s="349"/>
      <c r="H3" s="349"/>
      <c r="I3" s="349"/>
    </row>
    <row r="4" spans="1:13" ht="6" customHeight="1" x14ac:dyDescent="0.2">
      <c r="G4" s="349"/>
      <c r="H4" s="349"/>
      <c r="I4" s="349"/>
    </row>
    <row r="5" spans="1:13" ht="15.75" customHeight="1" x14ac:dyDescent="0.2">
      <c r="G5" s="349"/>
      <c r="H5" s="349"/>
      <c r="I5" s="349"/>
    </row>
    <row r="6" spans="1:13" ht="27.75" customHeight="1" x14ac:dyDescent="0.2">
      <c r="A6" s="199" t="s">
        <v>630</v>
      </c>
      <c r="B6" s="818" t="s">
        <v>621</v>
      </c>
      <c r="C6" s="819"/>
      <c r="D6" s="820"/>
      <c r="E6" s="818" t="s">
        <v>626</v>
      </c>
      <c r="F6" s="819"/>
      <c r="G6" s="820"/>
      <c r="H6" s="757" t="s">
        <v>620</v>
      </c>
      <c r="I6" s="349"/>
    </row>
    <row r="7" spans="1:13" s="32" customFormat="1" x14ac:dyDescent="0.2">
      <c r="A7" s="204"/>
      <c r="B7" s="417" t="s">
        <v>622</v>
      </c>
      <c r="C7" s="417" t="s">
        <v>623</v>
      </c>
      <c r="D7" s="417" t="s">
        <v>77</v>
      </c>
      <c r="E7" s="417" t="s">
        <v>624</v>
      </c>
      <c r="F7" s="417" t="s">
        <v>625</v>
      </c>
      <c r="G7" s="417" t="s">
        <v>77</v>
      </c>
      <c r="H7" s="757" t="s">
        <v>620</v>
      </c>
      <c r="I7" s="349"/>
      <c r="J7"/>
      <c r="K7"/>
      <c r="L7"/>
      <c r="M7"/>
    </row>
    <row r="8" spans="1:13" x14ac:dyDescent="0.2">
      <c r="A8" s="611" t="s">
        <v>112</v>
      </c>
      <c r="B8" s="633">
        <v>169</v>
      </c>
      <c r="C8" s="633">
        <v>161</v>
      </c>
      <c r="D8" s="633">
        <v>330</v>
      </c>
      <c r="E8" s="633">
        <v>5</v>
      </c>
      <c r="F8" s="633">
        <v>14</v>
      </c>
      <c r="G8" s="633">
        <v>19</v>
      </c>
      <c r="H8" s="633">
        <v>349</v>
      </c>
      <c r="I8" s="631"/>
    </row>
    <row r="9" spans="1:13" x14ac:dyDescent="0.2">
      <c r="A9" s="449" t="s">
        <v>111</v>
      </c>
      <c r="B9" s="633">
        <v>1591</v>
      </c>
      <c r="C9" s="633">
        <v>3466</v>
      </c>
      <c r="D9" s="633">
        <v>5057</v>
      </c>
      <c r="E9" s="633">
        <v>174</v>
      </c>
      <c r="F9" s="633">
        <v>90</v>
      </c>
      <c r="G9" s="633">
        <v>264</v>
      </c>
      <c r="H9" s="633">
        <v>5321</v>
      </c>
      <c r="I9" s="631"/>
    </row>
    <row r="10" spans="1:13" x14ac:dyDescent="0.2">
      <c r="A10" s="611" t="s">
        <v>568</v>
      </c>
      <c r="B10" s="633">
        <v>119</v>
      </c>
      <c r="C10" s="633">
        <v>272</v>
      </c>
      <c r="D10" s="633">
        <v>391</v>
      </c>
      <c r="E10" s="633">
        <v>1</v>
      </c>
      <c r="F10" s="633">
        <v>1</v>
      </c>
      <c r="G10" s="633">
        <v>2</v>
      </c>
      <c r="H10" s="633">
        <v>393</v>
      </c>
      <c r="I10" s="631"/>
    </row>
    <row r="11" spans="1:13" x14ac:dyDescent="0.2">
      <c r="A11" s="611" t="s">
        <v>580</v>
      </c>
      <c r="B11" s="633">
        <v>212</v>
      </c>
      <c r="C11" s="633">
        <v>416</v>
      </c>
      <c r="D11" s="633">
        <v>628</v>
      </c>
      <c r="E11" s="633">
        <v>17</v>
      </c>
      <c r="F11" s="633">
        <v>5</v>
      </c>
      <c r="G11" s="633">
        <v>22</v>
      </c>
      <c r="H11" s="633">
        <v>650</v>
      </c>
      <c r="I11" s="631"/>
    </row>
    <row r="12" spans="1:13" x14ac:dyDescent="0.2">
      <c r="A12" s="611" t="s">
        <v>114</v>
      </c>
      <c r="B12" s="633">
        <v>587</v>
      </c>
      <c r="C12" s="633">
        <v>1074</v>
      </c>
      <c r="D12" s="633">
        <v>1661</v>
      </c>
      <c r="E12" s="633">
        <v>68</v>
      </c>
      <c r="F12" s="633">
        <v>47</v>
      </c>
      <c r="G12" s="633">
        <v>115</v>
      </c>
      <c r="H12" s="633">
        <v>1776</v>
      </c>
      <c r="I12" s="631"/>
    </row>
    <row r="13" spans="1:13" x14ac:dyDescent="0.2">
      <c r="A13" s="611" t="s">
        <v>154</v>
      </c>
      <c r="B13" s="633">
        <v>542</v>
      </c>
      <c r="C13" s="633">
        <v>1403</v>
      </c>
      <c r="D13" s="633">
        <v>1945</v>
      </c>
      <c r="E13" s="633">
        <v>49</v>
      </c>
      <c r="F13" s="633">
        <v>62</v>
      </c>
      <c r="G13" s="633">
        <v>111</v>
      </c>
      <c r="H13" s="633">
        <v>2056</v>
      </c>
      <c r="I13" s="631"/>
    </row>
    <row r="14" spans="1:13" x14ac:dyDescent="0.2">
      <c r="A14" s="611" t="s">
        <v>426</v>
      </c>
      <c r="B14" s="633">
        <v>218</v>
      </c>
      <c r="C14" s="633">
        <v>180</v>
      </c>
      <c r="D14" s="633">
        <v>398</v>
      </c>
      <c r="E14" s="633">
        <v>6</v>
      </c>
      <c r="F14" s="633">
        <v>9</v>
      </c>
      <c r="G14" s="633">
        <v>15</v>
      </c>
      <c r="H14" s="633">
        <v>413</v>
      </c>
      <c r="I14" s="631"/>
    </row>
    <row r="15" spans="1:13" x14ac:dyDescent="0.2">
      <c r="A15" s="611" t="s">
        <v>135</v>
      </c>
      <c r="B15" s="633">
        <v>550</v>
      </c>
      <c r="C15" s="633">
        <v>720</v>
      </c>
      <c r="D15" s="633">
        <v>1270</v>
      </c>
      <c r="E15" s="633">
        <v>25</v>
      </c>
      <c r="F15" s="633">
        <v>17</v>
      </c>
      <c r="G15" s="633">
        <v>42</v>
      </c>
      <c r="H15" s="633">
        <v>1312</v>
      </c>
      <c r="I15" s="631"/>
    </row>
    <row r="16" spans="1:13" x14ac:dyDescent="0.2">
      <c r="A16" s="611" t="s">
        <v>113</v>
      </c>
      <c r="B16" s="633">
        <v>277</v>
      </c>
      <c r="C16" s="633">
        <v>313</v>
      </c>
      <c r="D16" s="633">
        <v>590</v>
      </c>
      <c r="E16" s="633">
        <v>21</v>
      </c>
      <c r="F16" s="633">
        <v>10</v>
      </c>
      <c r="G16" s="633">
        <v>31</v>
      </c>
      <c r="H16" s="633">
        <v>621</v>
      </c>
      <c r="I16" s="631"/>
    </row>
    <row r="17" spans="1:9" x14ac:dyDescent="0.2">
      <c r="A17" s="611" t="s">
        <v>117</v>
      </c>
      <c r="B17" s="633">
        <v>62</v>
      </c>
      <c r="C17" s="633">
        <v>157</v>
      </c>
      <c r="D17" s="633">
        <v>219</v>
      </c>
      <c r="E17" s="633">
        <v>24</v>
      </c>
      <c r="F17" s="633">
        <v>5</v>
      </c>
      <c r="G17" s="633">
        <v>29</v>
      </c>
      <c r="H17" s="633">
        <v>248</v>
      </c>
      <c r="I17" s="631"/>
    </row>
    <row r="18" spans="1:9" x14ac:dyDescent="0.2">
      <c r="A18" s="611" t="s">
        <v>116</v>
      </c>
      <c r="B18" s="633">
        <v>777</v>
      </c>
      <c r="C18" s="633">
        <v>1614</v>
      </c>
      <c r="D18" s="633">
        <v>2391</v>
      </c>
      <c r="E18" s="633">
        <v>109</v>
      </c>
      <c r="F18" s="633">
        <v>39</v>
      </c>
      <c r="G18" s="633">
        <v>148</v>
      </c>
      <c r="H18" s="633">
        <v>2539</v>
      </c>
      <c r="I18" s="631"/>
    </row>
    <row r="19" spans="1:9" x14ac:dyDescent="0.2">
      <c r="A19" s="611" t="s">
        <v>481</v>
      </c>
      <c r="B19" s="633">
        <v>14</v>
      </c>
      <c r="C19" s="633">
        <v>51</v>
      </c>
      <c r="D19" s="633">
        <v>65</v>
      </c>
      <c r="E19" s="633">
        <v>6</v>
      </c>
      <c r="F19" s="633">
        <v>0</v>
      </c>
      <c r="G19" s="633">
        <v>6</v>
      </c>
      <c r="H19" s="633">
        <v>71</v>
      </c>
      <c r="I19" s="631"/>
    </row>
    <row r="20" spans="1:9" x14ac:dyDescent="0.2">
      <c r="A20" s="611" t="s">
        <v>118</v>
      </c>
      <c r="B20" s="633">
        <v>1725</v>
      </c>
      <c r="C20" s="633">
        <v>1816</v>
      </c>
      <c r="D20" s="633">
        <v>3541</v>
      </c>
      <c r="E20" s="633">
        <v>176</v>
      </c>
      <c r="F20" s="633">
        <v>69</v>
      </c>
      <c r="G20" s="633">
        <v>245</v>
      </c>
      <c r="H20" s="633">
        <v>3786</v>
      </c>
      <c r="I20" s="631"/>
    </row>
    <row r="21" spans="1:9" x14ac:dyDescent="0.2">
      <c r="A21" s="611" t="s">
        <v>119</v>
      </c>
      <c r="B21" s="633">
        <v>357</v>
      </c>
      <c r="C21" s="633">
        <v>928</v>
      </c>
      <c r="D21" s="633">
        <v>1285</v>
      </c>
      <c r="E21" s="633">
        <v>48</v>
      </c>
      <c r="F21" s="633">
        <v>20</v>
      </c>
      <c r="G21" s="633">
        <v>68</v>
      </c>
      <c r="H21" s="633">
        <v>1353</v>
      </c>
      <c r="I21" s="631"/>
    </row>
    <row r="22" spans="1:9" x14ac:dyDescent="0.2">
      <c r="A22" s="611" t="s">
        <v>121</v>
      </c>
      <c r="B22" s="633">
        <v>231</v>
      </c>
      <c r="C22" s="633">
        <v>318</v>
      </c>
      <c r="D22" s="633">
        <v>549</v>
      </c>
      <c r="E22" s="633">
        <v>49</v>
      </c>
      <c r="F22" s="633">
        <v>22</v>
      </c>
      <c r="G22" s="633">
        <v>71</v>
      </c>
      <c r="H22" s="633">
        <v>620</v>
      </c>
      <c r="I22" s="631"/>
    </row>
    <row r="23" spans="1:9" x14ac:dyDescent="0.2">
      <c r="A23" s="611" t="s">
        <v>403</v>
      </c>
      <c r="B23" s="633">
        <v>89</v>
      </c>
      <c r="C23" s="633">
        <v>240</v>
      </c>
      <c r="D23" s="633">
        <v>329</v>
      </c>
      <c r="E23" s="633">
        <v>10</v>
      </c>
      <c r="F23" s="633">
        <v>5</v>
      </c>
      <c r="G23" s="633">
        <v>15</v>
      </c>
      <c r="H23" s="633">
        <v>344</v>
      </c>
      <c r="I23" s="631"/>
    </row>
    <row r="24" spans="1:9" x14ac:dyDescent="0.2">
      <c r="A24" s="611" t="s">
        <v>176</v>
      </c>
      <c r="B24" s="633">
        <v>951</v>
      </c>
      <c r="C24" s="633">
        <v>973</v>
      </c>
      <c r="D24" s="633">
        <v>1924</v>
      </c>
      <c r="E24" s="633">
        <v>36</v>
      </c>
      <c r="F24" s="633">
        <v>55</v>
      </c>
      <c r="G24" s="633">
        <v>91</v>
      </c>
      <c r="H24" s="633">
        <v>2015</v>
      </c>
      <c r="I24" s="631"/>
    </row>
    <row r="25" spans="1:9" x14ac:dyDescent="0.2">
      <c r="A25" s="611" t="s">
        <v>177</v>
      </c>
      <c r="B25" s="633">
        <v>9</v>
      </c>
      <c r="C25" s="633">
        <v>48</v>
      </c>
      <c r="D25" s="633">
        <v>57</v>
      </c>
      <c r="E25" s="633"/>
      <c r="F25" s="633"/>
      <c r="G25" s="633">
        <v>0</v>
      </c>
      <c r="H25" s="633">
        <v>57</v>
      </c>
      <c r="I25" s="631"/>
    </row>
    <row r="26" spans="1:9" x14ac:dyDescent="0.2">
      <c r="A26" s="611" t="s">
        <v>178</v>
      </c>
      <c r="B26" s="633">
        <v>359</v>
      </c>
      <c r="C26" s="633">
        <v>670</v>
      </c>
      <c r="D26" s="633">
        <v>1029</v>
      </c>
      <c r="E26" s="633">
        <v>9</v>
      </c>
      <c r="F26" s="633">
        <v>28</v>
      </c>
      <c r="G26" s="633">
        <v>37</v>
      </c>
      <c r="H26" s="633">
        <v>1066</v>
      </c>
      <c r="I26" s="631"/>
    </row>
    <row r="27" spans="1:9" x14ac:dyDescent="0.2">
      <c r="A27" s="611" t="s">
        <v>123</v>
      </c>
      <c r="B27" s="633">
        <v>1143</v>
      </c>
      <c r="C27" s="633">
        <v>1376</v>
      </c>
      <c r="D27" s="633">
        <v>2519</v>
      </c>
      <c r="E27" s="633">
        <v>142</v>
      </c>
      <c r="F27" s="633">
        <v>38</v>
      </c>
      <c r="G27" s="633">
        <v>180</v>
      </c>
      <c r="H27" s="633">
        <v>2699</v>
      </c>
      <c r="I27" s="631"/>
    </row>
    <row r="28" spans="1:9" x14ac:dyDescent="0.2">
      <c r="A28" s="611" t="s">
        <v>439</v>
      </c>
      <c r="B28" s="633">
        <v>45</v>
      </c>
      <c r="C28" s="633">
        <v>126</v>
      </c>
      <c r="D28" s="633">
        <v>171</v>
      </c>
      <c r="E28" s="633">
        <v>27</v>
      </c>
      <c r="F28" s="633">
        <v>4</v>
      </c>
      <c r="G28" s="633">
        <v>31</v>
      </c>
      <c r="H28" s="633">
        <v>202</v>
      </c>
      <c r="I28" s="631"/>
    </row>
    <row r="29" spans="1:9" x14ac:dyDescent="0.2">
      <c r="A29" s="611" t="s">
        <v>572</v>
      </c>
      <c r="B29" s="633">
        <v>138</v>
      </c>
      <c r="C29" s="633">
        <v>171</v>
      </c>
      <c r="D29" s="633">
        <v>309</v>
      </c>
      <c r="E29" s="633"/>
      <c r="F29" s="633"/>
      <c r="G29" s="633">
        <v>0</v>
      </c>
      <c r="H29" s="633">
        <v>309</v>
      </c>
      <c r="I29" s="631"/>
    </row>
    <row r="30" spans="1:9" x14ac:dyDescent="0.2">
      <c r="A30" s="611" t="s">
        <v>409</v>
      </c>
      <c r="B30" s="633">
        <v>190</v>
      </c>
      <c r="C30" s="633">
        <v>771</v>
      </c>
      <c r="D30" s="633">
        <v>961</v>
      </c>
      <c r="E30" s="633">
        <v>38</v>
      </c>
      <c r="F30" s="633">
        <v>17</v>
      </c>
      <c r="G30" s="633">
        <v>55</v>
      </c>
      <c r="H30" s="633">
        <v>1016</v>
      </c>
      <c r="I30" s="631"/>
    </row>
    <row r="31" spans="1:9" x14ac:dyDescent="0.2">
      <c r="A31" s="611" t="s">
        <v>196</v>
      </c>
      <c r="B31" s="633">
        <v>27</v>
      </c>
      <c r="C31" s="633">
        <v>83</v>
      </c>
      <c r="D31" s="633">
        <v>110</v>
      </c>
      <c r="E31" s="633">
        <v>11</v>
      </c>
      <c r="F31" s="633">
        <v>1</v>
      </c>
      <c r="G31" s="633">
        <v>12</v>
      </c>
      <c r="H31" s="633">
        <v>122</v>
      </c>
      <c r="I31" s="631"/>
    </row>
    <row r="32" spans="1:9" x14ac:dyDescent="0.2">
      <c r="A32" s="611" t="s">
        <v>129</v>
      </c>
      <c r="B32" s="633">
        <v>583</v>
      </c>
      <c r="C32" s="633">
        <v>1080</v>
      </c>
      <c r="D32" s="633">
        <v>1663</v>
      </c>
      <c r="E32" s="633">
        <v>33</v>
      </c>
      <c r="F32" s="633">
        <v>33</v>
      </c>
      <c r="G32" s="633">
        <v>66</v>
      </c>
      <c r="H32" s="633">
        <v>1729</v>
      </c>
      <c r="I32" s="631"/>
    </row>
    <row r="33" spans="1:13" x14ac:dyDescent="0.2">
      <c r="A33" s="611" t="s">
        <v>440</v>
      </c>
      <c r="B33" s="633">
        <v>975</v>
      </c>
      <c r="C33" s="633">
        <v>1850</v>
      </c>
      <c r="D33" s="633">
        <v>2825</v>
      </c>
      <c r="E33" s="633">
        <v>167</v>
      </c>
      <c r="F33" s="633">
        <v>63</v>
      </c>
      <c r="G33" s="633">
        <v>230</v>
      </c>
      <c r="H33" s="633">
        <v>3055</v>
      </c>
      <c r="I33" s="631"/>
    </row>
    <row r="34" spans="1:13" x14ac:dyDescent="0.2">
      <c r="A34" s="611" t="s">
        <v>680</v>
      </c>
      <c r="B34" s="633">
        <v>68</v>
      </c>
      <c r="C34" s="633">
        <v>80</v>
      </c>
      <c r="D34" s="633">
        <v>148</v>
      </c>
      <c r="E34" s="633">
        <v>19</v>
      </c>
      <c r="F34" s="633">
        <v>1</v>
      </c>
      <c r="G34" s="633">
        <v>20</v>
      </c>
      <c r="H34" s="633">
        <v>168</v>
      </c>
      <c r="I34" s="631"/>
    </row>
    <row r="35" spans="1:13" x14ac:dyDescent="0.2">
      <c r="A35" s="611" t="s">
        <v>115</v>
      </c>
      <c r="B35" s="633">
        <v>119</v>
      </c>
      <c r="C35" s="633">
        <v>213</v>
      </c>
      <c r="D35" s="633">
        <v>332</v>
      </c>
      <c r="E35" s="633">
        <v>16</v>
      </c>
      <c r="F35" s="633">
        <v>16</v>
      </c>
      <c r="G35" s="633">
        <v>32</v>
      </c>
      <c r="H35" s="633">
        <v>364</v>
      </c>
      <c r="I35" s="631"/>
      <c r="J35" s="457"/>
      <c r="K35" s="457"/>
      <c r="L35" s="457"/>
      <c r="M35" s="457"/>
    </row>
    <row r="36" spans="1:13" s="457" customFormat="1" x14ac:dyDescent="0.2">
      <c r="A36" s="611" t="s">
        <v>124</v>
      </c>
      <c r="B36" s="633">
        <v>185</v>
      </c>
      <c r="C36" s="633">
        <v>735</v>
      </c>
      <c r="D36" s="633">
        <v>920</v>
      </c>
      <c r="E36" s="633">
        <v>46</v>
      </c>
      <c r="F36" s="633">
        <v>73</v>
      </c>
      <c r="G36" s="633">
        <v>119</v>
      </c>
      <c r="H36" s="633">
        <v>1039</v>
      </c>
      <c r="I36" s="631"/>
      <c r="J36"/>
      <c r="K36"/>
      <c r="L36"/>
      <c r="M36"/>
    </row>
    <row r="37" spans="1:13" x14ac:dyDescent="0.2">
      <c r="A37" s="611" t="s">
        <v>574</v>
      </c>
      <c r="B37" s="633">
        <v>776</v>
      </c>
      <c r="C37" s="633">
        <v>1193</v>
      </c>
      <c r="D37" s="633">
        <v>1969</v>
      </c>
      <c r="E37" s="633">
        <v>304</v>
      </c>
      <c r="F37" s="633">
        <v>31</v>
      </c>
      <c r="G37" s="633">
        <v>335</v>
      </c>
      <c r="H37" s="633">
        <v>2304</v>
      </c>
      <c r="I37" s="631"/>
    </row>
    <row r="38" spans="1:13" x14ac:dyDescent="0.2">
      <c r="A38" s="611" t="s">
        <v>644</v>
      </c>
      <c r="B38" s="633">
        <v>588</v>
      </c>
      <c r="C38" s="633">
        <v>1014</v>
      </c>
      <c r="D38" s="633">
        <v>1602</v>
      </c>
      <c r="E38" s="633">
        <v>68</v>
      </c>
      <c r="F38" s="633">
        <v>45</v>
      </c>
      <c r="G38" s="633">
        <v>113</v>
      </c>
      <c r="H38" s="633">
        <v>1715</v>
      </c>
      <c r="I38" s="631"/>
    </row>
    <row r="39" spans="1:13" x14ac:dyDescent="0.2">
      <c r="A39" s="611" t="s">
        <v>127</v>
      </c>
      <c r="B39" s="633">
        <v>980</v>
      </c>
      <c r="C39" s="633">
        <v>1670</v>
      </c>
      <c r="D39" s="633">
        <v>2650</v>
      </c>
      <c r="E39" s="633">
        <v>92</v>
      </c>
      <c r="F39" s="633">
        <v>51</v>
      </c>
      <c r="G39" s="633">
        <v>143</v>
      </c>
      <c r="H39" s="633">
        <v>2793</v>
      </c>
      <c r="I39" s="631"/>
    </row>
    <row r="40" spans="1:13" x14ac:dyDescent="0.2">
      <c r="A40" s="611" t="s">
        <v>410</v>
      </c>
      <c r="B40" s="633">
        <v>4</v>
      </c>
      <c r="C40" s="633">
        <v>202</v>
      </c>
      <c r="D40" s="633">
        <v>206</v>
      </c>
      <c r="E40" s="633">
        <v>2</v>
      </c>
      <c r="F40" s="633">
        <v>11</v>
      </c>
      <c r="G40" s="633">
        <v>13</v>
      </c>
      <c r="H40" s="633">
        <v>219</v>
      </c>
      <c r="I40" s="631"/>
    </row>
    <row r="41" spans="1:13" x14ac:dyDescent="0.2">
      <c r="A41" s="611" t="s">
        <v>507</v>
      </c>
      <c r="B41" s="633">
        <v>82</v>
      </c>
      <c r="C41" s="633">
        <v>51</v>
      </c>
      <c r="D41" s="633">
        <v>133</v>
      </c>
      <c r="E41" s="633"/>
      <c r="F41" s="633"/>
      <c r="G41" s="633">
        <v>0</v>
      </c>
      <c r="H41" s="633">
        <v>133</v>
      </c>
      <c r="I41" s="631"/>
    </row>
    <row r="42" spans="1:13" x14ac:dyDescent="0.2">
      <c r="A42" s="611" t="s">
        <v>197</v>
      </c>
      <c r="B42" s="633">
        <v>377</v>
      </c>
      <c r="C42" s="633">
        <v>760</v>
      </c>
      <c r="D42" s="633">
        <v>1137</v>
      </c>
      <c r="E42" s="633">
        <v>85</v>
      </c>
      <c r="F42" s="633">
        <v>15</v>
      </c>
      <c r="G42" s="633">
        <v>100</v>
      </c>
      <c r="H42" s="633">
        <v>1237</v>
      </c>
      <c r="I42" s="631"/>
    </row>
    <row r="43" spans="1:13" x14ac:dyDescent="0.2">
      <c r="A43" s="611" t="s">
        <v>198</v>
      </c>
      <c r="B43" s="633">
        <v>51</v>
      </c>
      <c r="C43" s="633">
        <v>179</v>
      </c>
      <c r="D43" s="633">
        <v>230</v>
      </c>
      <c r="E43" s="633">
        <v>2</v>
      </c>
      <c r="F43" s="633">
        <v>2</v>
      </c>
      <c r="G43" s="633">
        <v>4</v>
      </c>
      <c r="H43" s="633">
        <v>234</v>
      </c>
      <c r="I43" s="631"/>
    </row>
    <row r="44" spans="1:13" x14ac:dyDescent="0.2">
      <c r="A44" s="611" t="s">
        <v>425</v>
      </c>
      <c r="B44" s="633">
        <v>1577</v>
      </c>
      <c r="C44" s="633">
        <v>4108</v>
      </c>
      <c r="D44" s="633">
        <v>5685</v>
      </c>
      <c r="E44" s="633">
        <v>211</v>
      </c>
      <c r="F44" s="633">
        <v>74</v>
      </c>
      <c r="G44" s="633">
        <v>285</v>
      </c>
      <c r="H44" s="633">
        <v>5970</v>
      </c>
      <c r="I44" s="631"/>
    </row>
    <row r="45" spans="1:13" x14ac:dyDescent="0.2">
      <c r="A45" s="611" t="s">
        <v>131</v>
      </c>
      <c r="B45" s="633">
        <v>417</v>
      </c>
      <c r="C45" s="633">
        <v>499</v>
      </c>
      <c r="D45" s="633">
        <v>916</v>
      </c>
      <c r="E45" s="633">
        <v>3</v>
      </c>
      <c r="F45" s="633">
        <v>3</v>
      </c>
      <c r="G45" s="633">
        <v>6</v>
      </c>
      <c r="H45" s="633">
        <v>922</v>
      </c>
      <c r="I45" s="631"/>
    </row>
    <row r="46" spans="1:13" x14ac:dyDescent="0.2">
      <c r="A46" s="611" t="s">
        <v>570</v>
      </c>
      <c r="B46" s="633">
        <v>462</v>
      </c>
      <c r="C46" s="633">
        <v>1141</v>
      </c>
      <c r="D46" s="633">
        <v>1603</v>
      </c>
      <c r="E46" s="633">
        <v>48</v>
      </c>
      <c r="F46" s="633">
        <v>30</v>
      </c>
      <c r="G46" s="633">
        <v>78</v>
      </c>
      <c r="H46" s="633">
        <v>1681</v>
      </c>
      <c r="I46" s="631"/>
    </row>
    <row r="47" spans="1:13" x14ac:dyDescent="0.2">
      <c r="A47" s="611" t="s">
        <v>428</v>
      </c>
      <c r="B47" s="633">
        <v>257</v>
      </c>
      <c r="C47" s="633">
        <v>90</v>
      </c>
      <c r="D47" s="633">
        <v>347</v>
      </c>
      <c r="E47" s="633">
        <v>4</v>
      </c>
      <c r="F47" s="633">
        <v>3</v>
      </c>
      <c r="G47" s="633">
        <v>7</v>
      </c>
      <c r="H47" s="633">
        <v>354</v>
      </c>
      <c r="I47" s="631"/>
    </row>
    <row r="48" spans="1:13" x14ac:dyDescent="0.2">
      <c r="A48" s="611" t="s">
        <v>134</v>
      </c>
      <c r="B48" s="633">
        <v>988</v>
      </c>
      <c r="C48" s="633">
        <v>1109</v>
      </c>
      <c r="D48" s="633">
        <v>2097</v>
      </c>
      <c r="E48" s="633">
        <v>82</v>
      </c>
      <c r="F48" s="633">
        <v>47</v>
      </c>
      <c r="G48" s="633">
        <v>129</v>
      </c>
      <c r="H48" s="633">
        <v>2226</v>
      </c>
      <c r="I48" s="631"/>
    </row>
    <row r="49" spans="1:13" x14ac:dyDescent="0.2">
      <c r="A49" s="611" t="s">
        <v>172</v>
      </c>
      <c r="B49" s="633">
        <v>229</v>
      </c>
      <c r="C49" s="633">
        <v>606</v>
      </c>
      <c r="D49" s="633">
        <v>835</v>
      </c>
      <c r="E49" s="633"/>
      <c r="F49" s="633"/>
      <c r="G49" s="633">
        <v>0</v>
      </c>
      <c r="H49" s="633">
        <v>835</v>
      </c>
      <c r="I49" s="631"/>
    </row>
    <row r="50" spans="1:13" x14ac:dyDescent="0.2">
      <c r="A50" s="611" t="s">
        <v>184</v>
      </c>
      <c r="B50" s="633">
        <v>302</v>
      </c>
      <c r="C50" s="633">
        <v>568</v>
      </c>
      <c r="D50" s="633">
        <v>870</v>
      </c>
      <c r="E50" s="633">
        <v>11</v>
      </c>
      <c r="F50" s="633">
        <v>28</v>
      </c>
      <c r="G50" s="633">
        <v>39</v>
      </c>
      <c r="H50" s="633">
        <v>909</v>
      </c>
      <c r="I50" s="631"/>
    </row>
    <row r="51" spans="1:13" x14ac:dyDescent="0.2">
      <c r="A51" s="611" t="s">
        <v>155</v>
      </c>
      <c r="B51" s="633">
        <v>301</v>
      </c>
      <c r="C51" s="633">
        <v>678</v>
      </c>
      <c r="D51" s="633">
        <v>979</v>
      </c>
      <c r="E51" s="633">
        <v>20</v>
      </c>
      <c r="F51" s="633">
        <v>32</v>
      </c>
      <c r="G51" s="633">
        <v>52</v>
      </c>
      <c r="H51" s="633">
        <v>1031</v>
      </c>
      <c r="I51" s="631"/>
    </row>
    <row r="52" spans="1:13" x14ac:dyDescent="0.2">
      <c r="A52" s="611" t="s">
        <v>479</v>
      </c>
      <c r="B52" s="633">
        <v>1677</v>
      </c>
      <c r="C52" s="633">
        <v>3146</v>
      </c>
      <c r="D52" s="633">
        <v>4823</v>
      </c>
      <c r="E52" s="633">
        <v>251</v>
      </c>
      <c r="F52" s="633">
        <v>144</v>
      </c>
      <c r="G52" s="633">
        <v>395</v>
      </c>
      <c r="H52" s="633">
        <v>5218</v>
      </c>
      <c r="I52" s="631"/>
    </row>
    <row r="53" spans="1:13" x14ac:dyDescent="0.2">
      <c r="A53" s="611" t="s">
        <v>136</v>
      </c>
      <c r="B53" s="633">
        <v>264</v>
      </c>
      <c r="C53" s="633">
        <v>275</v>
      </c>
      <c r="D53" s="633">
        <v>539</v>
      </c>
      <c r="E53" s="633">
        <v>9</v>
      </c>
      <c r="F53" s="633">
        <v>8</v>
      </c>
      <c r="G53" s="633">
        <v>17</v>
      </c>
      <c r="H53" s="633">
        <v>556</v>
      </c>
      <c r="I53" s="631"/>
    </row>
    <row r="54" spans="1:13" x14ac:dyDescent="0.2">
      <c r="A54" s="611" t="s">
        <v>139</v>
      </c>
      <c r="B54" s="633">
        <v>641</v>
      </c>
      <c r="C54" s="633">
        <v>951</v>
      </c>
      <c r="D54" s="633">
        <v>1592</v>
      </c>
      <c r="E54" s="633">
        <v>26</v>
      </c>
      <c r="F54" s="633">
        <v>36</v>
      </c>
      <c r="G54" s="633">
        <v>62</v>
      </c>
      <c r="H54" s="633">
        <v>1654</v>
      </c>
      <c r="I54" s="631"/>
    </row>
    <row r="55" spans="1:13" x14ac:dyDescent="0.2">
      <c r="A55" s="611" t="s">
        <v>137</v>
      </c>
      <c r="B55" s="633">
        <v>405</v>
      </c>
      <c r="C55" s="633">
        <v>612</v>
      </c>
      <c r="D55" s="633">
        <v>1017</v>
      </c>
      <c r="E55" s="633">
        <v>18</v>
      </c>
      <c r="F55" s="633">
        <v>24</v>
      </c>
      <c r="G55" s="633">
        <v>42</v>
      </c>
      <c r="H55" s="633">
        <v>1059</v>
      </c>
      <c r="I55" s="631"/>
    </row>
    <row r="56" spans="1:13" x14ac:dyDescent="0.2">
      <c r="A56" s="611" t="s">
        <v>152</v>
      </c>
      <c r="B56" s="633">
        <v>1549</v>
      </c>
      <c r="C56" s="633">
        <v>2958</v>
      </c>
      <c r="D56" s="633">
        <v>4507</v>
      </c>
      <c r="E56" s="633">
        <v>103</v>
      </c>
      <c r="F56" s="633">
        <v>96</v>
      </c>
      <c r="G56" s="633">
        <v>199</v>
      </c>
      <c r="H56" s="633">
        <v>4706</v>
      </c>
      <c r="I56" s="631"/>
    </row>
    <row r="57" spans="1:13" x14ac:dyDescent="0.2">
      <c r="A57" s="611" t="s">
        <v>140</v>
      </c>
      <c r="B57" s="633">
        <v>774</v>
      </c>
      <c r="C57" s="633">
        <v>2172</v>
      </c>
      <c r="D57" s="633">
        <v>2946</v>
      </c>
      <c r="E57" s="633">
        <v>47</v>
      </c>
      <c r="F57" s="633">
        <v>79</v>
      </c>
      <c r="G57" s="633">
        <v>126</v>
      </c>
      <c r="H57" s="633">
        <v>3072</v>
      </c>
      <c r="I57" s="631"/>
    </row>
    <row r="58" spans="1:13" x14ac:dyDescent="0.2">
      <c r="A58" s="611" t="s">
        <v>141</v>
      </c>
      <c r="B58" s="633">
        <v>468</v>
      </c>
      <c r="C58" s="633">
        <v>1768</v>
      </c>
      <c r="D58" s="633">
        <v>2236</v>
      </c>
      <c r="E58" s="633">
        <v>162</v>
      </c>
      <c r="F58" s="633">
        <v>27</v>
      </c>
      <c r="G58" s="633">
        <v>189</v>
      </c>
      <c r="H58" s="633">
        <v>2425</v>
      </c>
      <c r="I58" s="631"/>
    </row>
    <row r="59" spans="1:13" x14ac:dyDescent="0.2">
      <c r="A59" s="611" t="s">
        <v>142</v>
      </c>
      <c r="B59" s="633">
        <v>501</v>
      </c>
      <c r="C59" s="633">
        <v>1482</v>
      </c>
      <c r="D59" s="633">
        <v>1983</v>
      </c>
      <c r="E59" s="633">
        <v>107</v>
      </c>
      <c r="F59" s="633">
        <v>24</v>
      </c>
      <c r="G59" s="633">
        <v>131</v>
      </c>
      <c r="H59" s="633">
        <v>2114</v>
      </c>
      <c r="I59" s="631"/>
    </row>
    <row r="60" spans="1:13" x14ac:dyDescent="0.2">
      <c r="A60" s="611" t="s">
        <v>505</v>
      </c>
      <c r="B60" s="633">
        <v>108</v>
      </c>
      <c r="C60" s="633">
        <v>198</v>
      </c>
      <c r="D60" s="633">
        <v>306</v>
      </c>
      <c r="E60" s="633">
        <v>82</v>
      </c>
      <c r="F60" s="633">
        <v>10</v>
      </c>
      <c r="G60" s="633">
        <v>92</v>
      </c>
      <c r="H60" s="633">
        <v>398</v>
      </c>
      <c r="I60" s="631"/>
    </row>
    <row r="61" spans="1:13" x14ac:dyDescent="0.2">
      <c r="A61" s="611" t="s">
        <v>143</v>
      </c>
      <c r="B61" s="633">
        <v>255</v>
      </c>
      <c r="C61" s="633">
        <v>71</v>
      </c>
      <c r="D61" s="633">
        <v>326</v>
      </c>
      <c r="E61" s="633"/>
      <c r="F61" s="633"/>
      <c r="G61" s="633">
        <v>0</v>
      </c>
      <c r="H61" s="633">
        <v>326</v>
      </c>
      <c r="I61" s="631"/>
      <c r="J61" s="621"/>
      <c r="K61" s="621"/>
      <c r="L61" s="621"/>
      <c r="M61" s="621"/>
    </row>
    <row r="62" spans="1:13" s="621" customFormat="1" x14ac:dyDescent="0.2">
      <c r="A62" s="611" t="s">
        <v>266</v>
      </c>
      <c r="B62" s="633">
        <v>14</v>
      </c>
      <c r="C62" s="633">
        <v>191</v>
      </c>
      <c r="D62" s="633">
        <v>205</v>
      </c>
      <c r="E62" s="633"/>
      <c r="F62" s="633"/>
      <c r="G62" s="633">
        <v>0</v>
      </c>
      <c r="H62" s="633">
        <v>205</v>
      </c>
      <c r="I62" s="631"/>
      <c r="J62"/>
      <c r="K62"/>
      <c r="L62"/>
      <c r="M62"/>
    </row>
    <row r="63" spans="1:13" x14ac:dyDescent="0.2">
      <c r="A63" s="611" t="s">
        <v>144</v>
      </c>
      <c r="B63" s="633">
        <v>199</v>
      </c>
      <c r="C63" s="633">
        <v>65</v>
      </c>
      <c r="D63" s="633">
        <v>264</v>
      </c>
      <c r="E63" s="633"/>
      <c r="F63" s="633"/>
      <c r="G63" s="633">
        <v>0</v>
      </c>
      <c r="H63" s="633">
        <v>264</v>
      </c>
      <c r="I63" s="631"/>
    </row>
    <row r="64" spans="1:13" x14ac:dyDescent="0.2">
      <c r="A64" s="611" t="s">
        <v>146</v>
      </c>
      <c r="B64" s="633">
        <v>139</v>
      </c>
      <c r="C64" s="633">
        <v>703</v>
      </c>
      <c r="D64" s="633">
        <v>842</v>
      </c>
      <c r="E64" s="633">
        <v>51</v>
      </c>
      <c r="F64" s="633">
        <v>15</v>
      </c>
      <c r="G64" s="633">
        <v>66</v>
      </c>
      <c r="H64" s="633">
        <v>908</v>
      </c>
      <c r="I64" s="631"/>
    </row>
    <row r="65" spans="1:13" x14ac:dyDescent="0.2">
      <c r="A65" s="611" t="s">
        <v>365</v>
      </c>
      <c r="B65" s="633">
        <v>79</v>
      </c>
      <c r="C65" s="633">
        <v>35</v>
      </c>
      <c r="D65" s="633">
        <v>114</v>
      </c>
      <c r="E65" s="633">
        <v>6</v>
      </c>
      <c r="F65" s="633"/>
      <c r="G65" s="633">
        <v>6</v>
      </c>
      <c r="H65" s="633">
        <v>120</v>
      </c>
      <c r="I65" s="631"/>
    </row>
    <row r="66" spans="1:13" x14ac:dyDescent="0.2">
      <c r="A66" s="611" t="s">
        <v>402</v>
      </c>
      <c r="B66" s="633">
        <v>1112</v>
      </c>
      <c r="C66" s="633">
        <v>2300</v>
      </c>
      <c r="D66" s="633">
        <v>3412</v>
      </c>
      <c r="E66" s="633">
        <v>82</v>
      </c>
      <c r="F66" s="633">
        <v>40</v>
      </c>
      <c r="G66" s="633">
        <v>122</v>
      </c>
      <c r="H66" s="633">
        <v>3534</v>
      </c>
      <c r="I66" s="631"/>
      <c r="J66" s="457"/>
      <c r="K66" s="457"/>
      <c r="L66" s="457"/>
      <c r="M66" s="457"/>
    </row>
    <row r="67" spans="1:13" s="457" customFormat="1" x14ac:dyDescent="0.2">
      <c r="A67" s="611" t="s">
        <v>148</v>
      </c>
      <c r="B67" s="633">
        <v>621</v>
      </c>
      <c r="C67" s="633">
        <v>677</v>
      </c>
      <c r="D67" s="633">
        <v>1298</v>
      </c>
      <c r="E67" s="633">
        <v>99</v>
      </c>
      <c r="F67" s="633">
        <v>26</v>
      </c>
      <c r="G67" s="633">
        <v>125</v>
      </c>
      <c r="H67" s="633">
        <v>1423</v>
      </c>
      <c r="I67" s="631"/>
      <c r="J67"/>
      <c r="K67"/>
      <c r="L67"/>
      <c r="M67"/>
    </row>
    <row r="68" spans="1:13" x14ac:dyDescent="0.2">
      <c r="A68" s="611" t="s">
        <v>149</v>
      </c>
      <c r="B68" s="633">
        <v>42</v>
      </c>
      <c r="C68" s="633">
        <v>51</v>
      </c>
      <c r="D68" s="633">
        <v>93</v>
      </c>
      <c r="E68" s="633"/>
      <c r="F68" s="633"/>
      <c r="G68" s="633">
        <v>0</v>
      </c>
      <c r="H68" s="633">
        <v>93</v>
      </c>
      <c r="I68" s="631"/>
    </row>
    <row r="69" spans="1:13" x14ac:dyDescent="0.2">
      <c r="A69" s="611" t="s">
        <v>187</v>
      </c>
      <c r="B69" s="633">
        <v>345</v>
      </c>
      <c r="C69" s="633">
        <v>730</v>
      </c>
      <c r="D69" s="633">
        <v>1075</v>
      </c>
      <c r="E69" s="633">
        <v>36</v>
      </c>
      <c r="F69" s="633">
        <v>19</v>
      </c>
      <c r="G69" s="633">
        <v>55</v>
      </c>
      <c r="H69" s="633">
        <v>1130</v>
      </c>
      <c r="I69" s="631"/>
    </row>
    <row r="70" spans="1:13" x14ac:dyDescent="0.2">
      <c r="A70" s="611" t="s">
        <v>153</v>
      </c>
      <c r="B70" s="633">
        <v>1380</v>
      </c>
      <c r="C70" s="633">
        <v>1716</v>
      </c>
      <c r="D70" s="633">
        <v>3096</v>
      </c>
      <c r="E70" s="633">
        <v>144</v>
      </c>
      <c r="F70" s="633">
        <v>69</v>
      </c>
      <c r="G70" s="633">
        <v>213</v>
      </c>
      <c r="H70" s="633">
        <v>3309</v>
      </c>
      <c r="I70" s="631"/>
    </row>
    <row r="71" spans="1:13" x14ac:dyDescent="0.2">
      <c r="A71" s="611" t="s">
        <v>150</v>
      </c>
      <c r="B71" s="633" t="s">
        <v>627</v>
      </c>
      <c r="C71" s="633" t="s">
        <v>627</v>
      </c>
      <c r="D71" s="633">
        <v>684</v>
      </c>
      <c r="E71" s="633">
        <v>17</v>
      </c>
      <c r="F71" s="633">
        <v>6</v>
      </c>
      <c r="G71" s="633">
        <v>23</v>
      </c>
      <c r="H71" s="633">
        <v>707</v>
      </c>
      <c r="I71" s="631"/>
    </row>
    <row r="72" spans="1:13" x14ac:dyDescent="0.2">
      <c r="A72" s="611" t="s">
        <v>132</v>
      </c>
      <c r="B72" s="633">
        <v>151</v>
      </c>
      <c r="C72" s="633">
        <v>195</v>
      </c>
      <c r="D72" s="633">
        <v>346</v>
      </c>
      <c r="E72" s="633">
        <v>6</v>
      </c>
      <c r="F72" s="633">
        <v>2</v>
      </c>
      <c r="G72" s="633">
        <v>8</v>
      </c>
      <c r="H72" s="633">
        <v>354</v>
      </c>
      <c r="I72" s="631"/>
      <c r="J72" s="426"/>
      <c r="K72" s="426"/>
      <c r="L72" s="426"/>
      <c r="M72" s="426"/>
    </row>
    <row r="73" spans="1:13" s="426" customFormat="1" x14ac:dyDescent="0.2">
      <c r="A73" s="611" t="s">
        <v>157</v>
      </c>
      <c r="B73" s="633">
        <v>592</v>
      </c>
      <c r="C73" s="633">
        <v>1067</v>
      </c>
      <c r="D73" s="633">
        <v>1659</v>
      </c>
      <c r="E73" s="633">
        <v>64</v>
      </c>
      <c r="F73" s="633"/>
      <c r="G73" s="633">
        <v>64</v>
      </c>
      <c r="H73" s="633">
        <v>1723</v>
      </c>
      <c r="I73" s="631"/>
      <c r="J73"/>
      <c r="K73"/>
      <c r="L73"/>
      <c r="M73"/>
    </row>
    <row r="74" spans="1:13" x14ac:dyDescent="0.2">
      <c r="A74" s="611" t="s">
        <v>576</v>
      </c>
      <c r="B74" s="633">
        <v>982</v>
      </c>
      <c r="C74" s="633">
        <v>1933</v>
      </c>
      <c r="D74" s="633">
        <v>2915</v>
      </c>
      <c r="E74" s="633">
        <v>353</v>
      </c>
      <c r="F74" s="633">
        <v>19</v>
      </c>
      <c r="G74" s="633">
        <v>372</v>
      </c>
      <c r="H74" s="633">
        <v>3287</v>
      </c>
      <c r="I74" s="631"/>
    </row>
    <row r="75" spans="1:13" x14ac:dyDescent="0.2">
      <c r="A75" s="611" t="s">
        <v>577</v>
      </c>
      <c r="B75" s="633">
        <v>399</v>
      </c>
      <c r="C75" s="633">
        <v>756</v>
      </c>
      <c r="D75" s="633">
        <v>1155</v>
      </c>
      <c r="E75" s="633">
        <v>175</v>
      </c>
      <c r="F75" s="633">
        <v>49</v>
      </c>
      <c r="G75" s="633">
        <v>224</v>
      </c>
      <c r="H75" s="633">
        <v>1379</v>
      </c>
      <c r="I75" s="631"/>
    </row>
    <row r="76" spans="1:13" x14ac:dyDescent="0.2">
      <c r="A76" s="611" t="s">
        <v>578</v>
      </c>
      <c r="B76" s="633">
        <v>165</v>
      </c>
      <c r="C76" s="633">
        <v>524</v>
      </c>
      <c r="D76" s="633">
        <v>689</v>
      </c>
      <c r="E76" s="633">
        <v>107</v>
      </c>
      <c r="F76" s="633">
        <v>12</v>
      </c>
      <c r="G76" s="633">
        <v>119</v>
      </c>
      <c r="H76" s="633">
        <v>808</v>
      </c>
      <c r="I76" s="631"/>
    </row>
    <row r="77" spans="1:13" x14ac:dyDescent="0.2">
      <c r="A77" s="611" t="s">
        <v>571</v>
      </c>
      <c r="B77" s="633">
        <v>455</v>
      </c>
      <c r="C77" s="633">
        <v>784</v>
      </c>
      <c r="D77" s="633">
        <v>1239</v>
      </c>
      <c r="E77" s="633">
        <v>156</v>
      </c>
      <c r="F77" s="633">
        <v>18</v>
      </c>
      <c r="G77" s="633">
        <v>174</v>
      </c>
      <c r="H77" s="633">
        <v>1413</v>
      </c>
      <c r="I77" s="631"/>
    </row>
    <row r="78" spans="1:13" x14ac:dyDescent="0.2">
      <c r="A78" s="611" t="s">
        <v>199</v>
      </c>
      <c r="B78" s="633">
        <v>1526</v>
      </c>
      <c r="C78" s="633">
        <v>2644</v>
      </c>
      <c r="D78" s="633">
        <v>4170</v>
      </c>
      <c r="E78" s="633">
        <v>308</v>
      </c>
      <c r="F78" s="633">
        <v>116</v>
      </c>
      <c r="G78" s="633">
        <v>424</v>
      </c>
      <c r="H78" s="633">
        <v>4594</v>
      </c>
      <c r="I78" s="631"/>
    </row>
    <row r="79" spans="1:13" x14ac:dyDescent="0.2">
      <c r="A79" s="611" t="s">
        <v>125</v>
      </c>
      <c r="B79" s="633">
        <v>805</v>
      </c>
      <c r="C79" s="633">
        <v>1030</v>
      </c>
      <c r="D79" s="633">
        <v>1835</v>
      </c>
      <c r="E79" s="633">
        <v>141</v>
      </c>
      <c r="F79" s="633">
        <v>36</v>
      </c>
      <c r="G79" s="633">
        <v>177</v>
      </c>
      <c r="H79" s="633">
        <v>2012</v>
      </c>
      <c r="I79" s="631"/>
    </row>
    <row r="80" spans="1:13" x14ac:dyDescent="0.2">
      <c r="A80" s="611" t="s">
        <v>126</v>
      </c>
      <c r="B80" s="633">
        <v>511</v>
      </c>
      <c r="C80" s="633">
        <v>1241</v>
      </c>
      <c r="D80" s="633">
        <v>1752</v>
      </c>
      <c r="E80" s="633">
        <v>75</v>
      </c>
      <c r="F80" s="633">
        <v>38</v>
      </c>
      <c r="G80" s="633">
        <v>113</v>
      </c>
      <c r="H80" s="633">
        <v>1865</v>
      </c>
      <c r="I80" s="631"/>
    </row>
    <row r="81" spans="1:9" x14ac:dyDescent="0.2">
      <c r="A81" s="611" t="s">
        <v>160</v>
      </c>
      <c r="B81" s="633">
        <v>283</v>
      </c>
      <c r="C81" s="633">
        <v>1713</v>
      </c>
      <c r="D81" s="633">
        <v>1996</v>
      </c>
      <c r="E81" s="633">
        <v>18</v>
      </c>
      <c r="F81" s="633">
        <v>13</v>
      </c>
      <c r="G81" s="633">
        <v>31</v>
      </c>
      <c r="H81" s="633">
        <v>2027</v>
      </c>
      <c r="I81" s="631"/>
    </row>
    <row r="82" spans="1:9" x14ac:dyDescent="0.2">
      <c r="A82" s="611" t="s">
        <v>661</v>
      </c>
      <c r="B82" s="633">
        <v>43</v>
      </c>
      <c r="C82" s="633">
        <v>14</v>
      </c>
      <c r="D82" s="633">
        <v>57</v>
      </c>
      <c r="E82" s="633">
        <v>2</v>
      </c>
      <c r="F82" s="633"/>
      <c r="G82" s="633">
        <v>2</v>
      </c>
      <c r="H82" s="633">
        <v>59</v>
      </c>
      <c r="I82" s="631"/>
    </row>
    <row r="83" spans="1:9" x14ac:dyDescent="0.2">
      <c r="A83" s="611" t="s">
        <v>161</v>
      </c>
      <c r="B83" s="633">
        <v>63</v>
      </c>
      <c r="C83" s="633">
        <v>11</v>
      </c>
      <c r="D83" s="633">
        <v>74</v>
      </c>
      <c r="E83" s="633">
        <v>6</v>
      </c>
      <c r="F83" s="633"/>
      <c r="G83" s="633">
        <v>6</v>
      </c>
      <c r="H83" s="633">
        <v>80</v>
      </c>
      <c r="I83" s="631"/>
    </row>
    <row r="84" spans="1:9" x14ac:dyDescent="0.2">
      <c r="A84" s="611" t="s">
        <v>162</v>
      </c>
      <c r="B84" s="633">
        <v>5</v>
      </c>
      <c r="C84" s="633">
        <v>40</v>
      </c>
      <c r="D84" s="633">
        <v>45</v>
      </c>
      <c r="E84" s="633">
        <v>127</v>
      </c>
      <c r="F84" s="633">
        <v>3</v>
      </c>
      <c r="G84" s="633">
        <v>130</v>
      </c>
      <c r="H84" s="633">
        <v>175</v>
      </c>
      <c r="I84" s="631"/>
    </row>
    <row r="85" spans="1:9" x14ac:dyDescent="0.2">
      <c r="A85" s="611" t="s">
        <v>163</v>
      </c>
      <c r="B85" s="633">
        <v>241</v>
      </c>
      <c r="C85" s="633">
        <v>736</v>
      </c>
      <c r="D85" s="633">
        <v>977</v>
      </c>
      <c r="E85" s="633">
        <v>25</v>
      </c>
      <c r="F85" s="633">
        <v>25</v>
      </c>
      <c r="G85" s="633">
        <v>50</v>
      </c>
      <c r="H85" s="633">
        <v>1027</v>
      </c>
      <c r="I85" s="631"/>
    </row>
    <row r="86" spans="1:9" x14ac:dyDescent="0.2">
      <c r="A86" s="611" t="s">
        <v>164</v>
      </c>
      <c r="B86" s="633">
        <v>59</v>
      </c>
      <c r="C86" s="633">
        <v>40</v>
      </c>
      <c r="D86" s="633">
        <v>99</v>
      </c>
      <c r="E86" s="633">
        <v>7</v>
      </c>
      <c r="F86" s="633">
        <v>0</v>
      </c>
      <c r="G86" s="633">
        <v>7</v>
      </c>
      <c r="H86" s="633">
        <v>106</v>
      </c>
      <c r="I86" s="631"/>
    </row>
    <row r="87" spans="1:9" x14ac:dyDescent="0.2">
      <c r="A87" s="611" t="s">
        <v>367</v>
      </c>
      <c r="B87" s="633">
        <v>40</v>
      </c>
      <c r="C87" s="633">
        <v>260</v>
      </c>
      <c r="D87" s="633">
        <v>300</v>
      </c>
      <c r="E87" s="633">
        <v>4</v>
      </c>
      <c r="F87" s="633">
        <v>5</v>
      </c>
      <c r="G87" s="633">
        <v>9</v>
      </c>
      <c r="H87" s="633">
        <v>309</v>
      </c>
      <c r="I87" s="631"/>
    </row>
    <row r="88" spans="1:9" x14ac:dyDescent="0.2">
      <c r="A88" s="611" t="s">
        <v>165</v>
      </c>
      <c r="B88" s="633"/>
      <c r="C88" s="633">
        <v>4194</v>
      </c>
      <c r="D88" s="633">
        <v>4194</v>
      </c>
      <c r="E88" s="633">
        <v>115</v>
      </c>
      <c r="F88" s="633"/>
      <c r="G88" s="633">
        <v>115</v>
      </c>
      <c r="H88" s="633">
        <v>4309</v>
      </c>
      <c r="I88" s="631"/>
    </row>
    <row r="89" spans="1:9" x14ac:dyDescent="0.2">
      <c r="A89" s="611" t="s">
        <v>166</v>
      </c>
      <c r="B89" s="633">
        <v>235</v>
      </c>
      <c r="C89" s="633">
        <v>80</v>
      </c>
      <c r="D89" s="633">
        <v>315</v>
      </c>
      <c r="E89" s="633">
        <v>42</v>
      </c>
      <c r="F89" s="633"/>
      <c r="G89" s="633">
        <v>42</v>
      </c>
      <c r="H89" s="633">
        <v>357</v>
      </c>
      <c r="I89" s="631"/>
    </row>
    <row r="90" spans="1:9" x14ac:dyDescent="0.2">
      <c r="A90" s="611" t="s">
        <v>168</v>
      </c>
      <c r="B90" s="633">
        <v>45</v>
      </c>
      <c r="C90" s="633">
        <v>56</v>
      </c>
      <c r="D90" s="633">
        <v>101</v>
      </c>
      <c r="E90" s="633">
        <v>3</v>
      </c>
      <c r="F90" s="633">
        <v>2</v>
      </c>
      <c r="G90" s="633">
        <v>5</v>
      </c>
      <c r="H90" s="633">
        <v>106</v>
      </c>
      <c r="I90" s="631"/>
    </row>
    <row r="91" spans="1:9" x14ac:dyDescent="0.2">
      <c r="A91" s="611" t="s">
        <v>480</v>
      </c>
      <c r="B91" s="633">
        <v>9</v>
      </c>
      <c r="C91" s="633">
        <v>61</v>
      </c>
      <c r="D91" s="633">
        <v>70</v>
      </c>
      <c r="E91" s="633">
        <v>3</v>
      </c>
      <c r="F91" s="633">
        <v>1</v>
      </c>
      <c r="G91" s="633">
        <v>4</v>
      </c>
      <c r="H91" s="633">
        <v>74</v>
      </c>
      <c r="I91" s="631"/>
    </row>
    <row r="92" spans="1:9" x14ac:dyDescent="0.2">
      <c r="A92" s="611" t="s">
        <v>581</v>
      </c>
      <c r="B92" s="633">
        <v>261</v>
      </c>
      <c r="C92" s="633">
        <v>1560</v>
      </c>
      <c r="D92" s="633">
        <v>1821</v>
      </c>
      <c r="E92" s="633">
        <v>157</v>
      </c>
      <c r="F92" s="633">
        <v>15</v>
      </c>
      <c r="G92" s="633">
        <v>172</v>
      </c>
      <c r="H92" s="633">
        <v>1993</v>
      </c>
      <c r="I92" s="631"/>
    </row>
    <row r="93" spans="1:9" x14ac:dyDescent="0.2">
      <c r="A93" s="611" t="s">
        <v>122</v>
      </c>
      <c r="B93" s="633">
        <v>464</v>
      </c>
      <c r="C93" s="633">
        <v>748</v>
      </c>
      <c r="D93" s="633">
        <v>1212</v>
      </c>
      <c r="E93" s="633">
        <v>58</v>
      </c>
      <c r="F93" s="633">
        <v>22</v>
      </c>
      <c r="G93" s="633">
        <v>80</v>
      </c>
      <c r="H93" s="633">
        <v>1292</v>
      </c>
      <c r="I93" s="631"/>
    </row>
    <row r="94" spans="1:9" x14ac:dyDescent="0.2">
      <c r="A94" s="611" t="s">
        <v>151</v>
      </c>
      <c r="B94" s="633">
        <v>433</v>
      </c>
      <c r="C94" s="633">
        <v>449</v>
      </c>
      <c r="D94" s="633">
        <v>882</v>
      </c>
      <c r="E94" s="633">
        <v>31</v>
      </c>
      <c r="F94" s="633">
        <v>20</v>
      </c>
      <c r="G94" s="633">
        <v>51</v>
      </c>
      <c r="H94" s="633">
        <v>933</v>
      </c>
      <c r="I94" s="631"/>
    </row>
    <row r="95" spans="1:9" x14ac:dyDescent="0.2">
      <c r="A95" s="611" t="s">
        <v>171</v>
      </c>
      <c r="B95" s="633">
        <v>585</v>
      </c>
      <c r="C95" s="633">
        <v>1441</v>
      </c>
      <c r="D95" s="633">
        <v>2026</v>
      </c>
      <c r="E95" s="633" t="s">
        <v>627</v>
      </c>
      <c r="F95" s="633" t="s">
        <v>627</v>
      </c>
      <c r="G95" s="633">
        <v>160</v>
      </c>
      <c r="H95" s="633">
        <v>2186</v>
      </c>
      <c r="I95" s="631"/>
    </row>
    <row r="96" spans="1:9" x14ac:dyDescent="0.2">
      <c r="A96" s="611" t="s">
        <v>173</v>
      </c>
      <c r="B96" s="633">
        <v>17</v>
      </c>
      <c r="C96" s="633">
        <v>11</v>
      </c>
      <c r="D96" s="633">
        <v>28</v>
      </c>
      <c r="E96" s="633">
        <v>3</v>
      </c>
      <c r="F96" s="633"/>
      <c r="G96" s="633">
        <v>3</v>
      </c>
      <c r="H96" s="633">
        <v>31</v>
      </c>
      <c r="I96" s="631"/>
    </row>
    <row r="97" spans="1:13" x14ac:dyDescent="0.2">
      <c r="A97" s="611" t="s">
        <v>133</v>
      </c>
      <c r="B97" s="633">
        <v>136</v>
      </c>
      <c r="C97" s="633">
        <v>125</v>
      </c>
      <c r="D97" s="633">
        <v>261</v>
      </c>
      <c r="E97" s="633">
        <v>1</v>
      </c>
      <c r="F97" s="633">
        <v>8</v>
      </c>
      <c r="G97" s="633">
        <v>9</v>
      </c>
      <c r="H97" s="633">
        <v>270</v>
      </c>
      <c r="I97" s="631"/>
    </row>
    <row r="98" spans="1:13" x14ac:dyDescent="0.2">
      <c r="A98" s="611" t="s">
        <v>174</v>
      </c>
      <c r="B98" s="633">
        <v>628</v>
      </c>
      <c r="C98" s="633">
        <v>1115</v>
      </c>
      <c r="D98" s="633">
        <v>1743</v>
      </c>
      <c r="E98" s="633">
        <v>23</v>
      </c>
      <c r="F98" s="633">
        <v>22</v>
      </c>
      <c r="G98" s="633">
        <v>45</v>
      </c>
      <c r="H98" s="633">
        <v>1788</v>
      </c>
      <c r="I98" s="631"/>
    </row>
    <row r="99" spans="1:13" x14ac:dyDescent="0.2">
      <c r="A99" s="611" t="s">
        <v>179</v>
      </c>
      <c r="B99" s="633">
        <v>537</v>
      </c>
      <c r="C99" s="633">
        <v>1534</v>
      </c>
      <c r="D99" s="633">
        <v>2071</v>
      </c>
      <c r="E99" s="633">
        <v>49</v>
      </c>
      <c r="F99" s="633">
        <v>35</v>
      </c>
      <c r="G99" s="633">
        <v>84</v>
      </c>
      <c r="H99" s="633">
        <v>2155</v>
      </c>
      <c r="I99" s="631"/>
    </row>
    <row r="100" spans="1:13" x14ac:dyDescent="0.2">
      <c r="A100" s="611" t="s">
        <v>180</v>
      </c>
      <c r="B100" s="633">
        <v>416</v>
      </c>
      <c r="C100" s="633">
        <v>759</v>
      </c>
      <c r="D100" s="633">
        <v>1175</v>
      </c>
      <c r="E100" s="633">
        <v>95</v>
      </c>
      <c r="F100" s="633">
        <v>24</v>
      </c>
      <c r="G100" s="633">
        <v>119</v>
      </c>
      <c r="H100" s="633">
        <v>1294</v>
      </c>
      <c r="I100" s="631"/>
    </row>
    <row r="101" spans="1:13" x14ac:dyDescent="0.2">
      <c r="A101" s="611" t="s">
        <v>368</v>
      </c>
      <c r="B101" s="633">
        <v>113</v>
      </c>
      <c r="C101" s="633">
        <v>22</v>
      </c>
      <c r="D101" s="633">
        <v>135</v>
      </c>
      <c r="E101" s="633">
        <v>1</v>
      </c>
      <c r="F101" s="633">
        <v>2</v>
      </c>
      <c r="G101" s="633">
        <v>3</v>
      </c>
      <c r="H101" s="633">
        <v>138</v>
      </c>
      <c r="I101" s="631"/>
    </row>
    <row r="102" spans="1:13" x14ac:dyDescent="0.2">
      <c r="A102" s="611" t="s">
        <v>509</v>
      </c>
      <c r="B102" s="633">
        <v>34</v>
      </c>
      <c r="C102" s="633">
        <v>32</v>
      </c>
      <c r="D102" s="633">
        <v>66</v>
      </c>
      <c r="E102" s="633">
        <v>5</v>
      </c>
      <c r="F102" s="633"/>
      <c r="G102" s="633">
        <v>5</v>
      </c>
      <c r="H102" s="633">
        <v>71</v>
      </c>
      <c r="I102" s="631"/>
    </row>
    <row r="103" spans="1:13" x14ac:dyDescent="0.2">
      <c r="A103" s="611" t="s">
        <v>181</v>
      </c>
      <c r="B103" s="633">
        <v>124</v>
      </c>
      <c r="C103" s="633">
        <v>151</v>
      </c>
      <c r="D103" s="633">
        <v>275</v>
      </c>
      <c r="E103" s="633"/>
      <c r="F103" s="633"/>
      <c r="G103" s="633">
        <v>0</v>
      </c>
      <c r="H103" s="633">
        <v>275</v>
      </c>
      <c r="I103" s="631"/>
      <c r="J103" s="457"/>
      <c r="K103" s="457"/>
      <c r="L103" s="457"/>
      <c r="M103" s="457"/>
    </row>
    <row r="104" spans="1:13" s="457" customFormat="1" x14ac:dyDescent="0.2">
      <c r="A104" s="611" t="s">
        <v>182</v>
      </c>
      <c r="B104" s="633">
        <v>102</v>
      </c>
      <c r="C104" s="633">
        <v>251</v>
      </c>
      <c r="D104" s="633">
        <v>353</v>
      </c>
      <c r="E104" s="633">
        <v>47</v>
      </c>
      <c r="F104" s="633">
        <v>2</v>
      </c>
      <c r="G104" s="633">
        <v>49</v>
      </c>
      <c r="H104" s="633">
        <v>402</v>
      </c>
      <c r="I104" s="631"/>
      <c r="J104"/>
      <c r="K104"/>
      <c r="L104"/>
      <c r="M104"/>
    </row>
    <row r="105" spans="1:13" ht="11.25" customHeight="1" x14ac:dyDescent="0.2">
      <c r="A105" s="611" t="s">
        <v>138</v>
      </c>
      <c r="B105" s="633">
        <v>2</v>
      </c>
      <c r="C105" s="633">
        <v>49</v>
      </c>
      <c r="D105" s="633">
        <v>51</v>
      </c>
      <c r="E105" s="633">
        <v>3</v>
      </c>
      <c r="F105" s="633">
        <v>1</v>
      </c>
      <c r="G105" s="633">
        <v>4</v>
      </c>
      <c r="H105" s="633">
        <v>55</v>
      </c>
      <c r="I105" s="631"/>
      <c r="J105" s="505"/>
      <c r="K105" s="505"/>
      <c r="L105" s="505"/>
      <c r="M105" s="505"/>
    </row>
    <row r="106" spans="1:13" x14ac:dyDescent="0.2">
      <c r="A106" s="611" t="s">
        <v>185</v>
      </c>
      <c r="B106" s="633">
        <v>86</v>
      </c>
      <c r="C106" s="633">
        <v>286</v>
      </c>
      <c r="D106" s="633">
        <v>372</v>
      </c>
      <c r="E106" s="633">
        <v>2</v>
      </c>
      <c r="F106" s="633">
        <v>2</v>
      </c>
      <c r="G106" s="633">
        <v>4</v>
      </c>
      <c r="H106" s="633">
        <v>376</v>
      </c>
      <c r="I106" s="631"/>
      <c r="J106" s="621"/>
      <c r="K106" s="621"/>
      <c r="L106" s="621"/>
      <c r="M106" s="621"/>
    </row>
    <row r="107" spans="1:13" s="621" customFormat="1" x14ac:dyDescent="0.2">
      <c r="A107" s="611" t="s">
        <v>482</v>
      </c>
      <c r="B107" s="633">
        <v>1094</v>
      </c>
      <c r="C107" s="633">
        <v>2013</v>
      </c>
      <c r="D107" s="633">
        <v>3107</v>
      </c>
      <c r="E107" s="633"/>
      <c r="F107" s="633"/>
      <c r="G107" s="633">
        <v>0</v>
      </c>
      <c r="H107" s="633">
        <v>3107</v>
      </c>
      <c r="I107" s="631"/>
    </row>
    <row r="108" spans="1:13" s="621" customFormat="1" x14ac:dyDescent="0.2">
      <c r="A108" s="611" t="s">
        <v>147</v>
      </c>
      <c r="B108" s="633"/>
      <c r="C108" s="633"/>
      <c r="D108" s="633"/>
      <c r="E108" s="633">
        <v>59</v>
      </c>
      <c r="F108" s="633">
        <v>33</v>
      </c>
      <c r="G108" s="633">
        <v>92</v>
      </c>
      <c r="H108" s="633">
        <v>92</v>
      </c>
      <c r="I108" s="631"/>
    </row>
    <row r="109" spans="1:13" s="621" customFormat="1" x14ac:dyDescent="0.2">
      <c r="A109" s="611" t="s">
        <v>186</v>
      </c>
      <c r="B109" s="633">
        <v>1783</v>
      </c>
      <c r="C109" s="633">
        <v>3281</v>
      </c>
      <c r="D109" s="633">
        <v>5064</v>
      </c>
      <c r="E109" s="633">
        <v>190</v>
      </c>
      <c r="F109" s="633">
        <v>105</v>
      </c>
      <c r="G109" s="633">
        <v>295</v>
      </c>
      <c r="H109" s="633">
        <v>5359</v>
      </c>
      <c r="I109" s="631"/>
    </row>
    <row r="110" spans="1:13" s="621" customFormat="1" x14ac:dyDescent="0.2">
      <c r="A110" s="611" t="s">
        <v>188</v>
      </c>
      <c r="B110" s="633">
        <v>112</v>
      </c>
      <c r="C110" s="633">
        <v>239</v>
      </c>
      <c r="D110" s="633">
        <v>351</v>
      </c>
      <c r="E110" s="633">
        <v>12</v>
      </c>
      <c r="F110" s="633">
        <v>7</v>
      </c>
      <c r="G110" s="633">
        <v>19</v>
      </c>
      <c r="H110" s="633">
        <v>370</v>
      </c>
      <c r="I110" s="631"/>
    </row>
    <row r="111" spans="1:13" s="621" customFormat="1" x14ac:dyDescent="0.2">
      <c r="A111" s="611" t="s">
        <v>369</v>
      </c>
      <c r="B111" s="633">
        <v>171</v>
      </c>
      <c r="C111" s="633">
        <v>138</v>
      </c>
      <c r="D111" s="633">
        <v>309</v>
      </c>
      <c r="E111" s="633"/>
      <c r="F111" s="633">
        <v>15</v>
      </c>
      <c r="G111" s="633">
        <v>15</v>
      </c>
      <c r="H111" s="633">
        <v>324</v>
      </c>
      <c r="I111" s="631"/>
    </row>
    <row r="112" spans="1:13" s="621" customFormat="1" x14ac:dyDescent="0.2">
      <c r="A112" s="611" t="s">
        <v>189</v>
      </c>
      <c r="B112" s="633">
        <v>6</v>
      </c>
      <c r="C112" s="633">
        <v>38</v>
      </c>
      <c r="D112" s="633">
        <v>44</v>
      </c>
      <c r="E112" s="633">
        <v>9</v>
      </c>
      <c r="F112" s="633">
        <v>1</v>
      </c>
      <c r="G112" s="633">
        <v>10</v>
      </c>
      <c r="H112" s="633">
        <v>54</v>
      </c>
      <c r="I112" s="631"/>
    </row>
    <row r="113" spans="1:9" s="621" customFormat="1" x14ac:dyDescent="0.2">
      <c r="A113" s="611" t="s">
        <v>156</v>
      </c>
      <c r="B113" s="633">
        <v>403</v>
      </c>
      <c r="C113" s="633">
        <v>591</v>
      </c>
      <c r="D113" s="633">
        <v>994</v>
      </c>
      <c r="E113" s="633">
        <v>37</v>
      </c>
      <c r="F113" s="633">
        <v>43</v>
      </c>
      <c r="G113" s="633">
        <v>80</v>
      </c>
      <c r="H113" s="633">
        <v>1074</v>
      </c>
      <c r="I113" s="631"/>
    </row>
    <row r="114" spans="1:9" s="621" customFormat="1" x14ac:dyDescent="0.2">
      <c r="A114" s="611" t="s">
        <v>190</v>
      </c>
      <c r="B114" s="633">
        <v>321</v>
      </c>
      <c r="C114" s="633">
        <v>1162</v>
      </c>
      <c r="D114" s="633">
        <v>1483</v>
      </c>
      <c r="E114" s="633">
        <v>203</v>
      </c>
      <c r="F114" s="633">
        <v>23</v>
      </c>
      <c r="G114" s="633">
        <v>226</v>
      </c>
      <c r="H114" s="633">
        <v>1709</v>
      </c>
      <c r="I114" s="631"/>
    </row>
    <row r="115" spans="1:9" s="621" customFormat="1" x14ac:dyDescent="0.2">
      <c r="A115" s="611" t="s">
        <v>191</v>
      </c>
      <c r="B115" s="633">
        <v>545</v>
      </c>
      <c r="C115" s="633">
        <v>1204</v>
      </c>
      <c r="D115" s="633">
        <v>1749</v>
      </c>
      <c r="E115" s="633">
        <v>161</v>
      </c>
      <c r="F115" s="633">
        <v>27</v>
      </c>
      <c r="G115" s="633">
        <v>188</v>
      </c>
      <c r="H115" s="633">
        <v>1937</v>
      </c>
      <c r="I115" s="631"/>
    </row>
    <row r="116" spans="1:9" ht="15" customHeight="1" x14ac:dyDescent="0.2">
      <c r="A116" s="611" t="s">
        <v>193</v>
      </c>
      <c r="B116" s="633">
        <v>186</v>
      </c>
      <c r="C116" s="633">
        <v>131</v>
      </c>
      <c r="D116" s="633">
        <v>317</v>
      </c>
      <c r="E116" s="633">
        <v>15</v>
      </c>
      <c r="F116" s="633">
        <v>3</v>
      </c>
      <c r="G116" s="633">
        <v>18</v>
      </c>
      <c r="H116" s="633">
        <v>335</v>
      </c>
      <c r="I116" s="631"/>
    </row>
    <row r="117" spans="1:9" x14ac:dyDescent="0.2">
      <c r="A117" s="611" t="s">
        <v>195</v>
      </c>
      <c r="B117" s="633">
        <v>332</v>
      </c>
      <c r="C117" s="633">
        <v>496</v>
      </c>
      <c r="D117" s="633">
        <v>828</v>
      </c>
      <c r="E117" s="633">
        <v>116</v>
      </c>
      <c r="F117" s="633">
        <v>8</v>
      </c>
      <c r="G117" s="633">
        <v>124</v>
      </c>
      <c r="H117" s="633">
        <v>952</v>
      </c>
      <c r="I117" s="631"/>
    </row>
    <row r="118" spans="1:9" x14ac:dyDescent="0.2">
      <c r="A118" s="611" t="s">
        <v>158</v>
      </c>
      <c r="B118" s="633">
        <v>903</v>
      </c>
      <c r="C118" s="633">
        <v>1968</v>
      </c>
      <c r="D118" s="633">
        <v>2871</v>
      </c>
      <c r="E118" s="633">
        <v>63</v>
      </c>
      <c r="F118" s="633">
        <v>60</v>
      </c>
      <c r="G118" s="633">
        <v>123</v>
      </c>
      <c r="H118" s="633">
        <v>2994</v>
      </c>
      <c r="I118" s="631"/>
    </row>
    <row r="119" spans="1:9" x14ac:dyDescent="0.2">
      <c r="A119" s="611" t="s">
        <v>175</v>
      </c>
      <c r="B119" s="633">
        <v>87</v>
      </c>
      <c r="C119" s="633">
        <v>251</v>
      </c>
      <c r="D119" s="633">
        <v>338</v>
      </c>
      <c r="E119" s="633">
        <v>22</v>
      </c>
      <c r="F119" s="633">
        <v>7</v>
      </c>
      <c r="G119" s="633">
        <v>29</v>
      </c>
      <c r="H119" s="633">
        <v>367</v>
      </c>
      <c r="I119" s="631"/>
    </row>
    <row r="120" spans="1:9" x14ac:dyDescent="0.2">
      <c r="A120" s="611" t="s">
        <v>688</v>
      </c>
      <c r="B120" s="633">
        <v>349</v>
      </c>
      <c r="C120" s="633">
        <v>622</v>
      </c>
      <c r="D120" s="633">
        <v>971</v>
      </c>
      <c r="E120" s="633">
        <v>38</v>
      </c>
      <c r="F120" s="633">
        <v>10</v>
      </c>
      <c r="G120" s="633">
        <v>48</v>
      </c>
      <c r="H120" s="633">
        <v>1019</v>
      </c>
      <c r="I120" s="631"/>
    </row>
    <row r="121" spans="1:9" x14ac:dyDescent="0.2">
      <c r="A121" s="611" t="s">
        <v>687</v>
      </c>
      <c r="B121" s="633" t="s">
        <v>627</v>
      </c>
      <c r="C121" s="633" t="s">
        <v>627</v>
      </c>
      <c r="D121" s="633" t="s">
        <v>627</v>
      </c>
      <c r="E121" s="633" t="s">
        <v>627</v>
      </c>
      <c r="F121" s="633" t="s">
        <v>627</v>
      </c>
      <c r="G121" s="633" t="s">
        <v>627</v>
      </c>
      <c r="H121" s="633">
        <v>1543</v>
      </c>
      <c r="I121" s="631"/>
    </row>
    <row r="122" spans="1:9" x14ac:dyDescent="0.2">
      <c r="A122" s="457"/>
      <c r="B122" s="678"/>
      <c r="C122" s="678"/>
      <c r="D122" s="678"/>
      <c r="E122" s="678"/>
      <c r="F122" s="678"/>
      <c r="G122" s="678"/>
      <c r="H122" s="678"/>
      <c r="I122" s="631"/>
    </row>
    <row r="123" spans="1:9" x14ac:dyDescent="0.2">
      <c r="A123" s="640" t="s">
        <v>636</v>
      </c>
      <c r="B123" s="641">
        <v>47115</v>
      </c>
      <c r="C123" s="641">
        <v>93320</v>
      </c>
      <c r="D123" s="641">
        <v>141119</v>
      </c>
      <c r="E123" s="641">
        <v>6641</v>
      </c>
      <c r="F123" s="641">
        <v>2573</v>
      </c>
      <c r="G123" s="641">
        <v>9374</v>
      </c>
      <c r="H123" s="641">
        <f>SUM(H8:H121)</f>
        <v>152036</v>
      </c>
      <c r="I123" s="631"/>
    </row>
    <row r="124" spans="1:9" x14ac:dyDescent="0.2">
      <c r="B124" s="622"/>
      <c r="C124" s="622"/>
      <c r="D124" s="622"/>
      <c r="E124" s="622"/>
      <c r="F124" s="622"/>
      <c r="G124" s="622"/>
      <c r="H124" s="622"/>
      <c r="I124" s="631"/>
    </row>
    <row r="125" spans="1:9" x14ac:dyDescent="0.2">
      <c r="A125" s="621" t="s">
        <v>628</v>
      </c>
      <c r="B125" s="621"/>
      <c r="C125" s="621"/>
      <c r="D125" s="621"/>
      <c r="E125" s="621"/>
      <c r="F125" s="621"/>
      <c r="G125" s="621"/>
      <c r="H125" s="621"/>
      <c r="I125" s="631"/>
    </row>
    <row r="126" spans="1:9" ht="14.25" x14ac:dyDescent="0.2">
      <c r="A126" s="642" t="s">
        <v>637</v>
      </c>
      <c r="E126" s="457"/>
      <c r="I126" s="631"/>
    </row>
    <row r="127" spans="1:9" x14ac:dyDescent="0.2">
      <c r="E127" s="457"/>
      <c r="I127" s="631"/>
    </row>
    <row r="128" spans="1:9" x14ac:dyDescent="0.2">
      <c r="E128" s="457"/>
      <c r="I128" s="631"/>
    </row>
    <row r="129" spans="3:9" x14ac:dyDescent="0.2">
      <c r="E129" s="457"/>
      <c r="I129" s="631"/>
    </row>
    <row r="130" spans="3:9" x14ac:dyDescent="0.2">
      <c r="E130" s="457"/>
      <c r="I130" s="631"/>
    </row>
    <row r="131" spans="3:9" x14ac:dyDescent="0.2">
      <c r="E131" s="457"/>
      <c r="I131" s="631"/>
    </row>
    <row r="132" spans="3:9" x14ac:dyDescent="0.2">
      <c r="E132" s="457"/>
    </row>
    <row r="133" spans="3:9" x14ac:dyDescent="0.2">
      <c r="D133" s="457"/>
      <c r="E133" s="457"/>
    </row>
    <row r="134" spans="3:9" x14ac:dyDescent="0.2">
      <c r="E134" s="457"/>
    </row>
    <row r="135" spans="3:9" x14ac:dyDescent="0.2">
      <c r="C135" s="457"/>
      <c r="E135" s="457"/>
    </row>
    <row r="136" spans="3:9" x14ac:dyDescent="0.2">
      <c r="E136" s="457"/>
    </row>
    <row r="137" spans="3:9" x14ac:dyDescent="0.2">
      <c r="E137" s="457"/>
    </row>
    <row r="138" spans="3:9" x14ac:dyDescent="0.2">
      <c r="E138" s="457"/>
    </row>
    <row r="139" spans="3:9" x14ac:dyDescent="0.2">
      <c r="E139" s="457"/>
    </row>
    <row r="140" spans="3:9" x14ac:dyDescent="0.2">
      <c r="E140" s="457"/>
    </row>
    <row r="141" spans="3:9" x14ac:dyDescent="0.2">
      <c r="E141" s="457"/>
    </row>
    <row r="142" spans="3:9" x14ac:dyDescent="0.2">
      <c r="E142" s="457"/>
    </row>
    <row r="143" spans="3:9" x14ac:dyDescent="0.2">
      <c r="E143" s="457"/>
    </row>
    <row r="144" spans="3:9" x14ac:dyDescent="0.2">
      <c r="E144" s="457"/>
    </row>
    <row r="169" spans="3:5" x14ac:dyDescent="0.2">
      <c r="D169" s="457"/>
      <c r="E169" s="457"/>
    </row>
    <row r="171" spans="3:5" x14ac:dyDescent="0.2">
      <c r="C171" s="457"/>
    </row>
  </sheetData>
  <sortState ref="A8:H137">
    <sortCondition ref="A8:A137"/>
  </sortState>
  <mergeCells count="4">
    <mergeCell ref="H6:H7"/>
    <mergeCell ref="B6:D6"/>
    <mergeCell ref="E6:G6"/>
    <mergeCell ref="A2:H2"/>
  </mergeCells>
  <printOptions horizontalCentered="1"/>
  <pageMargins left="0.70866141732283472" right="0.70866141732283472" top="0.74803149606299213" bottom="0.74803149606299213" header="0.31496062992125984" footer="0.31496062992125984"/>
  <pageSetup paperSize="9" scale="67" firstPageNumber="53" fitToHeight="0" orientation="portrait" r:id="rId1"/>
  <headerFooter>
    <oddFooter>&amp;CPage &amp;P</oddFooter>
  </headerFooter>
  <rowBreaks count="1" manualBreakCount="1">
    <brk id="74" max="7"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tabColor theme="5" tint="-0.249977111117893"/>
    <pageSetUpPr fitToPage="1"/>
  </sheetPr>
  <dimension ref="A2:R121"/>
  <sheetViews>
    <sheetView topLeftCell="A18" workbookViewId="0">
      <selection activeCell="N25" sqref="N25"/>
    </sheetView>
  </sheetViews>
  <sheetFormatPr baseColWidth="10" defaultRowHeight="12.75" x14ac:dyDescent="0.2"/>
  <cols>
    <col min="1" max="1" width="30.33203125" customWidth="1"/>
    <col min="2" max="2" width="12.33203125" customWidth="1"/>
    <col min="13" max="13" width="14.83203125" customWidth="1"/>
  </cols>
  <sheetData>
    <row r="2" spans="1:18" ht="30" customHeight="1" x14ac:dyDescent="0.2">
      <c r="A2" s="825" t="s">
        <v>669</v>
      </c>
      <c r="B2" s="825"/>
      <c r="C2" s="825"/>
      <c r="D2" s="825"/>
      <c r="E2" s="825"/>
      <c r="F2" s="825"/>
      <c r="G2" s="825"/>
      <c r="H2" s="825"/>
      <c r="I2" s="825"/>
      <c r="J2" s="825"/>
      <c r="K2" s="825"/>
      <c r="L2" s="825"/>
      <c r="M2" s="825"/>
    </row>
    <row r="6" spans="1:18" x14ac:dyDescent="0.2">
      <c r="B6" s="821" t="s">
        <v>621</v>
      </c>
      <c r="C6" s="822"/>
      <c r="D6" s="822"/>
      <c r="E6" s="822"/>
      <c r="F6" s="821" t="s">
        <v>626</v>
      </c>
      <c r="G6" s="822"/>
      <c r="H6" s="822"/>
      <c r="I6" s="822"/>
      <c r="J6" s="823" t="s">
        <v>620</v>
      </c>
      <c r="K6" s="824"/>
      <c r="L6" s="824"/>
      <c r="M6" s="824"/>
    </row>
    <row r="7" spans="1:18" ht="38.25" x14ac:dyDescent="0.2">
      <c r="A7" t="s">
        <v>630</v>
      </c>
      <c r="B7" s="637" t="s">
        <v>631</v>
      </c>
      <c r="C7" s="637" t="s">
        <v>632</v>
      </c>
      <c r="D7" s="637" t="s">
        <v>633</v>
      </c>
      <c r="E7" s="637" t="s">
        <v>634</v>
      </c>
      <c r="F7" s="637" t="s">
        <v>631</v>
      </c>
      <c r="G7" s="637" t="s">
        <v>632</v>
      </c>
      <c r="H7" s="637" t="s">
        <v>633</v>
      </c>
      <c r="I7" s="637" t="s">
        <v>634</v>
      </c>
      <c r="J7" s="638" t="s">
        <v>631</v>
      </c>
      <c r="K7" s="638" t="s">
        <v>632</v>
      </c>
      <c r="L7" s="638" t="s">
        <v>633</v>
      </c>
      <c r="M7" s="638" t="s">
        <v>634</v>
      </c>
    </row>
    <row r="8" spans="1:18" x14ac:dyDescent="0.2">
      <c r="A8" s="232" t="s">
        <v>112</v>
      </c>
      <c r="B8" s="632">
        <v>0</v>
      </c>
      <c r="C8" s="632">
        <v>13090</v>
      </c>
      <c r="D8" s="632">
        <v>0</v>
      </c>
      <c r="E8" s="632">
        <v>13090</v>
      </c>
      <c r="F8" s="632">
        <v>0</v>
      </c>
      <c r="G8" s="632">
        <v>575</v>
      </c>
      <c r="H8" s="632">
        <v>0</v>
      </c>
      <c r="I8" s="232">
        <v>575</v>
      </c>
      <c r="J8" s="632">
        <v>0</v>
      </c>
      <c r="K8" s="632">
        <v>13665</v>
      </c>
      <c r="L8" s="632">
        <v>0</v>
      </c>
      <c r="M8" s="632">
        <v>13665</v>
      </c>
      <c r="N8" s="622"/>
      <c r="O8" s="622"/>
      <c r="P8" s="622"/>
      <c r="Q8" s="622"/>
      <c r="R8" s="622"/>
    </row>
    <row r="9" spans="1:18" x14ac:dyDescent="0.2">
      <c r="A9" s="232" t="s">
        <v>111</v>
      </c>
      <c r="B9" s="632">
        <v>0</v>
      </c>
      <c r="C9" s="632">
        <v>199131</v>
      </c>
      <c r="D9" s="632">
        <v>0</v>
      </c>
      <c r="E9" s="632">
        <v>199131</v>
      </c>
      <c r="F9" s="632">
        <v>0</v>
      </c>
      <c r="G9" s="632">
        <v>12069</v>
      </c>
      <c r="H9" s="632">
        <v>0</v>
      </c>
      <c r="I9" s="232">
        <v>12069</v>
      </c>
      <c r="J9" s="632">
        <v>0</v>
      </c>
      <c r="K9" s="632">
        <v>211200</v>
      </c>
      <c r="L9" s="632">
        <v>0</v>
      </c>
      <c r="M9" s="632">
        <v>211200</v>
      </c>
      <c r="N9" s="622"/>
      <c r="O9" s="622"/>
      <c r="P9" s="622"/>
      <c r="Q9" s="622"/>
      <c r="R9" s="622"/>
    </row>
    <row r="10" spans="1:18" x14ac:dyDescent="0.2">
      <c r="A10" s="232" t="s">
        <v>568</v>
      </c>
      <c r="B10" s="632">
        <v>0</v>
      </c>
      <c r="C10" s="632">
        <v>7714</v>
      </c>
      <c r="D10" s="632">
        <v>0</v>
      </c>
      <c r="E10" s="632">
        <v>7714</v>
      </c>
      <c r="F10" s="632">
        <v>0</v>
      </c>
      <c r="G10" s="632">
        <v>84</v>
      </c>
      <c r="H10" s="632">
        <v>0</v>
      </c>
      <c r="I10" s="232">
        <v>84</v>
      </c>
      <c r="J10" s="632">
        <v>0</v>
      </c>
      <c r="K10" s="632">
        <v>7798</v>
      </c>
      <c r="L10" s="632">
        <v>0</v>
      </c>
      <c r="M10" s="632">
        <v>7798</v>
      </c>
      <c r="N10" s="622"/>
      <c r="O10" s="622"/>
      <c r="P10" s="622"/>
      <c r="Q10" s="622"/>
      <c r="R10" s="622"/>
    </row>
    <row r="11" spans="1:18" x14ac:dyDescent="0.2">
      <c r="A11" s="232" t="s">
        <v>580</v>
      </c>
      <c r="B11" s="632">
        <v>6646.5</v>
      </c>
      <c r="C11" s="632">
        <v>21128</v>
      </c>
      <c r="D11" s="632">
        <v>2874.6666666666665</v>
      </c>
      <c r="E11" s="632">
        <v>30649.166666666668</v>
      </c>
      <c r="F11" s="632">
        <v>91.5</v>
      </c>
      <c r="G11" s="632">
        <v>676.5</v>
      </c>
      <c r="H11" s="632">
        <v>37.333333333333329</v>
      </c>
      <c r="I11" s="232">
        <v>805.33333333333337</v>
      </c>
      <c r="J11" s="632">
        <v>6738</v>
      </c>
      <c r="K11" s="632">
        <v>21804.5</v>
      </c>
      <c r="L11" s="632">
        <v>2912</v>
      </c>
      <c r="M11" s="632">
        <v>31454.5</v>
      </c>
      <c r="N11" s="622"/>
      <c r="O11" s="622"/>
      <c r="P11" s="622"/>
      <c r="Q11" s="622"/>
      <c r="R11" s="622"/>
    </row>
    <row r="12" spans="1:18" x14ac:dyDescent="0.2">
      <c r="A12" s="232" t="s">
        <v>114</v>
      </c>
      <c r="B12" s="632">
        <v>17121.27</v>
      </c>
      <c r="C12" s="632">
        <v>56338.37</v>
      </c>
      <c r="D12" s="632">
        <v>4091.61</v>
      </c>
      <c r="E12" s="632">
        <v>77551.25</v>
      </c>
      <c r="F12" s="632">
        <v>0</v>
      </c>
      <c r="G12" s="632">
        <v>5733.88</v>
      </c>
      <c r="H12" s="632">
        <v>349.65</v>
      </c>
      <c r="I12" s="232">
        <v>6083.53</v>
      </c>
      <c r="J12" s="632">
        <v>17121.27</v>
      </c>
      <c r="K12" s="632">
        <v>62072.25</v>
      </c>
      <c r="L12" s="632">
        <v>4441.26</v>
      </c>
      <c r="M12" s="632">
        <v>83634.78</v>
      </c>
      <c r="N12" s="622"/>
      <c r="O12" s="622"/>
      <c r="P12" s="622"/>
      <c r="Q12" s="622"/>
      <c r="R12" s="622"/>
    </row>
    <row r="13" spans="1:18" x14ac:dyDescent="0.2">
      <c r="A13" s="232" t="s">
        <v>154</v>
      </c>
      <c r="B13" s="632">
        <v>15799</v>
      </c>
      <c r="C13" s="632">
        <v>38049</v>
      </c>
      <c r="D13" s="632">
        <v>8171</v>
      </c>
      <c r="E13" s="632">
        <v>62019</v>
      </c>
      <c r="F13" s="632">
        <v>581</v>
      </c>
      <c r="G13" s="632">
        <v>3374</v>
      </c>
      <c r="H13" s="632">
        <v>208</v>
      </c>
      <c r="I13" s="232">
        <v>4163</v>
      </c>
      <c r="J13" s="632">
        <v>16380</v>
      </c>
      <c r="K13" s="632">
        <v>41423</v>
      </c>
      <c r="L13" s="632">
        <v>8379</v>
      </c>
      <c r="M13" s="632">
        <v>66182</v>
      </c>
      <c r="N13" s="622"/>
      <c r="O13" s="622"/>
      <c r="P13" s="622"/>
      <c r="Q13" s="622"/>
      <c r="R13" s="622"/>
    </row>
    <row r="14" spans="1:18" x14ac:dyDescent="0.2">
      <c r="A14" s="232" t="s">
        <v>426</v>
      </c>
      <c r="B14" s="632">
        <v>0</v>
      </c>
      <c r="C14" s="632">
        <v>26225.010000000002</v>
      </c>
      <c r="D14" s="632">
        <v>0</v>
      </c>
      <c r="E14" s="632">
        <v>26225.010000000002</v>
      </c>
      <c r="F14" s="632">
        <v>0</v>
      </c>
      <c r="G14" s="632">
        <v>1010.8</v>
      </c>
      <c r="H14" s="632">
        <v>0</v>
      </c>
      <c r="I14" s="232">
        <v>1010.8</v>
      </c>
      <c r="J14" s="632">
        <v>0</v>
      </c>
      <c r="K14" s="632">
        <v>27235.81</v>
      </c>
      <c r="L14" s="632">
        <v>0</v>
      </c>
      <c r="M14" s="632">
        <v>27235.81</v>
      </c>
      <c r="N14" s="622"/>
      <c r="O14" s="622"/>
      <c r="P14" s="622"/>
      <c r="Q14" s="622"/>
      <c r="R14" s="622"/>
    </row>
    <row r="15" spans="1:18" x14ac:dyDescent="0.2">
      <c r="A15" s="232" t="s">
        <v>135</v>
      </c>
      <c r="B15" s="632">
        <v>3268</v>
      </c>
      <c r="C15" s="632">
        <v>49859</v>
      </c>
      <c r="D15" s="632">
        <v>2945</v>
      </c>
      <c r="E15" s="632">
        <v>56072</v>
      </c>
      <c r="F15" s="632">
        <v>89</v>
      </c>
      <c r="G15" s="632">
        <v>1483</v>
      </c>
      <c r="H15" s="632">
        <v>387</v>
      </c>
      <c r="I15" s="232">
        <v>1959</v>
      </c>
      <c r="J15" s="632">
        <v>3357</v>
      </c>
      <c r="K15" s="632">
        <v>51342</v>
      </c>
      <c r="L15" s="632">
        <v>3332</v>
      </c>
      <c r="M15" s="632">
        <v>58031</v>
      </c>
      <c r="N15" s="622"/>
      <c r="O15" s="622"/>
      <c r="P15" s="622"/>
      <c r="Q15" s="622"/>
      <c r="R15" s="622"/>
    </row>
    <row r="16" spans="1:18" x14ac:dyDescent="0.2">
      <c r="A16" s="232" t="s">
        <v>113</v>
      </c>
      <c r="B16" s="632">
        <v>4442.26</v>
      </c>
      <c r="C16" s="632">
        <v>22431.239999999998</v>
      </c>
      <c r="D16" s="632">
        <v>2601.25</v>
      </c>
      <c r="E16" s="632">
        <v>29474.75</v>
      </c>
      <c r="F16" s="632">
        <v>13.5</v>
      </c>
      <c r="G16" s="632">
        <v>1404.75</v>
      </c>
      <c r="H16" s="632">
        <v>164</v>
      </c>
      <c r="I16" s="232">
        <v>1582.25</v>
      </c>
      <c r="J16" s="632">
        <v>4455.76</v>
      </c>
      <c r="K16" s="632">
        <v>23835.989999999998</v>
      </c>
      <c r="L16" s="632">
        <v>2765.25</v>
      </c>
      <c r="M16" s="632">
        <v>31057</v>
      </c>
      <c r="N16" s="622"/>
      <c r="O16" s="622"/>
      <c r="P16" s="622"/>
      <c r="Q16" s="622"/>
      <c r="R16" s="622"/>
    </row>
    <row r="17" spans="1:18" x14ac:dyDescent="0.2">
      <c r="A17" s="232" t="s">
        <v>117</v>
      </c>
      <c r="B17" s="632">
        <v>2591.1</v>
      </c>
      <c r="C17" s="632">
        <v>3191.45</v>
      </c>
      <c r="D17" s="632">
        <v>1780</v>
      </c>
      <c r="E17" s="632">
        <v>7562.5499999999993</v>
      </c>
      <c r="F17" s="632">
        <v>48.370000000000005</v>
      </c>
      <c r="G17" s="632">
        <v>237.5</v>
      </c>
      <c r="H17" s="632">
        <v>710.67</v>
      </c>
      <c r="I17" s="232">
        <v>996.54</v>
      </c>
      <c r="J17" s="632">
        <v>2639.47</v>
      </c>
      <c r="K17" s="632">
        <v>3428.95</v>
      </c>
      <c r="L17" s="632">
        <v>2490.67</v>
      </c>
      <c r="M17" s="632">
        <v>8559.09</v>
      </c>
      <c r="N17" s="622"/>
      <c r="O17" s="622"/>
      <c r="P17" s="622"/>
      <c r="Q17" s="622"/>
      <c r="R17" s="622"/>
    </row>
    <row r="18" spans="1:18" s="621" customFormat="1" x14ac:dyDescent="0.2">
      <c r="A18" s="232" t="s">
        <v>116</v>
      </c>
      <c r="B18" s="632">
        <v>14424.30000025034</v>
      </c>
      <c r="C18" s="632">
        <v>42133.040000766487</v>
      </c>
      <c r="D18" s="632">
        <v>8381.3266694744525</v>
      </c>
      <c r="E18" s="632">
        <v>64938.666670491279</v>
      </c>
      <c r="F18" s="632">
        <v>453</v>
      </c>
      <c r="G18" s="632">
        <v>3562.75</v>
      </c>
      <c r="H18" s="632">
        <v>620</v>
      </c>
      <c r="I18" s="232">
        <v>4635.75</v>
      </c>
      <c r="J18" s="632">
        <v>14877.30000025034</v>
      </c>
      <c r="K18" s="632">
        <v>45695.790000766487</v>
      </c>
      <c r="L18" s="632">
        <v>9001.3266694744525</v>
      </c>
      <c r="M18" s="632">
        <v>69574.416670491279</v>
      </c>
      <c r="N18" s="622"/>
      <c r="O18" s="622"/>
      <c r="P18" s="622"/>
      <c r="Q18" s="622"/>
      <c r="R18" s="622"/>
    </row>
    <row r="19" spans="1:18" s="621" customFormat="1" x14ac:dyDescent="0.2">
      <c r="A19" s="232" t="s">
        <v>481</v>
      </c>
      <c r="B19" s="632">
        <v>691.5</v>
      </c>
      <c r="C19" s="632">
        <v>1045</v>
      </c>
      <c r="D19" s="632">
        <v>317.58</v>
      </c>
      <c r="E19" s="632">
        <v>2054.08</v>
      </c>
      <c r="F19" s="632">
        <v>12</v>
      </c>
      <c r="G19" s="632">
        <v>24</v>
      </c>
      <c r="H19" s="632">
        <v>151.84</v>
      </c>
      <c r="I19" s="232">
        <v>187.84</v>
      </c>
      <c r="J19" s="632">
        <v>703.5</v>
      </c>
      <c r="K19" s="632">
        <v>1069</v>
      </c>
      <c r="L19" s="632">
        <v>469.41999999999996</v>
      </c>
      <c r="M19" s="632">
        <v>2241.92</v>
      </c>
      <c r="N19" s="622"/>
      <c r="O19" s="622"/>
      <c r="P19" s="622"/>
      <c r="Q19" s="622"/>
      <c r="R19" s="622"/>
    </row>
    <row r="20" spans="1:18" s="621" customFormat="1" x14ac:dyDescent="0.2">
      <c r="A20" s="232" t="s">
        <v>118</v>
      </c>
      <c r="B20" s="632">
        <v>33131.49</v>
      </c>
      <c r="C20" s="632">
        <v>58869.42</v>
      </c>
      <c r="D20" s="632">
        <v>6473.6399999999994</v>
      </c>
      <c r="E20" s="632">
        <v>98474.55</v>
      </c>
      <c r="F20" s="632">
        <v>1298.83</v>
      </c>
      <c r="G20" s="632">
        <v>8258.2900000000009</v>
      </c>
      <c r="H20" s="632">
        <v>241.41000000000003</v>
      </c>
      <c r="I20" s="232">
        <v>9798.5300000000007</v>
      </c>
      <c r="J20" s="632">
        <v>34430.32</v>
      </c>
      <c r="K20" s="632">
        <v>67127.709999999992</v>
      </c>
      <c r="L20" s="632">
        <v>6715.0499999999993</v>
      </c>
      <c r="M20" s="632">
        <v>108273.08</v>
      </c>
      <c r="N20" s="622"/>
      <c r="O20" s="622"/>
      <c r="P20" s="622"/>
      <c r="Q20" s="622"/>
      <c r="R20" s="622"/>
    </row>
    <row r="21" spans="1:18" s="621" customFormat="1" x14ac:dyDescent="0.2">
      <c r="A21" s="232" t="s">
        <v>119</v>
      </c>
      <c r="B21" s="632">
        <v>0</v>
      </c>
      <c r="C21" s="632">
        <v>39777</v>
      </c>
      <c r="D21" s="632">
        <v>0</v>
      </c>
      <c r="E21" s="632">
        <v>39777</v>
      </c>
      <c r="F21" s="632">
        <v>0</v>
      </c>
      <c r="G21" s="632">
        <v>3020</v>
      </c>
      <c r="H21" s="632">
        <v>0</v>
      </c>
      <c r="I21" s="232">
        <v>3020</v>
      </c>
      <c r="J21" s="632">
        <v>0</v>
      </c>
      <c r="K21" s="632">
        <v>42797</v>
      </c>
      <c r="L21" s="632">
        <v>0</v>
      </c>
      <c r="M21" s="632">
        <v>42797</v>
      </c>
      <c r="N21" s="622"/>
      <c r="O21" s="622"/>
      <c r="P21" s="622"/>
      <c r="Q21" s="622"/>
      <c r="R21" s="622"/>
    </row>
    <row r="22" spans="1:18" s="621" customFormat="1" x14ac:dyDescent="0.2">
      <c r="A22" s="232" t="s">
        <v>121</v>
      </c>
      <c r="B22" s="632">
        <v>0</v>
      </c>
      <c r="C22" s="632">
        <v>13248</v>
      </c>
      <c r="D22" s="632">
        <v>0</v>
      </c>
      <c r="E22" s="632">
        <v>13248</v>
      </c>
      <c r="F22" s="632">
        <v>0</v>
      </c>
      <c r="G22" s="632">
        <v>1905</v>
      </c>
      <c r="H22" s="632">
        <v>0</v>
      </c>
      <c r="I22" s="232">
        <v>1905</v>
      </c>
      <c r="J22" s="632">
        <v>0</v>
      </c>
      <c r="K22" s="632">
        <v>15153</v>
      </c>
      <c r="L22" s="632">
        <v>0</v>
      </c>
      <c r="M22" s="632">
        <v>15153</v>
      </c>
      <c r="N22" s="622"/>
      <c r="O22" s="622"/>
      <c r="P22" s="622"/>
      <c r="Q22" s="622"/>
      <c r="R22" s="622"/>
    </row>
    <row r="23" spans="1:18" s="621" customFormat="1" x14ac:dyDescent="0.2">
      <c r="A23" s="232" t="s">
        <v>403</v>
      </c>
      <c r="B23" s="632" t="s">
        <v>627</v>
      </c>
      <c r="C23" s="632" t="s">
        <v>627</v>
      </c>
      <c r="D23" s="632" t="s">
        <v>627</v>
      </c>
      <c r="E23" s="632">
        <v>11028</v>
      </c>
      <c r="F23" s="632" t="s">
        <v>627</v>
      </c>
      <c r="G23" s="632" t="s">
        <v>627</v>
      </c>
      <c r="H23" s="632" t="s">
        <v>627</v>
      </c>
      <c r="I23" s="232">
        <v>744</v>
      </c>
      <c r="J23" s="632" t="s">
        <v>627</v>
      </c>
      <c r="K23" s="632" t="s">
        <v>627</v>
      </c>
      <c r="L23" s="632" t="s">
        <v>627</v>
      </c>
      <c r="M23" s="632">
        <v>11772</v>
      </c>
      <c r="N23" s="622"/>
      <c r="O23" s="622"/>
      <c r="P23" s="622"/>
      <c r="Q23" s="622"/>
      <c r="R23" s="622"/>
    </row>
    <row r="24" spans="1:18" s="621" customFormat="1" x14ac:dyDescent="0.2">
      <c r="A24" s="232" t="s">
        <v>176</v>
      </c>
      <c r="B24" s="632">
        <v>13235.490000000002</v>
      </c>
      <c r="C24" s="632">
        <v>37450.160000000003</v>
      </c>
      <c r="D24" s="632">
        <v>4907.25</v>
      </c>
      <c r="E24" s="632">
        <v>55592.900000000009</v>
      </c>
      <c r="F24" s="632">
        <v>518</v>
      </c>
      <c r="G24" s="632">
        <v>2805.63</v>
      </c>
      <c r="H24" s="632">
        <v>196.5</v>
      </c>
      <c r="I24" s="232">
        <v>3520.13</v>
      </c>
      <c r="J24" s="632">
        <v>13753.490000000002</v>
      </c>
      <c r="K24" s="632">
        <v>40255.79</v>
      </c>
      <c r="L24" s="632">
        <v>5103.75</v>
      </c>
      <c r="M24" s="632">
        <v>59113.030000000006</v>
      </c>
      <c r="N24" s="622"/>
      <c r="O24" s="622"/>
      <c r="P24" s="622"/>
      <c r="Q24" s="622"/>
      <c r="R24" s="622"/>
    </row>
    <row r="25" spans="1:18" s="621" customFormat="1" x14ac:dyDescent="0.2">
      <c r="A25" s="232" t="s">
        <v>177</v>
      </c>
      <c r="B25" s="632">
        <v>267.25</v>
      </c>
      <c r="C25" s="632">
        <v>1979.25</v>
      </c>
      <c r="D25" s="632">
        <v>201</v>
      </c>
      <c r="E25" s="632">
        <v>2447.5</v>
      </c>
      <c r="F25" s="632">
        <v>0</v>
      </c>
      <c r="G25" s="632">
        <v>0</v>
      </c>
      <c r="H25" s="632">
        <v>0</v>
      </c>
      <c r="I25" s="232">
        <v>0</v>
      </c>
      <c r="J25" s="632">
        <v>267.25</v>
      </c>
      <c r="K25" s="632">
        <v>1979.25</v>
      </c>
      <c r="L25" s="632">
        <v>201</v>
      </c>
      <c r="M25" s="632">
        <v>2447.5</v>
      </c>
      <c r="N25" s="622"/>
      <c r="O25" s="622"/>
      <c r="P25" s="622"/>
      <c r="Q25" s="622"/>
      <c r="R25" s="622"/>
    </row>
    <row r="26" spans="1:18" s="621" customFormat="1" x14ac:dyDescent="0.2">
      <c r="A26" s="232" t="s">
        <v>178</v>
      </c>
      <c r="B26" s="632">
        <v>0</v>
      </c>
      <c r="C26" s="632">
        <v>37493.18</v>
      </c>
      <c r="D26" s="632">
        <v>0</v>
      </c>
      <c r="E26" s="632">
        <v>37493.18</v>
      </c>
      <c r="F26" s="632">
        <v>0</v>
      </c>
      <c r="G26" s="632">
        <v>1366.25</v>
      </c>
      <c r="H26" s="632">
        <v>0</v>
      </c>
      <c r="I26" s="232">
        <v>1366.25</v>
      </c>
      <c r="J26" s="632">
        <v>0</v>
      </c>
      <c r="K26" s="632">
        <v>38859.43</v>
      </c>
      <c r="L26" s="632">
        <v>0</v>
      </c>
      <c r="M26" s="632">
        <v>38859.43</v>
      </c>
      <c r="N26" s="622"/>
      <c r="O26" s="622"/>
      <c r="P26" s="622"/>
      <c r="Q26" s="622"/>
      <c r="R26" s="622"/>
    </row>
    <row r="27" spans="1:18" s="621" customFormat="1" x14ac:dyDescent="0.2">
      <c r="A27" s="232" t="s">
        <v>123</v>
      </c>
      <c r="B27" s="632">
        <v>33011.441171351689</v>
      </c>
      <c r="C27" s="632">
        <v>49822.977196936365</v>
      </c>
      <c r="D27" s="632">
        <v>14671.751631711859</v>
      </c>
      <c r="E27" s="632">
        <v>97506.169999999911</v>
      </c>
      <c r="F27" s="632">
        <v>1488.0270529270249</v>
      </c>
      <c r="G27" s="632">
        <v>5678.4375902165202</v>
      </c>
      <c r="H27" s="632">
        <v>661.34535685645551</v>
      </c>
      <c r="I27" s="232">
        <v>7827.81</v>
      </c>
      <c r="J27" s="632">
        <v>34499.468224278717</v>
      </c>
      <c r="K27" s="632">
        <v>55501.414787152884</v>
      </c>
      <c r="L27" s="632">
        <v>15333.096988568315</v>
      </c>
      <c r="M27" s="632">
        <v>105333.97999999991</v>
      </c>
      <c r="N27" s="622"/>
      <c r="O27" s="622"/>
      <c r="P27" s="622"/>
      <c r="Q27" s="622"/>
      <c r="R27" s="622"/>
    </row>
    <row r="28" spans="1:18" s="621" customFormat="1" x14ac:dyDescent="0.2">
      <c r="A28" s="232" t="s">
        <v>439</v>
      </c>
      <c r="B28" s="632">
        <v>835.5</v>
      </c>
      <c r="C28" s="632">
        <v>2057.5</v>
      </c>
      <c r="D28" s="632">
        <v>266</v>
      </c>
      <c r="E28" s="632">
        <v>3159</v>
      </c>
      <c r="F28" s="632">
        <v>29</v>
      </c>
      <c r="G28" s="632">
        <v>294.5</v>
      </c>
      <c r="H28" s="632">
        <v>246.5</v>
      </c>
      <c r="I28" s="232">
        <v>570</v>
      </c>
      <c r="J28" s="632">
        <v>864.5</v>
      </c>
      <c r="K28" s="632">
        <v>2352</v>
      </c>
      <c r="L28" s="632">
        <v>512.5</v>
      </c>
      <c r="M28" s="632">
        <v>3729</v>
      </c>
      <c r="N28" s="622"/>
      <c r="O28" s="622"/>
      <c r="P28" s="622"/>
      <c r="Q28" s="622"/>
      <c r="R28" s="622"/>
    </row>
    <row r="29" spans="1:18" s="621" customFormat="1" x14ac:dyDescent="0.2">
      <c r="A29" s="232" t="s">
        <v>572</v>
      </c>
      <c r="B29" s="632">
        <v>2259</v>
      </c>
      <c r="C29" s="632">
        <v>8108.65</v>
      </c>
      <c r="D29" s="632">
        <v>253.33999999999997</v>
      </c>
      <c r="E29" s="632">
        <v>10620.99</v>
      </c>
      <c r="F29" s="632">
        <v>0</v>
      </c>
      <c r="G29" s="632">
        <v>0</v>
      </c>
      <c r="H29" s="632">
        <v>0</v>
      </c>
      <c r="I29" s="232">
        <v>0</v>
      </c>
      <c r="J29" s="632">
        <v>2259</v>
      </c>
      <c r="K29" s="632">
        <v>8108.65</v>
      </c>
      <c r="L29" s="632">
        <v>253.33999999999997</v>
      </c>
      <c r="M29" s="632">
        <v>10620.99</v>
      </c>
      <c r="N29" s="622"/>
      <c r="O29" s="622"/>
      <c r="P29" s="622"/>
      <c r="Q29" s="622"/>
      <c r="R29" s="622"/>
    </row>
    <row r="30" spans="1:18" s="621" customFormat="1" x14ac:dyDescent="0.2">
      <c r="A30" s="232" t="s">
        <v>409</v>
      </c>
      <c r="B30" s="632">
        <v>10270</v>
      </c>
      <c r="C30" s="632">
        <v>21344</v>
      </c>
      <c r="D30" s="632">
        <v>408</v>
      </c>
      <c r="E30" s="632">
        <v>32022</v>
      </c>
      <c r="F30" s="632">
        <v>977</v>
      </c>
      <c r="G30" s="632">
        <v>1441</v>
      </c>
      <c r="H30" s="632">
        <v>38</v>
      </c>
      <c r="I30" s="232">
        <v>2456</v>
      </c>
      <c r="J30" s="632">
        <v>11247</v>
      </c>
      <c r="K30" s="632">
        <v>22785</v>
      </c>
      <c r="L30" s="632">
        <v>446</v>
      </c>
      <c r="M30" s="632">
        <v>34478</v>
      </c>
      <c r="N30" s="622"/>
      <c r="O30" s="622"/>
      <c r="P30" s="622"/>
      <c r="Q30" s="622"/>
      <c r="R30" s="622"/>
    </row>
    <row r="31" spans="1:18" s="621" customFormat="1" x14ac:dyDescent="0.2">
      <c r="A31" s="232" t="s">
        <v>196</v>
      </c>
      <c r="B31" s="632">
        <v>709.5</v>
      </c>
      <c r="C31" s="632">
        <v>1970</v>
      </c>
      <c r="D31" s="632">
        <v>1421</v>
      </c>
      <c r="E31" s="632">
        <v>4100.5</v>
      </c>
      <c r="F31" s="632">
        <v>0</v>
      </c>
      <c r="G31" s="632">
        <v>168</v>
      </c>
      <c r="H31" s="632">
        <v>396</v>
      </c>
      <c r="I31" s="232">
        <v>564</v>
      </c>
      <c r="J31" s="632">
        <v>709.5</v>
      </c>
      <c r="K31" s="632">
        <v>2138</v>
      </c>
      <c r="L31" s="632">
        <v>1817</v>
      </c>
      <c r="M31" s="632">
        <v>4664.5</v>
      </c>
      <c r="N31" s="622"/>
      <c r="O31" s="622"/>
      <c r="P31" s="622"/>
      <c r="Q31" s="622"/>
      <c r="R31" s="622"/>
    </row>
    <row r="32" spans="1:18" s="621" customFormat="1" x14ac:dyDescent="0.2">
      <c r="A32" s="232" t="s">
        <v>129</v>
      </c>
      <c r="B32" s="632">
        <v>13625.48</v>
      </c>
      <c r="C32" s="632">
        <v>47180.81</v>
      </c>
      <c r="D32" s="632">
        <v>6644.7</v>
      </c>
      <c r="E32" s="632">
        <v>67450.989999999991</v>
      </c>
      <c r="F32" s="632">
        <v>528</v>
      </c>
      <c r="G32" s="632">
        <v>1675.1799999999998</v>
      </c>
      <c r="H32" s="632">
        <v>168.67000000000002</v>
      </c>
      <c r="I32" s="232">
        <v>2371.85</v>
      </c>
      <c r="J32" s="632">
        <v>14153.48</v>
      </c>
      <c r="K32" s="632">
        <v>48855.99</v>
      </c>
      <c r="L32" s="632">
        <v>6813.37</v>
      </c>
      <c r="M32" s="632">
        <v>69822.84</v>
      </c>
      <c r="N32" s="622"/>
      <c r="O32" s="622"/>
      <c r="P32" s="622"/>
      <c r="Q32" s="622"/>
      <c r="R32" s="622"/>
    </row>
    <row r="33" spans="1:18" s="621" customFormat="1" x14ac:dyDescent="0.2">
      <c r="A33" s="232" t="s">
        <v>440</v>
      </c>
      <c r="B33" s="632">
        <v>24896</v>
      </c>
      <c r="C33" s="632">
        <v>48183</v>
      </c>
      <c r="D33" s="632">
        <v>11572</v>
      </c>
      <c r="E33" s="632">
        <v>84651</v>
      </c>
      <c r="F33" s="632">
        <v>1675</v>
      </c>
      <c r="G33" s="632">
        <v>6760</v>
      </c>
      <c r="H33" s="632">
        <v>1217</v>
      </c>
      <c r="I33" s="232">
        <v>9652</v>
      </c>
      <c r="J33" s="632">
        <v>26571</v>
      </c>
      <c r="K33" s="632">
        <v>54943</v>
      </c>
      <c r="L33" s="632">
        <v>12789</v>
      </c>
      <c r="M33" s="632">
        <v>94303</v>
      </c>
      <c r="N33" s="622"/>
      <c r="O33" s="622"/>
      <c r="P33" s="622"/>
      <c r="Q33" s="622"/>
      <c r="R33" s="622"/>
    </row>
    <row r="34" spans="1:18" s="621" customFormat="1" x14ac:dyDescent="0.2">
      <c r="A34" s="232" t="s">
        <v>680</v>
      </c>
      <c r="B34" s="632">
        <v>1657.5</v>
      </c>
      <c r="C34" s="632">
        <v>3619</v>
      </c>
      <c r="D34" s="632">
        <v>1077.1300000000001</v>
      </c>
      <c r="E34" s="632">
        <v>6353.63</v>
      </c>
      <c r="F34" s="632">
        <v>15</v>
      </c>
      <c r="G34" s="632">
        <v>548.57000000000005</v>
      </c>
      <c r="H34" s="632">
        <v>116</v>
      </c>
      <c r="I34" s="232">
        <v>679.57</v>
      </c>
      <c r="J34" s="632">
        <v>1672.5</v>
      </c>
      <c r="K34" s="632">
        <v>4167.57</v>
      </c>
      <c r="L34" s="632">
        <v>1193.1300000000001</v>
      </c>
      <c r="M34" s="632">
        <v>7033.2</v>
      </c>
      <c r="N34" s="622"/>
      <c r="O34" s="622"/>
      <c r="P34" s="622"/>
      <c r="Q34" s="622"/>
      <c r="R34" s="622"/>
    </row>
    <row r="35" spans="1:18" s="621" customFormat="1" x14ac:dyDescent="0.2">
      <c r="A35" s="232" t="s">
        <v>115</v>
      </c>
      <c r="B35" s="632">
        <v>2070</v>
      </c>
      <c r="C35" s="632">
        <v>7914.5</v>
      </c>
      <c r="D35" s="632">
        <v>3505.8</v>
      </c>
      <c r="E35" s="632">
        <v>13490.3</v>
      </c>
      <c r="F35" s="632">
        <v>141.80000000000001</v>
      </c>
      <c r="G35" s="632">
        <v>958.8</v>
      </c>
      <c r="H35" s="632">
        <v>348.7</v>
      </c>
      <c r="I35" s="232">
        <v>1449.2</v>
      </c>
      <c r="J35" s="632">
        <v>2211.8000000000002</v>
      </c>
      <c r="K35" s="632">
        <v>8873.2999999999993</v>
      </c>
      <c r="L35" s="632">
        <v>3854.5</v>
      </c>
      <c r="M35" s="632">
        <v>14939.5</v>
      </c>
      <c r="N35" s="622"/>
      <c r="O35" s="622"/>
      <c r="P35" s="622"/>
      <c r="Q35" s="622"/>
      <c r="R35" s="622"/>
    </row>
    <row r="36" spans="1:18" s="621" customFormat="1" x14ac:dyDescent="0.2">
      <c r="A36" s="232" t="s">
        <v>124</v>
      </c>
      <c r="B36" s="632">
        <v>0</v>
      </c>
      <c r="C36" s="632">
        <v>36263.520000000004</v>
      </c>
      <c r="D36" s="632">
        <v>0</v>
      </c>
      <c r="E36" s="632">
        <v>36263.520000000004</v>
      </c>
      <c r="F36" s="632">
        <v>0</v>
      </c>
      <c r="G36" s="632">
        <v>3107.77</v>
      </c>
      <c r="H36" s="632">
        <v>0</v>
      </c>
      <c r="I36" s="232">
        <v>3107.77</v>
      </c>
      <c r="J36" s="632">
        <v>0</v>
      </c>
      <c r="K36" s="632">
        <v>39371.29</v>
      </c>
      <c r="L36" s="632">
        <v>0</v>
      </c>
      <c r="M36" s="632">
        <v>39371.29</v>
      </c>
      <c r="N36" s="622"/>
      <c r="O36" s="622"/>
      <c r="P36" s="622"/>
      <c r="Q36" s="622"/>
      <c r="R36" s="622"/>
    </row>
    <row r="37" spans="1:18" x14ac:dyDescent="0.2">
      <c r="A37" s="232" t="s">
        <v>574</v>
      </c>
      <c r="B37" s="632">
        <v>36003.509999999995</v>
      </c>
      <c r="C37" s="632">
        <v>50050.75</v>
      </c>
      <c r="D37" s="632">
        <v>7627</v>
      </c>
      <c r="E37" s="632">
        <v>93681.26</v>
      </c>
      <c r="F37" s="632">
        <v>3426.75</v>
      </c>
      <c r="G37" s="632">
        <v>9199.25</v>
      </c>
      <c r="H37" s="632">
        <v>2423.5</v>
      </c>
      <c r="I37" s="232">
        <v>15049.5</v>
      </c>
      <c r="J37" s="632">
        <v>39430.259999999995</v>
      </c>
      <c r="K37" s="632">
        <v>59250</v>
      </c>
      <c r="L37" s="632">
        <v>10050.5</v>
      </c>
      <c r="M37" s="632">
        <v>108730.76</v>
      </c>
      <c r="N37" s="622"/>
      <c r="O37" s="622"/>
      <c r="P37" s="622"/>
      <c r="Q37" s="622"/>
      <c r="R37" s="622"/>
    </row>
    <row r="38" spans="1:18" x14ac:dyDescent="0.2">
      <c r="A38" s="232" t="s">
        <v>644</v>
      </c>
      <c r="B38" s="632">
        <v>28861.170000000002</v>
      </c>
      <c r="C38" s="632">
        <v>38749.440000000002</v>
      </c>
      <c r="D38" s="632">
        <v>1043.71</v>
      </c>
      <c r="E38" s="632">
        <v>68654.320000000007</v>
      </c>
      <c r="F38" s="632">
        <v>1714.8899999999999</v>
      </c>
      <c r="G38" s="632">
        <v>3142.55</v>
      </c>
      <c r="H38" s="632">
        <v>28.680000000000003</v>
      </c>
      <c r="I38" s="232">
        <v>4886.1200000000008</v>
      </c>
      <c r="J38" s="632">
        <v>30576.06</v>
      </c>
      <c r="K38" s="632">
        <v>41891.990000000005</v>
      </c>
      <c r="L38" s="632">
        <v>1072.3900000000001</v>
      </c>
      <c r="M38" s="632">
        <v>73540.44</v>
      </c>
      <c r="N38" s="622"/>
      <c r="O38" s="622"/>
      <c r="P38" s="622"/>
      <c r="Q38" s="622"/>
      <c r="R38" s="622"/>
    </row>
    <row r="39" spans="1:18" x14ac:dyDescent="0.2">
      <c r="A39" s="232" t="s">
        <v>127</v>
      </c>
      <c r="B39" s="632">
        <v>22614.940000000002</v>
      </c>
      <c r="C39" s="632">
        <v>48158.13</v>
      </c>
      <c r="D39" s="632">
        <v>13551.970000000001</v>
      </c>
      <c r="E39" s="632">
        <v>84325.040000000008</v>
      </c>
      <c r="F39" s="632">
        <v>674.63</v>
      </c>
      <c r="G39" s="632">
        <v>4339.3</v>
      </c>
      <c r="H39" s="632">
        <v>879.65000000000009</v>
      </c>
      <c r="I39" s="232">
        <v>5893.58</v>
      </c>
      <c r="J39" s="632">
        <v>23289.570000000003</v>
      </c>
      <c r="K39" s="632">
        <v>52497.43</v>
      </c>
      <c r="L39" s="632">
        <v>14431.62</v>
      </c>
      <c r="M39" s="632">
        <v>90218.62000000001</v>
      </c>
      <c r="N39" s="622"/>
      <c r="O39" s="622"/>
      <c r="P39" s="622"/>
      <c r="Q39" s="622"/>
      <c r="R39" s="622"/>
    </row>
    <row r="40" spans="1:18" s="349" customFormat="1" x14ac:dyDescent="0.2">
      <c r="A40" s="232" t="s">
        <v>410</v>
      </c>
      <c r="B40" s="634">
        <v>0</v>
      </c>
      <c r="C40" s="634">
        <v>6898.0599999999995</v>
      </c>
      <c r="D40" s="634">
        <v>0</v>
      </c>
      <c r="E40" s="634">
        <v>6898.0599999999995</v>
      </c>
      <c r="F40" s="634">
        <v>0</v>
      </c>
      <c r="G40" s="634">
        <v>360.25</v>
      </c>
      <c r="H40" s="634">
        <v>0</v>
      </c>
      <c r="I40" s="528">
        <v>360.25</v>
      </c>
      <c r="J40" s="634">
        <v>0</v>
      </c>
      <c r="K40" s="634">
        <v>7258.3099999999995</v>
      </c>
      <c r="L40" s="634">
        <v>0</v>
      </c>
      <c r="M40" s="634">
        <v>7258.3099999999995</v>
      </c>
      <c r="N40" s="622"/>
      <c r="O40" s="622"/>
      <c r="P40" s="622"/>
      <c r="Q40" s="622"/>
      <c r="R40" s="622"/>
    </row>
    <row r="41" spans="1:18" x14ac:dyDescent="0.2">
      <c r="A41" s="232" t="s">
        <v>507</v>
      </c>
      <c r="B41" s="632">
        <v>505</v>
      </c>
      <c r="C41" s="632">
        <v>2654.3</v>
      </c>
      <c r="D41" s="632">
        <v>147.5</v>
      </c>
      <c r="E41" s="632">
        <v>3306.8</v>
      </c>
      <c r="F41" s="632">
        <v>0</v>
      </c>
      <c r="G41" s="632">
        <v>0</v>
      </c>
      <c r="H41" s="632">
        <v>0</v>
      </c>
      <c r="I41" s="232">
        <v>0</v>
      </c>
      <c r="J41" s="632">
        <v>505</v>
      </c>
      <c r="K41" s="632">
        <v>2654.3</v>
      </c>
      <c r="L41" s="632">
        <v>147.5</v>
      </c>
      <c r="M41" s="632">
        <v>3306.8</v>
      </c>
      <c r="N41" s="622"/>
      <c r="O41" s="622"/>
      <c r="P41" s="622"/>
      <c r="Q41" s="622"/>
      <c r="R41" s="622"/>
    </row>
    <row r="42" spans="1:18" x14ac:dyDescent="0.2">
      <c r="A42" s="232" t="s">
        <v>197</v>
      </c>
      <c r="B42" s="632">
        <v>10825.005182000001</v>
      </c>
      <c r="C42" s="632">
        <v>27368.337211999999</v>
      </c>
      <c r="D42" s="632">
        <v>7213.3676060000025</v>
      </c>
      <c r="E42" s="632">
        <v>45406.71</v>
      </c>
      <c r="F42" s="632">
        <v>0</v>
      </c>
      <c r="G42" s="632">
        <v>3147.48</v>
      </c>
      <c r="H42" s="632">
        <v>204.9</v>
      </c>
      <c r="I42" s="232">
        <v>3352.38</v>
      </c>
      <c r="J42" s="632">
        <v>10825.005182000001</v>
      </c>
      <c r="K42" s="632">
        <v>30515.817211999998</v>
      </c>
      <c r="L42" s="632">
        <v>7418.2676060000022</v>
      </c>
      <c r="M42" s="632">
        <v>48759.09</v>
      </c>
      <c r="N42" s="622"/>
      <c r="O42" s="622"/>
      <c r="P42" s="622"/>
      <c r="Q42" s="622"/>
      <c r="R42" s="622"/>
    </row>
    <row r="43" spans="1:18" x14ac:dyDescent="0.2">
      <c r="A43" s="232" t="s">
        <v>198</v>
      </c>
      <c r="B43" s="632">
        <v>0</v>
      </c>
      <c r="C43" s="632">
        <v>9139.5</v>
      </c>
      <c r="D43" s="632">
        <v>0</v>
      </c>
      <c r="E43" s="632">
        <v>9139.5</v>
      </c>
      <c r="F43" s="632">
        <v>0</v>
      </c>
      <c r="G43" s="632">
        <v>131.25</v>
      </c>
      <c r="H43" s="632">
        <v>0</v>
      </c>
      <c r="I43" s="232">
        <v>131.25</v>
      </c>
      <c r="J43" s="632">
        <v>0</v>
      </c>
      <c r="K43" s="632">
        <v>9270.75</v>
      </c>
      <c r="L43" s="632">
        <v>0</v>
      </c>
      <c r="M43" s="632">
        <v>9270.75</v>
      </c>
      <c r="N43" s="622"/>
      <c r="O43" s="622"/>
      <c r="P43" s="622"/>
      <c r="Q43" s="622"/>
      <c r="R43" s="622"/>
    </row>
    <row r="44" spans="1:18" x14ac:dyDescent="0.2">
      <c r="A44" s="232" t="s">
        <v>425</v>
      </c>
      <c r="B44" s="632">
        <v>40381.2575</v>
      </c>
      <c r="C44" s="632">
        <v>103289.01375000001</v>
      </c>
      <c r="D44" s="632">
        <v>13400.6</v>
      </c>
      <c r="E44" s="632">
        <v>157070.87125000003</v>
      </c>
      <c r="F44" s="632">
        <v>1619.375</v>
      </c>
      <c r="G44" s="632">
        <v>7231.9560000000019</v>
      </c>
      <c r="H44" s="632">
        <v>604</v>
      </c>
      <c r="I44" s="232">
        <v>9455.3310000000019</v>
      </c>
      <c r="J44" s="632">
        <v>42000.6325</v>
      </c>
      <c r="K44" s="632">
        <v>110520.96975000002</v>
      </c>
      <c r="L44" s="632">
        <v>14004.6</v>
      </c>
      <c r="M44" s="632">
        <v>166526.20225000003</v>
      </c>
      <c r="N44" s="622"/>
      <c r="O44" s="622"/>
      <c r="P44" s="622"/>
      <c r="Q44" s="622"/>
      <c r="R44" s="622"/>
    </row>
    <row r="45" spans="1:18" x14ac:dyDescent="0.2">
      <c r="A45" s="232" t="s">
        <v>131</v>
      </c>
      <c r="B45" s="632">
        <v>0</v>
      </c>
      <c r="C45" s="632">
        <v>28691.64</v>
      </c>
      <c r="D45" s="632">
        <v>0</v>
      </c>
      <c r="E45" s="632">
        <v>28691.64</v>
      </c>
      <c r="F45" s="632">
        <v>0</v>
      </c>
      <c r="G45" s="632">
        <v>150.25</v>
      </c>
      <c r="H45" s="632">
        <v>0</v>
      </c>
      <c r="I45" s="232">
        <v>150.25</v>
      </c>
      <c r="J45" s="632">
        <v>0</v>
      </c>
      <c r="K45" s="632">
        <v>28841.89</v>
      </c>
      <c r="L45" s="632">
        <v>0</v>
      </c>
      <c r="M45" s="632">
        <v>28841.89</v>
      </c>
      <c r="N45" s="622"/>
      <c r="O45" s="622"/>
      <c r="P45" s="622"/>
      <c r="Q45" s="622"/>
      <c r="R45" s="622"/>
    </row>
    <row r="46" spans="1:18" x14ac:dyDescent="0.2">
      <c r="A46" s="232" t="s">
        <v>570</v>
      </c>
      <c r="B46" s="632">
        <v>0</v>
      </c>
      <c r="C46" s="632">
        <v>87267</v>
      </c>
      <c r="D46" s="632">
        <v>0</v>
      </c>
      <c r="E46" s="632">
        <v>87267</v>
      </c>
      <c r="F46" s="632">
        <v>0</v>
      </c>
      <c r="G46" s="632">
        <v>3106</v>
      </c>
      <c r="H46" s="632">
        <v>0</v>
      </c>
      <c r="I46" s="232">
        <v>3106</v>
      </c>
      <c r="J46" s="632">
        <v>0</v>
      </c>
      <c r="K46" s="632">
        <v>90373</v>
      </c>
      <c r="L46" s="632">
        <v>0</v>
      </c>
      <c r="M46" s="632">
        <v>90373</v>
      </c>
      <c r="N46" s="622"/>
      <c r="O46" s="622"/>
      <c r="P46" s="622"/>
      <c r="Q46" s="622"/>
      <c r="R46" s="622"/>
    </row>
    <row r="47" spans="1:18" x14ac:dyDescent="0.2">
      <c r="A47" s="232" t="s">
        <v>428</v>
      </c>
      <c r="B47" s="632">
        <v>3027.5</v>
      </c>
      <c r="C47" s="632">
        <v>8586</v>
      </c>
      <c r="D47" s="632">
        <v>2047</v>
      </c>
      <c r="E47" s="632">
        <v>13660.5</v>
      </c>
      <c r="F47" s="632">
        <v>12</v>
      </c>
      <c r="G47" s="632">
        <v>216</v>
      </c>
      <c r="H47" s="632">
        <v>98</v>
      </c>
      <c r="I47" s="232">
        <v>326</v>
      </c>
      <c r="J47" s="632">
        <v>3039.5</v>
      </c>
      <c r="K47" s="632">
        <v>8802</v>
      </c>
      <c r="L47" s="632">
        <v>2145</v>
      </c>
      <c r="M47" s="632">
        <v>13986.5</v>
      </c>
      <c r="N47" s="622"/>
      <c r="O47" s="622"/>
      <c r="P47" s="622"/>
      <c r="Q47" s="622"/>
      <c r="R47" s="622"/>
    </row>
    <row r="48" spans="1:18" x14ac:dyDescent="0.2">
      <c r="A48" s="232" t="s">
        <v>134</v>
      </c>
      <c r="B48" s="632">
        <v>10092.43</v>
      </c>
      <c r="C48" s="632">
        <v>23653.93</v>
      </c>
      <c r="D48" s="632">
        <v>6328.5</v>
      </c>
      <c r="E48" s="632">
        <v>40074.86</v>
      </c>
      <c r="F48" s="632">
        <v>286</v>
      </c>
      <c r="G48" s="632">
        <v>1879.5900000000001</v>
      </c>
      <c r="H48" s="632">
        <v>623.5</v>
      </c>
      <c r="I48" s="232">
        <v>2789.09</v>
      </c>
      <c r="J48" s="632">
        <v>10378.43</v>
      </c>
      <c r="K48" s="632">
        <v>25533.52</v>
      </c>
      <c r="L48" s="632">
        <v>6952</v>
      </c>
      <c r="M48" s="632">
        <v>42863.95</v>
      </c>
      <c r="N48" s="622"/>
      <c r="O48" s="622"/>
      <c r="P48" s="622"/>
      <c r="Q48" s="622"/>
      <c r="R48" s="622"/>
    </row>
    <row r="49" spans="1:18" x14ac:dyDescent="0.2">
      <c r="A49" s="232" t="s">
        <v>172</v>
      </c>
      <c r="B49" s="632">
        <v>0</v>
      </c>
      <c r="C49" s="632">
        <v>30294.670000000006</v>
      </c>
      <c r="D49" s="632">
        <v>0</v>
      </c>
      <c r="E49" s="632">
        <v>30294.670000000006</v>
      </c>
      <c r="F49" s="632">
        <v>0</v>
      </c>
      <c r="G49" s="632">
        <v>0</v>
      </c>
      <c r="H49" s="632">
        <v>0</v>
      </c>
      <c r="I49" s="232">
        <v>0</v>
      </c>
      <c r="J49" s="632">
        <v>0</v>
      </c>
      <c r="K49" s="632">
        <v>30294.670000000006</v>
      </c>
      <c r="L49" s="632">
        <v>0</v>
      </c>
      <c r="M49" s="632">
        <v>30294.670000000006</v>
      </c>
      <c r="N49" s="622"/>
      <c r="O49" s="622"/>
      <c r="P49" s="622"/>
      <c r="Q49" s="622"/>
      <c r="R49" s="622"/>
    </row>
    <row r="50" spans="1:18" x14ac:dyDescent="0.2">
      <c r="A50" s="232" t="s">
        <v>184</v>
      </c>
      <c r="B50" s="632">
        <v>8535.7350000000006</v>
      </c>
      <c r="C50" s="632">
        <v>25141.899999999998</v>
      </c>
      <c r="D50" s="632">
        <v>4179.666666666667</v>
      </c>
      <c r="E50" s="632">
        <v>37857.301666666659</v>
      </c>
      <c r="F50" s="632">
        <v>219</v>
      </c>
      <c r="G50" s="632">
        <v>1275</v>
      </c>
      <c r="H50" s="632">
        <v>72</v>
      </c>
      <c r="I50" s="232">
        <v>1566</v>
      </c>
      <c r="J50" s="632">
        <v>8754.7350000000006</v>
      </c>
      <c r="K50" s="632">
        <v>26416.899999999998</v>
      </c>
      <c r="L50" s="632">
        <v>4251.666666666667</v>
      </c>
      <c r="M50" s="632">
        <v>39423.301666666659</v>
      </c>
      <c r="N50" s="622"/>
      <c r="O50" s="622"/>
      <c r="P50" s="622"/>
      <c r="Q50" s="622"/>
      <c r="R50" s="622"/>
    </row>
    <row r="51" spans="1:18" x14ac:dyDescent="0.2">
      <c r="A51" s="232" t="s">
        <v>155</v>
      </c>
      <c r="B51" s="632">
        <v>6403.8199999999979</v>
      </c>
      <c r="C51" s="632">
        <v>14092.14</v>
      </c>
      <c r="D51" s="632">
        <v>3409.25</v>
      </c>
      <c r="E51" s="632">
        <v>23905.21</v>
      </c>
      <c r="F51" s="632">
        <v>375.40000000000003</v>
      </c>
      <c r="G51" s="632">
        <v>1026.4000000000001</v>
      </c>
      <c r="H51" s="632">
        <v>196</v>
      </c>
      <c r="I51" s="232">
        <v>1597.8000000000002</v>
      </c>
      <c r="J51" s="632">
        <v>6779.2199999999975</v>
      </c>
      <c r="K51" s="632">
        <v>15118.539999999999</v>
      </c>
      <c r="L51" s="632">
        <v>3605.25</v>
      </c>
      <c r="M51" s="632">
        <v>25503.01</v>
      </c>
      <c r="N51" s="622"/>
      <c r="O51" s="622"/>
      <c r="P51" s="622"/>
      <c r="Q51" s="622"/>
      <c r="R51" s="622"/>
    </row>
    <row r="52" spans="1:18" x14ac:dyDescent="0.2">
      <c r="A52" s="232" t="s">
        <v>479</v>
      </c>
      <c r="B52" s="632" t="s">
        <v>627</v>
      </c>
      <c r="C52" s="632" t="s">
        <v>627</v>
      </c>
      <c r="D52" s="632" t="s">
        <v>627</v>
      </c>
      <c r="E52" s="632">
        <v>199160.75</v>
      </c>
      <c r="F52" s="632" t="s">
        <v>627</v>
      </c>
      <c r="G52" s="632" t="s">
        <v>627</v>
      </c>
      <c r="H52" s="632" t="s">
        <v>627</v>
      </c>
      <c r="I52" s="232">
        <v>17871</v>
      </c>
      <c r="J52" s="632" t="s">
        <v>627</v>
      </c>
      <c r="K52" s="632" t="s">
        <v>627</v>
      </c>
      <c r="L52" s="632" t="s">
        <v>627</v>
      </c>
      <c r="M52" s="632">
        <v>217031.75</v>
      </c>
      <c r="N52" s="622"/>
      <c r="O52" s="622"/>
      <c r="P52" s="622"/>
      <c r="Q52" s="622"/>
      <c r="R52" s="622"/>
    </row>
    <row r="53" spans="1:18" x14ac:dyDescent="0.2">
      <c r="A53" s="232" t="s">
        <v>136</v>
      </c>
      <c r="B53" s="632">
        <v>0</v>
      </c>
      <c r="C53" s="632">
        <v>21253.75</v>
      </c>
      <c r="D53" s="632">
        <v>0</v>
      </c>
      <c r="E53" s="632">
        <v>21253.75</v>
      </c>
      <c r="F53" s="632">
        <v>0</v>
      </c>
      <c r="G53" s="632">
        <v>549.5</v>
      </c>
      <c r="H53" s="632">
        <v>0</v>
      </c>
      <c r="I53" s="232">
        <v>549.5</v>
      </c>
      <c r="J53" s="632">
        <v>0</v>
      </c>
      <c r="K53" s="632">
        <v>21803.25</v>
      </c>
      <c r="L53" s="632">
        <v>0</v>
      </c>
      <c r="M53" s="632">
        <v>21803.25</v>
      </c>
      <c r="N53" s="622"/>
      <c r="O53" s="622"/>
      <c r="P53" s="622"/>
      <c r="Q53" s="622"/>
      <c r="R53" s="622"/>
    </row>
    <row r="54" spans="1:18" x14ac:dyDescent="0.2">
      <c r="A54" s="232" t="s">
        <v>139</v>
      </c>
      <c r="B54" s="632">
        <v>16854</v>
      </c>
      <c r="C54" s="632">
        <v>30002</v>
      </c>
      <c r="D54" s="632">
        <v>7528</v>
      </c>
      <c r="E54" s="632">
        <v>54384</v>
      </c>
      <c r="F54" s="632">
        <v>547</v>
      </c>
      <c r="G54" s="632">
        <v>1823</v>
      </c>
      <c r="H54" s="632">
        <v>124</v>
      </c>
      <c r="I54" s="232">
        <v>2494</v>
      </c>
      <c r="J54" s="632">
        <v>17401</v>
      </c>
      <c r="K54" s="632">
        <v>31825</v>
      </c>
      <c r="L54" s="632">
        <v>7652</v>
      </c>
      <c r="M54" s="632">
        <v>56878</v>
      </c>
      <c r="N54" s="622"/>
      <c r="O54" s="622"/>
      <c r="P54" s="622"/>
      <c r="Q54" s="622"/>
      <c r="R54" s="622"/>
    </row>
    <row r="55" spans="1:18" x14ac:dyDescent="0.2">
      <c r="A55" s="232" t="s">
        <v>137</v>
      </c>
      <c r="B55" s="632">
        <v>8345.76</v>
      </c>
      <c r="C55" s="632">
        <v>35638.160000000003</v>
      </c>
      <c r="D55" s="632">
        <v>4133.8099999999995</v>
      </c>
      <c r="E55" s="632">
        <v>48117.73</v>
      </c>
      <c r="F55" s="632">
        <v>430.5</v>
      </c>
      <c r="G55" s="632">
        <v>1629</v>
      </c>
      <c r="H55" s="632">
        <v>157.16</v>
      </c>
      <c r="I55" s="232">
        <v>2216.66</v>
      </c>
      <c r="J55" s="632">
        <v>8776.26</v>
      </c>
      <c r="K55" s="632">
        <v>37267.160000000003</v>
      </c>
      <c r="L55" s="632">
        <v>4290.9699999999993</v>
      </c>
      <c r="M55" s="632">
        <v>50334.39</v>
      </c>
      <c r="N55" s="622"/>
      <c r="O55" s="622"/>
      <c r="P55" s="622"/>
      <c r="Q55" s="622"/>
      <c r="R55" s="622"/>
    </row>
    <row r="56" spans="1:18" x14ac:dyDescent="0.2">
      <c r="A56" s="232" t="s">
        <v>152</v>
      </c>
      <c r="B56" s="632">
        <v>51422.625</v>
      </c>
      <c r="C56" s="632">
        <v>106110.29166859059</v>
      </c>
      <c r="D56" s="632">
        <v>25892.875</v>
      </c>
      <c r="E56" s="632">
        <v>183425.79166859059</v>
      </c>
      <c r="F56" s="632">
        <v>1174.875</v>
      </c>
      <c r="G56" s="632">
        <v>5703.66666678</v>
      </c>
      <c r="H56" s="632">
        <v>787.25</v>
      </c>
      <c r="I56" s="232">
        <v>7665.79166678</v>
      </c>
      <c r="J56" s="632">
        <v>52597.5</v>
      </c>
      <c r="K56" s="632">
        <v>111813.9583353706</v>
      </c>
      <c r="L56" s="632">
        <v>26680.125</v>
      </c>
      <c r="M56" s="632">
        <v>191091.58333537058</v>
      </c>
      <c r="N56" s="622"/>
      <c r="O56" s="622"/>
      <c r="P56" s="622"/>
      <c r="Q56" s="622"/>
      <c r="R56" s="622"/>
    </row>
    <row r="57" spans="1:18" x14ac:dyDescent="0.2">
      <c r="A57" s="232" t="s">
        <v>140</v>
      </c>
      <c r="B57" s="632">
        <v>23031.934999999998</v>
      </c>
      <c r="C57" s="632">
        <v>91603.49000000002</v>
      </c>
      <c r="D57" s="632">
        <v>11332.266666666663</v>
      </c>
      <c r="E57" s="632">
        <v>125967.69166666668</v>
      </c>
      <c r="F57" s="632">
        <v>713.5</v>
      </c>
      <c r="G57" s="632">
        <v>2231.3000000000002</v>
      </c>
      <c r="H57" s="632">
        <v>351.16666666666634</v>
      </c>
      <c r="I57" s="232">
        <v>3295.9666666666667</v>
      </c>
      <c r="J57" s="632">
        <v>23745.434999999998</v>
      </c>
      <c r="K57" s="632">
        <v>93834.790000000023</v>
      </c>
      <c r="L57" s="632">
        <v>11683.433333333329</v>
      </c>
      <c r="M57" s="632">
        <v>129263.65833333334</v>
      </c>
      <c r="N57" s="622"/>
      <c r="O57" s="622"/>
      <c r="P57" s="622"/>
      <c r="Q57" s="622"/>
      <c r="R57" s="622"/>
    </row>
    <row r="58" spans="1:18" x14ac:dyDescent="0.2">
      <c r="A58" s="232" t="s">
        <v>141</v>
      </c>
      <c r="B58" s="632">
        <v>10355</v>
      </c>
      <c r="C58" s="632">
        <v>82659</v>
      </c>
      <c r="D58" s="632">
        <v>0</v>
      </c>
      <c r="E58" s="632">
        <v>93014</v>
      </c>
      <c r="F58" s="632">
        <v>617</v>
      </c>
      <c r="G58" s="632">
        <v>7970</v>
      </c>
      <c r="H58" s="632">
        <v>0</v>
      </c>
      <c r="I58" s="232">
        <v>8587</v>
      </c>
      <c r="J58" s="632">
        <v>10972</v>
      </c>
      <c r="K58" s="632">
        <v>90630</v>
      </c>
      <c r="L58" s="632">
        <v>0</v>
      </c>
      <c r="M58" s="632">
        <v>101602</v>
      </c>
      <c r="N58" s="622"/>
      <c r="O58" s="622"/>
      <c r="P58" s="622"/>
      <c r="Q58" s="622"/>
      <c r="R58" s="622"/>
    </row>
    <row r="59" spans="1:18" x14ac:dyDescent="0.2">
      <c r="A59" s="232" t="s">
        <v>142</v>
      </c>
      <c r="B59" s="632">
        <v>40395</v>
      </c>
      <c r="C59" s="632">
        <v>51380.5</v>
      </c>
      <c r="D59" s="632">
        <v>18.760000000000002</v>
      </c>
      <c r="E59" s="632">
        <v>91794.26</v>
      </c>
      <c r="F59" s="632">
        <v>1503</v>
      </c>
      <c r="G59" s="632">
        <v>4579.5</v>
      </c>
      <c r="H59" s="632">
        <v>0</v>
      </c>
      <c r="I59" s="232">
        <v>6082.5</v>
      </c>
      <c r="J59" s="632">
        <v>41898</v>
      </c>
      <c r="K59" s="632">
        <v>55960</v>
      </c>
      <c r="L59" s="632">
        <v>18.760000000000002</v>
      </c>
      <c r="M59" s="632">
        <v>97876.76</v>
      </c>
      <c r="N59" s="622"/>
      <c r="O59" s="622"/>
      <c r="P59" s="622"/>
      <c r="Q59" s="622"/>
      <c r="R59" s="622"/>
    </row>
    <row r="60" spans="1:18" x14ac:dyDescent="0.2">
      <c r="A60" s="232" t="s">
        <v>505</v>
      </c>
      <c r="B60" s="632">
        <v>2079.8000000000002</v>
      </c>
      <c r="C60" s="632">
        <v>7884.9299999999994</v>
      </c>
      <c r="D60" s="632">
        <v>318.7</v>
      </c>
      <c r="E60" s="632">
        <v>10283.43</v>
      </c>
      <c r="F60" s="632">
        <v>0</v>
      </c>
      <c r="G60" s="632">
        <v>1800.7</v>
      </c>
      <c r="H60" s="632">
        <v>888</v>
      </c>
      <c r="I60" s="232">
        <v>2688.7</v>
      </c>
      <c r="J60" s="632">
        <v>2079.8000000000002</v>
      </c>
      <c r="K60" s="632">
        <v>9685.6299999999992</v>
      </c>
      <c r="L60" s="632">
        <v>1206.7</v>
      </c>
      <c r="M60" s="632">
        <v>12972.130000000001</v>
      </c>
      <c r="N60" s="622"/>
      <c r="O60" s="622"/>
      <c r="P60" s="622"/>
      <c r="Q60" s="622"/>
      <c r="R60" s="622"/>
    </row>
    <row r="61" spans="1:18" x14ac:dyDescent="0.2">
      <c r="A61" s="232" t="s">
        <v>143</v>
      </c>
      <c r="B61" s="632">
        <v>0</v>
      </c>
      <c r="C61" s="632">
        <v>0</v>
      </c>
      <c r="D61" s="632">
        <v>8081</v>
      </c>
      <c r="E61" s="632">
        <v>8081</v>
      </c>
      <c r="F61" s="632">
        <v>0</v>
      </c>
      <c r="G61" s="632">
        <v>0</v>
      </c>
      <c r="H61" s="632">
        <v>0</v>
      </c>
      <c r="I61" s="232">
        <v>0</v>
      </c>
      <c r="J61" s="632">
        <v>0</v>
      </c>
      <c r="K61" s="632">
        <v>0</v>
      </c>
      <c r="L61" s="632">
        <v>8081</v>
      </c>
      <c r="M61" s="632">
        <v>8081</v>
      </c>
      <c r="N61" s="622"/>
      <c r="O61" s="622"/>
      <c r="P61" s="622"/>
      <c r="Q61" s="622"/>
      <c r="R61" s="622"/>
    </row>
    <row r="62" spans="1:18" x14ac:dyDescent="0.2">
      <c r="A62" s="232" t="s">
        <v>266</v>
      </c>
      <c r="B62" s="632">
        <v>0</v>
      </c>
      <c r="C62" s="632">
        <v>10647.25</v>
      </c>
      <c r="D62" s="632">
        <v>0</v>
      </c>
      <c r="E62" s="632">
        <v>10647.25</v>
      </c>
      <c r="F62" s="632">
        <v>0</v>
      </c>
      <c r="G62" s="632">
        <v>0</v>
      </c>
      <c r="H62" s="632">
        <v>0</v>
      </c>
      <c r="I62" s="232">
        <v>0</v>
      </c>
      <c r="J62" s="632">
        <v>0</v>
      </c>
      <c r="K62" s="632">
        <v>10647.25</v>
      </c>
      <c r="L62" s="632">
        <v>0</v>
      </c>
      <c r="M62" s="632">
        <v>10647.25</v>
      </c>
      <c r="N62" s="622"/>
      <c r="O62" s="622"/>
      <c r="P62" s="622"/>
      <c r="Q62" s="622"/>
      <c r="R62" s="622"/>
    </row>
    <row r="63" spans="1:18" x14ac:dyDescent="0.2">
      <c r="A63" s="232" t="s">
        <v>144</v>
      </c>
      <c r="B63" s="632">
        <v>788</v>
      </c>
      <c r="C63" s="632">
        <v>655.34</v>
      </c>
      <c r="D63" s="632">
        <v>32.25</v>
      </c>
      <c r="E63" s="632">
        <v>1475.5900000000001</v>
      </c>
      <c r="F63" s="632">
        <v>0</v>
      </c>
      <c r="G63" s="632">
        <v>0</v>
      </c>
      <c r="H63" s="632">
        <v>0</v>
      </c>
      <c r="I63" s="232">
        <v>0</v>
      </c>
      <c r="J63" s="632">
        <v>788</v>
      </c>
      <c r="K63" s="632">
        <v>655.34</v>
      </c>
      <c r="L63" s="632">
        <v>32.25</v>
      </c>
      <c r="M63" s="632">
        <v>1475.5900000000001</v>
      </c>
      <c r="N63" s="622"/>
      <c r="O63" s="622"/>
      <c r="P63" s="622"/>
      <c r="Q63" s="622"/>
      <c r="R63" s="622"/>
    </row>
    <row r="64" spans="1:18" x14ac:dyDescent="0.2">
      <c r="A64" s="232" t="s">
        <v>146</v>
      </c>
      <c r="B64" s="632">
        <v>2446</v>
      </c>
      <c r="C64" s="632">
        <v>22959</v>
      </c>
      <c r="D64" s="632">
        <v>4739</v>
      </c>
      <c r="E64" s="632">
        <v>30144</v>
      </c>
      <c r="F64" s="632">
        <v>61.5</v>
      </c>
      <c r="G64" s="632">
        <v>1822</v>
      </c>
      <c r="H64" s="632">
        <v>1166</v>
      </c>
      <c r="I64" s="632">
        <v>3049.5</v>
      </c>
      <c r="J64" s="632">
        <v>2507.5</v>
      </c>
      <c r="K64" s="632">
        <v>24781</v>
      </c>
      <c r="L64" s="632">
        <v>5905</v>
      </c>
      <c r="M64" s="632">
        <v>33193.5</v>
      </c>
      <c r="N64" s="622"/>
      <c r="O64" s="622"/>
      <c r="P64" s="622"/>
      <c r="Q64" s="622"/>
      <c r="R64" s="622"/>
    </row>
    <row r="65" spans="1:18" x14ac:dyDescent="0.2">
      <c r="A65" s="232" t="s">
        <v>365</v>
      </c>
      <c r="B65" s="632">
        <v>1736</v>
      </c>
      <c r="C65" s="632">
        <v>3594</v>
      </c>
      <c r="D65" s="632">
        <v>0</v>
      </c>
      <c r="E65" s="632">
        <v>5330</v>
      </c>
      <c r="F65" s="632">
        <v>0</v>
      </c>
      <c r="G65" s="632">
        <v>0</v>
      </c>
      <c r="H65" s="632">
        <v>0</v>
      </c>
      <c r="I65" s="232">
        <v>0</v>
      </c>
      <c r="J65" s="632">
        <v>1736</v>
      </c>
      <c r="K65" s="632">
        <v>3594</v>
      </c>
      <c r="L65" s="632">
        <v>0</v>
      </c>
      <c r="M65" s="632">
        <v>5330</v>
      </c>
      <c r="N65" s="622"/>
      <c r="O65" s="622"/>
      <c r="P65" s="622"/>
      <c r="Q65" s="622"/>
      <c r="R65" s="622"/>
    </row>
    <row r="66" spans="1:18" x14ac:dyDescent="0.2">
      <c r="A66" s="232" t="s">
        <v>402</v>
      </c>
      <c r="B66" s="632" t="s">
        <v>627</v>
      </c>
      <c r="C66" s="632" t="s">
        <v>627</v>
      </c>
      <c r="D66" s="632" t="s">
        <v>627</v>
      </c>
      <c r="E66" s="632">
        <v>100983.34</v>
      </c>
      <c r="F66" s="632" t="s">
        <v>627</v>
      </c>
      <c r="G66" s="632" t="s">
        <v>627</v>
      </c>
      <c r="H66" s="632" t="s">
        <v>627</v>
      </c>
      <c r="I66" s="232">
        <v>4745.1000000000004</v>
      </c>
      <c r="J66" s="632" t="s">
        <v>627</v>
      </c>
      <c r="K66" s="632" t="s">
        <v>627</v>
      </c>
      <c r="L66" s="632" t="s">
        <v>627</v>
      </c>
      <c r="M66" s="632">
        <v>105728.44</v>
      </c>
      <c r="N66" s="622"/>
      <c r="O66" s="622"/>
      <c r="P66" s="622"/>
      <c r="Q66" s="622"/>
      <c r="R66" s="622"/>
    </row>
    <row r="67" spans="1:18" x14ac:dyDescent="0.2">
      <c r="A67" s="232" t="s">
        <v>148</v>
      </c>
      <c r="B67" s="632">
        <v>4842</v>
      </c>
      <c r="C67" s="632">
        <v>43047</v>
      </c>
      <c r="D67" s="632">
        <v>0</v>
      </c>
      <c r="E67" s="632">
        <v>47889</v>
      </c>
      <c r="F67" s="632">
        <v>206</v>
      </c>
      <c r="G67" s="632">
        <v>6483</v>
      </c>
      <c r="H67" s="632">
        <v>0</v>
      </c>
      <c r="I67" s="232">
        <v>6689</v>
      </c>
      <c r="J67" s="632">
        <v>5048</v>
      </c>
      <c r="K67" s="632">
        <v>49530</v>
      </c>
      <c r="L67" s="632">
        <v>0</v>
      </c>
      <c r="M67" s="632">
        <v>54578</v>
      </c>
      <c r="N67" s="622"/>
      <c r="O67" s="622"/>
      <c r="P67" s="622"/>
      <c r="Q67" s="622"/>
      <c r="R67" s="622"/>
    </row>
    <row r="68" spans="1:18" x14ac:dyDescent="0.2">
      <c r="A68" s="232" t="s">
        <v>149</v>
      </c>
      <c r="B68" s="632">
        <v>0</v>
      </c>
      <c r="C68" s="632">
        <v>2007</v>
      </c>
      <c r="D68" s="632">
        <v>0</v>
      </c>
      <c r="E68" s="632">
        <v>2007</v>
      </c>
      <c r="F68" s="632">
        <v>0</v>
      </c>
      <c r="G68" s="632">
        <v>0</v>
      </c>
      <c r="H68" s="632">
        <v>0</v>
      </c>
      <c r="I68" s="232">
        <v>0</v>
      </c>
      <c r="J68" s="632">
        <v>0</v>
      </c>
      <c r="K68" s="632">
        <v>2007</v>
      </c>
      <c r="L68" s="632">
        <v>0</v>
      </c>
      <c r="M68" s="632">
        <v>2007</v>
      </c>
      <c r="N68" s="622"/>
      <c r="O68" s="622"/>
      <c r="P68" s="622"/>
      <c r="Q68" s="622"/>
      <c r="R68" s="622"/>
    </row>
    <row r="69" spans="1:18" x14ac:dyDescent="0.2">
      <c r="A69" s="232" t="s">
        <v>187</v>
      </c>
      <c r="B69" s="632">
        <v>5024.95</v>
      </c>
      <c r="C69" s="632">
        <v>25190.989999999998</v>
      </c>
      <c r="D69" s="632">
        <v>5807.92</v>
      </c>
      <c r="E69" s="632">
        <v>36023.86</v>
      </c>
      <c r="F69" s="632">
        <v>44.5</v>
      </c>
      <c r="G69" s="632">
        <v>1349</v>
      </c>
      <c r="H69" s="632">
        <v>781.5</v>
      </c>
      <c r="I69" s="232">
        <v>2175</v>
      </c>
      <c r="J69" s="632">
        <v>5069.45</v>
      </c>
      <c r="K69" s="632">
        <v>26539.989999999998</v>
      </c>
      <c r="L69" s="632">
        <v>6589.42</v>
      </c>
      <c r="M69" s="632">
        <v>38198.86</v>
      </c>
      <c r="N69" s="622"/>
      <c r="O69" s="622"/>
      <c r="P69" s="622"/>
      <c r="Q69" s="622"/>
      <c r="R69" s="622"/>
    </row>
    <row r="70" spans="1:18" x14ac:dyDescent="0.2">
      <c r="A70" s="232" t="s">
        <v>153</v>
      </c>
      <c r="B70" s="632">
        <v>0</v>
      </c>
      <c r="C70" s="632">
        <v>101514</v>
      </c>
      <c r="D70" s="632">
        <v>0</v>
      </c>
      <c r="E70" s="632">
        <v>101514</v>
      </c>
      <c r="F70" s="632">
        <v>0</v>
      </c>
      <c r="G70" s="632">
        <v>7959</v>
      </c>
      <c r="H70" s="632">
        <v>0</v>
      </c>
      <c r="I70" s="232">
        <v>7959</v>
      </c>
      <c r="J70" s="632">
        <v>0</v>
      </c>
      <c r="K70" s="632">
        <v>109473</v>
      </c>
      <c r="L70" s="632">
        <v>0</v>
      </c>
      <c r="M70" s="632">
        <v>109473</v>
      </c>
      <c r="N70" s="622"/>
      <c r="O70" s="622"/>
      <c r="P70" s="622"/>
      <c r="Q70" s="622"/>
      <c r="R70" s="622"/>
    </row>
    <row r="71" spans="1:18" x14ac:dyDescent="0.2">
      <c r="A71" s="232" t="s">
        <v>150</v>
      </c>
      <c r="B71" s="632">
        <v>0</v>
      </c>
      <c r="C71" s="632">
        <v>0</v>
      </c>
      <c r="D71" s="632">
        <v>0</v>
      </c>
      <c r="E71" s="632">
        <v>0</v>
      </c>
      <c r="F71" s="632">
        <v>0</v>
      </c>
      <c r="G71" s="632">
        <v>0</v>
      </c>
      <c r="H71" s="632">
        <v>0</v>
      </c>
      <c r="I71" s="232">
        <v>0</v>
      </c>
      <c r="J71" s="632">
        <v>6134</v>
      </c>
      <c r="K71" s="632">
        <v>15234</v>
      </c>
      <c r="L71" s="632">
        <v>1564</v>
      </c>
      <c r="M71" s="632">
        <v>22932</v>
      </c>
      <c r="N71" s="622"/>
      <c r="O71" s="622"/>
      <c r="P71" s="622"/>
      <c r="Q71" s="622"/>
      <c r="R71" s="622"/>
    </row>
    <row r="72" spans="1:18" x14ac:dyDescent="0.2">
      <c r="A72" s="232" t="s">
        <v>132</v>
      </c>
      <c r="B72" s="632">
        <v>4978.84</v>
      </c>
      <c r="C72" s="632">
        <v>16358.439999999999</v>
      </c>
      <c r="D72" s="632">
        <v>4909</v>
      </c>
      <c r="E72" s="632">
        <v>26246.28</v>
      </c>
      <c r="F72" s="632">
        <v>0</v>
      </c>
      <c r="G72" s="632">
        <v>344</v>
      </c>
      <c r="H72" s="632">
        <v>378</v>
      </c>
      <c r="I72" s="232">
        <v>722</v>
      </c>
      <c r="J72" s="632">
        <v>4978.84</v>
      </c>
      <c r="K72" s="632">
        <v>16702.439999999999</v>
      </c>
      <c r="L72" s="632">
        <v>5287</v>
      </c>
      <c r="M72" s="632">
        <v>26968.28</v>
      </c>
      <c r="N72" s="622"/>
      <c r="O72" s="622"/>
      <c r="P72" s="622"/>
      <c r="Q72" s="622"/>
      <c r="R72" s="622"/>
    </row>
    <row r="73" spans="1:18" x14ac:dyDescent="0.2">
      <c r="A73" s="232" t="s">
        <v>157</v>
      </c>
      <c r="B73" s="632">
        <v>12807.764999999999</v>
      </c>
      <c r="C73" s="632">
        <v>37146.230000000003</v>
      </c>
      <c r="D73" s="632">
        <v>6747.16</v>
      </c>
      <c r="E73" s="632">
        <v>56701.154999999999</v>
      </c>
      <c r="F73" s="632">
        <v>568.875</v>
      </c>
      <c r="G73" s="632">
        <v>1710</v>
      </c>
      <c r="H73" s="632">
        <v>187.83</v>
      </c>
      <c r="I73" s="232">
        <v>2466.7049999999999</v>
      </c>
      <c r="J73" s="632">
        <v>13376.64</v>
      </c>
      <c r="K73" s="632">
        <v>38856.230000000003</v>
      </c>
      <c r="L73" s="632">
        <v>6934.99</v>
      </c>
      <c r="M73" s="632">
        <v>59167.86</v>
      </c>
      <c r="N73" s="622"/>
      <c r="O73" s="622"/>
      <c r="P73" s="622"/>
      <c r="Q73" s="622"/>
      <c r="R73" s="622"/>
    </row>
    <row r="74" spans="1:18" x14ac:dyDescent="0.2">
      <c r="A74" s="232" t="s">
        <v>576</v>
      </c>
      <c r="B74" s="632">
        <v>46725.375</v>
      </c>
      <c r="C74" s="632">
        <v>60534.75</v>
      </c>
      <c r="D74" s="632">
        <v>397.33333333333337</v>
      </c>
      <c r="E74" s="632">
        <v>107657</v>
      </c>
      <c r="F74" s="632">
        <v>1572.75</v>
      </c>
      <c r="G74" s="632">
        <v>13784.75</v>
      </c>
      <c r="H74" s="632">
        <v>0</v>
      </c>
      <c r="I74" s="232">
        <v>15357.5</v>
      </c>
      <c r="J74" s="632">
        <v>48298.125</v>
      </c>
      <c r="K74" s="632">
        <v>74319.5</v>
      </c>
      <c r="L74" s="632">
        <v>397.33333333333337</v>
      </c>
      <c r="M74" s="632">
        <v>123014.5</v>
      </c>
      <c r="N74" s="622"/>
      <c r="O74" s="622"/>
      <c r="P74" s="622"/>
      <c r="Q74" s="622"/>
      <c r="R74" s="622"/>
    </row>
    <row r="75" spans="1:18" x14ac:dyDescent="0.2">
      <c r="A75" s="232" t="s">
        <v>577</v>
      </c>
      <c r="B75" s="632">
        <v>14194.5</v>
      </c>
      <c r="C75" s="632">
        <v>17788.8</v>
      </c>
      <c r="D75" s="632">
        <v>0</v>
      </c>
      <c r="E75" s="632">
        <v>31983.3</v>
      </c>
      <c r="F75" s="632">
        <v>1293.75</v>
      </c>
      <c r="G75" s="632">
        <v>6303</v>
      </c>
      <c r="H75" s="632">
        <v>0</v>
      </c>
      <c r="I75" s="232">
        <v>7596.75</v>
      </c>
      <c r="J75" s="632">
        <v>15488.25</v>
      </c>
      <c r="K75" s="632">
        <v>24091.8</v>
      </c>
      <c r="L75" s="632">
        <v>0</v>
      </c>
      <c r="M75" s="632">
        <v>39580.050000000003</v>
      </c>
      <c r="N75" s="622"/>
      <c r="O75" s="622"/>
      <c r="P75" s="622"/>
      <c r="Q75" s="622"/>
      <c r="R75" s="622"/>
    </row>
    <row r="76" spans="1:18" x14ac:dyDescent="0.2">
      <c r="A76" s="232" t="s">
        <v>578</v>
      </c>
      <c r="B76" s="632">
        <v>0</v>
      </c>
      <c r="C76" s="632">
        <v>30876.99</v>
      </c>
      <c r="D76" s="632">
        <v>0</v>
      </c>
      <c r="E76" s="632">
        <v>30876.99</v>
      </c>
      <c r="F76" s="632">
        <v>0</v>
      </c>
      <c r="G76" s="632">
        <v>5751.75</v>
      </c>
      <c r="H76" s="632">
        <v>0</v>
      </c>
      <c r="I76" s="232">
        <v>5751.75</v>
      </c>
      <c r="J76" s="632">
        <v>0</v>
      </c>
      <c r="K76" s="632">
        <v>36628.740000000005</v>
      </c>
      <c r="L76" s="632">
        <v>0</v>
      </c>
      <c r="M76" s="632">
        <v>36628.740000000005</v>
      </c>
      <c r="N76" s="622"/>
      <c r="O76" s="622"/>
      <c r="P76" s="622"/>
      <c r="Q76" s="622"/>
      <c r="R76" s="622"/>
    </row>
    <row r="77" spans="1:18" x14ac:dyDescent="0.2">
      <c r="A77" s="232" t="s">
        <v>571</v>
      </c>
      <c r="B77" s="632">
        <v>5311.25</v>
      </c>
      <c r="C77" s="632">
        <v>57291.6</v>
      </c>
      <c r="D77" s="632">
        <v>1708.15</v>
      </c>
      <c r="E77" s="632">
        <v>64311</v>
      </c>
      <c r="F77" s="632">
        <v>312</v>
      </c>
      <c r="G77" s="632">
        <v>8041.6</v>
      </c>
      <c r="H77" s="632">
        <v>0</v>
      </c>
      <c r="I77" s="232">
        <v>8353.6</v>
      </c>
      <c r="J77" s="632">
        <v>5623.25</v>
      </c>
      <c r="K77" s="632">
        <v>65333.2</v>
      </c>
      <c r="L77" s="632">
        <v>1708.15</v>
      </c>
      <c r="M77" s="632">
        <v>72664.600000000006</v>
      </c>
      <c r="N77" s="622"/>
      <c r="O77" s="622"/>
      <c r="P77" s="622"/>
      <c r="Q77" s="622"/>
      <c r="R77" s="622"/>
    </row>
    <row r="78" spans="1:18" x14ac:dyDescent="0.2">
      <c r="A78" s="232" t="s">
        <v>199</v>
      </c>
      <c r="B78" s="632">
        <v>28959.870000000003</v>
      </c>
      <c r="C78" s="632">
        <v>55566.27</v>
      </c>
      <c r="D78" s="632">
        <v>4070</v>
      </c>
      <c r="E78" s="632">
        <v>88596.14</v>
      </c>
      <c r="F78" s="632">
        <v>1430.25</v>
      </c>
      <c r="G78" s="632">
        <v>8755.25</v>
      </c>
      <c r="H78" s="632">
        <v>257.45999999999998</v>
      </c>
      <c r="I78" s="232">
        <v>10442.959999999999</v>
      </c>
      <c r="J78" s="632">
        <v>30390.120000000003</v>
      </c>
      <c r="K78" s="632">
        <v>64321.52</v>
      </c>
      <c r="L78" s="632">
        <v>4327.46</v>
      </c>
      <c r="M78" s="632">
        <v>99039.1</v>
      </c>
      <c r="N78" s="622"/>
      <c r="O78" s="622"/>
      <c r="P78" s="622"/>
      <c r="Q78" s="622"/>
      <c r="R78" s="622"/>
    </row>
    <row r="79" spans="1:18" x14ac:dyDescent="0.2">
      <c r="A79" s="232" t="s">
        <v>125</v>
      </c>
      <c r="B79" s="632">
        <v>11457</v>
      </c>
      <c r="C79" s="632">
        <v>24509</v>
      </c>
      <c r="D79" s="632">
        <v>5522</v>
      </c>
      <c r="E79" s="632">
        <v>41488</v>
      </c>
      <c r="F79" s="632">
        <v>592</v>
      </c>
      <c r="G79" s="632">
        <v>3533</v>
      </c>
      <c r="H79" s="632">
        <v>550</v>
      </c>
      <c r="I79" s="232">
        <v>4675</v>
      </c>
      <c r="J79" s="632">
        <v>12049</v>
      </c>
      <c r="K79" s="632">
        <v>28042</v>
      </c>
      <c r="L79" s="632">
        <v>6072</v>
      </c>
      <c r="M79" s="632">
        <v>46163</v>
      </c>
      <c r="N79" s="622"/>
      <c r="O79" s="622"/>
      <c r="P79" s="622"/>
      <c r="Q79" s="622"/>
      <c r="R79" s="622"/>
    </row>
    <row r="80" spans="1:18" x14ac:dyDescent="0.2">
      <c r="A80" s="232" t="s">
        <v>126</v>
      </c>
      <c r="B80" s="632">
        <v>27896.92</v>
      </c>
      <c r="C80" s="632">
        <v>58909.820000000007</v>
      </c>
      <c r="D80" s="632">
        <v>4895.25</v>
      </c>
      <c r="E80" s="632">
        <v>91701.99</v>
      </c>
      <c r="F80" s="632">
        <v>0</v>
      </c>
      <c r="G80" s="632">
        <v>5319.06</v>
      </c>
      <c r="H80" s="632">
        <v>237.5</v>
      </c>
      <c r="I80" s="632">
        <v>5556.56</v>
      </c>
      <c r="J80" s="632">
        <v>27896.92</v>
      </c>
      <c r="K80" s="632">
        <v>64228.880000000005</v>
      </c>
      <c r="L80" s="632">
        <v>5132.75</v>
      </c>
      <c r="M80" s="632">
        <v>97258.55</v>
      </c>
      <c r="N80" s="622"/>
      <c r="O80" s="622"/>
      <c r="P80" s="622"/>
      <c r="Q80" s="622"/>
      <c r="R80" s="622"/>
    </row>
    <row r="81" spans="1:18" x14ac:dyDescent="0.2">
      <c r="A81" s="232" t="s">
        <v>160</v>
      </c>
      <c r="B81" s="632">
        <v>47938.500000000007</v>
      </c>
      <c r="C81" s="632">
        <v>134307.55999999971</v>
      </c>
      <c r="D81" s="632">
        <v>0</v>
      </c>
      <c r="E81" s="632">
        <v>182246.05999999971</v>
      </c>
      <c r="F81" s="632">
        <v>598.5</v>
      </c>
      <c r="G81" s="632">
        <v>2428.9000000000005</v>
      </c>
      <c r="H81" s="632">
        <v>0</v>
      </c>
      <c r="I81" s="232">
        <v>3027.4000000000005</v>
      </c>
      <c r="J81" s="632">
        <v>48537.000000000007</v>
      </c>
      <c r="K81" s="632">
        <v>136736.4599999997</v>
      </c>
      <c r="L81" s="632">
        <v>0</v>
      </c>
      <c r="M81" s="632">
        <v>185273.4599999997</v>
      </c>
      <c r="N81" s="622"/>
      <c r="O81" s="622"/>
      <c r="P81" s="622"/>
      <c r="Q81" s="622"/>
      <c r="R81" s="622"/>
    </row>
    <row r="82" spans="1:18" x14ac:dyDescent="0.2">
      <c r="A82" s="232" t="s">
        <v>661</v>
      </c>
      <c r="B82" s="632">
        <v>967</v>
      </c>
      <c r="C82" s="632">
        <v>11</v>
      </c>
      <c r="D82" s="632">
        <v>0</v>
      </c>
      <c r="E82" s="632">
        <v>978</v>
      </c>
      <c r="F82" s="632">
        <v>32</v>
      </c>
      <c r="G82" s="632">
        <v>0</v>
      </c>
      <c r="H82" s="632">
        <v>0</v>
      </c>
      <c r="I82" s="232">
        <v>32</v>
      </c>
      <c r="J82" s="632">
        <v>999</v>
      </c>
      <c r="K82" s="632">
        <v>11</v>
      </c>
      <c r="L82" s="632">
        <v>0</v>
      </c>
      <c r="M82" s="632">
        <v>1010</v>
      </c>
      <c r="N82" s="622"/>
      <c r="O82" s="622"/>
      <c r="P82" s="622"/>
      <c r="Q82" s="622"/>
      <c r="R82" s="622"/>
    </row>
    <row r="83" spans="1:18" x14ac:dyDescent="0.2">
      <c r="A83" s="232" t="s">
        <v>161</v>
      </c>
      <c r="B83" s="632">
        <v>1046</v>
      </c>
      <c r="C83" s="632">
        <v>0</v>
      </c>
      <c r="D83" s="632">
        <v>0</v>
      </c>
      <c r="E83" s="632">
        <v>1046</v>
      </c>
      <c r="F83" s="632">
        <v>108</v>
      </c>
      <c r="G83" s="632">
        <v>0</v>
      </c>
      <c r="H83" s="632">
        <v>0</v>
      </c>
      <c r="I83" s="632">
        <v>108</v>
      </c>
      <c r="J83" s="632">
        <v>1154</v>
      </c>
      <c r="K83" s="632">
        <v>0</v>
      </c>
      <c r="L83" s="632">
        <v>0</v>
      </c>
      <c r="M83" s="632">
        <v>1154</v>
      </c>
      <c r="N83" s="622"/>
      <c r="O83" s="622"/>
      <c r="P83" s="622"/>
      <c r="Q83" s="622"/>
      <c r="R83" s="622"/>
    </row>
    <row r="84" spans="1:18" x14ac:dyDescent="0.2">
      <c r="A84" s="232" t="s">
        <v>162</v>
      </c>
      <c r="B84" s="632">
        <v>201</v>
      </c>
      <c r="C84" s="632">
        <v>1239.5</v>
      </c>
      <c r="D84" s="632">
        <v>37</v>
      </c>
      <c r="E84" s="632">
        <v>1477.5</v>
      </c>
      <c r="F84" s="632">
        <v>1173</v>
      </c>
      <c r="G84" s="632">
        <v>1071.1500000000001</v>
      </c>
      <c r="H84" s="632">
        <v>246</v>
      </c>
      <c r="I84" s="232">
        <v>2490.15</v>
      </c>
      <c r="J84" s="632">
        <v>1374</v>
      </c>
      <c r="K84" s="632">
        <v>2310.65</v>
      </c>
      <c r="L84" s="632">
        <v>283</v>
      </c>
      <c r="M84" s="632">
        <v>3967.65</v>
      </c>
      <c r="N84" s="622"/>
      <c r="O84" s="622"/>
      <c r="P84" s="622"/>
      <c r="Q84" s="622"/>
      <c r="R84" s="622"/>
    </row>
    <row r="85" spans="1:18" x14ac:dyDescent="0.2">
      <c r="A85" s="232" t="s">
        <v>163</v>
      </c>
      <c r="B85" s="632">
        <v>14650</v>
      </c>
      <c r="C85" s="632">
        <v>24335.66663</v>
      </c>
      <c r="D85" s="632">
        <v>1287.0644</v>
      </c>
      <c r="E85" s="632">
        <v>40272.731030000003</v>
      </c>
      <c r="F85" s="632">
        <v>25.5</v>
      </c>
      <c r="G85" s="632">
        <v>883.16666699999996</v>
      </c>
      <c r="H85" s="632">
        <v>500.76617470000002</v>
      </c>
      <c r="I85" s="232">
        <v>1409.4328416999999</v>
      </c>
      <c r="J85" s="632">
        <v>14675.5</v>
      </c>
      <c r="K85" s="632">
        <v>25218.833297000001</v>
      </c>
      <c r="L85" s="632">
        <v>1787.8305746999999</v>
      </c>
      <c r="M85" s="632">
        <v>41682.163871700002</v>
      </c>
      <c r="N85" s="622"/>
      <c r="O85" s="622"/>
      <c r="P85" s="622"/>
      <c r="Q85" s="622"/>
      <c r="R85" s="622"/>
    </row>
    <row r="86" spans="1:18" x14ac:dyDescent="0.2">
      <c r="A86" s="232" t="s">
        <v>164</v>
      </c>
      <c r="B86" s="632">
        <v>1511</v>
      </c>
      <c r="C86" s="632">
        <v>258.5</v>
      </c>
      <c r="D86" s="632">
        <v>0</v>
      </c>
      <c r="E86" s="632">
        <v>1769.5</v>
      </c>
      <c r="F86" s="632">
        <v>182</v>
      </c>
      <c r="G86" s="632">
        <v>0</v>
      </c>
      <c r="H86" s="632">
        <v>0</v>
      </c>
      <c r="I86" s="232">
        <v>182</v>
      </c>
      <c r="J86" s="632">
        <v>1693</v>
      </c>
      <c r="K86" s="632">
        <v>258.5</v>
      </c>
      <c r="L86" s="632">
        <v>0</v>
      </c>
      <c r="M86" s="632">
        <v>1951.5</v>
      </c>
      <c r="N86" s="622"/>
      <c r="O86" s="622"/>
      <c r="P86" s="622"/>
      <c r="Q86" s="622"/>
      <c r="R86" s="622"/>
    </row>
    <row r="87" spans="1:18" s="426" customFormat="1" x14ac:dyDescent="0.2">
      <c r="A87" s="232" t="s">
        <v>165</v>
      </c>
      <c r="B87" s="639">
        <v>133.9</v>
      </c>
      <c r="C87" s="639">
        <v>0</v>
      </c>
      <c r="D87" s="639">
        <v>0</v>
      </c>
      <c r="E87" s="639">
        <v>133.9</v>
      </c>
      <c r="F87" s="639">
        <v>14.75</v>
      </c>
      <c r="G87" s="639">
        <v>0</v>
      </c>
      <c r="H87" s="639">
        <v>0</v>
      </c>
      <c r="I87" s="639">
        <v>14.75</v>
      </c>
      <c r="J87" s="639">
        <v>148.65</v>
      </c>
      <c r="K87" s="639">
        <v>0</v>
      </c>
      <c r="L87" s="639">
        <v>0</v>
      </c>
      <c r="M87" s="639">
        <v>148.65</v>
      </c>
      <c r="N87" s="622"/>
      <c r="O87" s="622"/>
      <c r="P87" s="622"/>
      <c r="Q87" s="622"/>
      <c r="R87" s="622"/>
    </row>
    <row r="88" spans="1:18" x14ac:dyDescent="0.2">
      <c r="A88" s="232" t="s">
        <v>166</v>
      </c>
      <c r="B88" s="632">
        <v>1312</v>
      </c>
      <c r="C88" s="632">
        <v>30</v>
      </c>
      <c r="D88" s="632">
        <v>12</v>
      </c>
      <c r="E88" s="632">
        <v>1354</v>
      </c>
      <c r="F88" s="632">
        <v>552</v>
      </c>
      <c r="G88" s="632">
        <v>65</v>
      </c>
      <c r="H88" s="632">
        <v>65</v>
      </c>
      <c r="I88" s="232">
        <v>682</v>
      </c>
      <c r="J88" s="632">
        <v>1864</v>
      </c>
      <c r="K88" s="632">
        <v>95</v>
      </c>
      <c r="L88" s="632">
        <v>77</v>
      </c>
      <c r="M88" s="632">
        <v>2036</v>
      </c>
      <c r="N88" s="622"/>
      <c r="O88" s="622"/>
      <c r="P88" s="622"/>
      <c r="Q88" s="622"/>
      <c r="R88" s="622"/>
    </row>
    <row r="89" spans="1:18" x14ac:dyDescent="0.2">
      <c r="A89" s="232" t="s">
        <v>168</v>
      </c>
      <c r="B89" s="632">
        <v>0</v>
      </c>
      <c r="C89" s="632">
        <v>2459</v>
      </c>
      <c r="D89" s="632">
        <v>0</v>
      </c>
      <c r="E89" s="632">
        <v>2459</v>
      </c>
      <c r="F89" s="632">
        <v>0</v>
      </c>
      <c r="G89" s="632">
        <v>123</v>
      </c>
      <c r="H89" s="632">
        <v>0</v>
      </c>
      <c r="I89" s="232">
        <v>123</v>
      </c>
      <c r="J89" s="632">
        <v>0</v>
      </c>
      <c r="K89" s="632">
        <v>2582</v>
      </c>
      <c r="L89" s="632">
        <v>0</v>
      </c>
      <c r="M89" s="632">
        <v>2582</v>
      </c>
      <c r="N89" s="622"/>
      <c r="O89" s="622"/>
      <c r="P89" s="622"/>
      <c r="Q89" s="622"/>
      <c r="R89" s="622"/>
    </row>
    <row r="90" spans="1:18" x14ac:dyDescent="0.2">
      <c r="A90" s="232" t="s">
        <v>480</v>
      </c>
      <c r="B90" s="632">
        <v>226</v>
      </c>
      <c r="C90" s="632">
        <v>3589</v>
      </c>
      <c r="D90" s="632">
        <v>84</v>
      </c>
      <c r="E90" s="632">
        <v>3899</v>
      </c>
      <c r="F90" s="632">
        <v>26</v>
      </c>
      <c r="G90" s="632">
        <v>38</v>
      </c>
      <c r="H90" s="632">
        <v>20</v>
      </c>
      <c r="I90" s="232">
        <v>84</v>
      </c>
      <c r="J90" s="632">
        <v>252</v>
      </c>
      <c r="K90" s="632">
        <v>3627</v>
      </c>
      <c r="L90" s="632">
        <v>104</v>
      </c>
      <c r="M90" s="632">
        <v>3983</v>
      </c>
      <c r="N90" s="622"/>
      <c r="O90" s="622"/>
      <c r="P90" s="622"/>
      <c r="Q90" s="622"/>
      <c r="R90" s="622"/>
    </row>
    <row r="91" spans="1:18" x14ac:dyDescent="0.2">
      <c r="A91" s="232" t="s">
        <v>122</v>
      </c>
      <c r="B91" s="632">
        <v>0</v>
      </c>
      <c r="C91" s="632">
        <v>48183.630000000005</v>
      </c>
      <c r="D91" s="632">
        <v>0</v>
      </c>
      <c r="E91" s="632">
        <v>48183.630000000005</v>
      </c>
      <c r="F91" s="632">
        <v>0</v>
      </c>
      <c r="G91" s="632">
        <v>3205.97</v>
      </c>
      <c r="H91" s="632">
        <v>0</v>
      </c>
      <c r="I91" s="232">
        <v>3205.97</v>
      </c>
      <c r="J91" s="632">
        <v>0</v>
      </c>
      <c r="K91" s="632">
        <v>51389.600000000006</v>
      </c>
      <c r="L91" s="632">
        <v>0</v>
      </c>
      <c r="M91" s="632">
        <v>51389.600000000006</v>
      </c>
      <c r="N91" s="622"/>
      <c r="O91" s="622"/>
      <c r="P91" s="622"/>
      <c r="Q91" s="622"/>
      <c r="R91" s="622"/>
    </row>
    <row r="92" spans="1:18" x14ac:dyDescent="0.2">
      <c r="A92" s="232" t="s">
        <v>151</v>
      </c>
      <c r="B92" s="632">
        <v>7878.6</v>
      </c>
      <c r="C92" s="632">
        <v>21992.5</v>
      </c>
      <c r="D92" s="632">
        <v>3740.85</v>
      </c>
      <c r="E92" s="632">
        <v>33611.949999999997</v>
      </c>
      <c r="F92" s="632">
        <v>223.25</v>
      </c>
      <c r="G92" s="632">
        <v>1166.0999999999999</v>
      </c>
      <c r="H92" s="632">
        <v>236.07</v>
      </c>
      <c r="I92" s="232">
        <v>1625.4199999999998</v>
      </c>
      <c r="J92" s="632">
        <v>8101.85</v>
      </c>
      <c r="K92" s="632">
        <v>23158.6</v>
      </c>
      <c r="L92" s="632">
        <v>3976.92</v>
      </c>
      <c r="M92" s="632">
        <v>35237.369999999995</v>
      </c>
      <c r="N92" s="622"/>
      <c r="O92" s="622"/>
      <c r="P92" s="622"/>
      <c r="Q92" s="622"/>
      <c r="R92" s="622"/>
    </row>
    <row r="93" spans="1:18" x14ac:dyDescent="0.2">
      <c r="A93" s="232" t="s">
        <v>171</v>
      </c>
      <c r="B93" s="632" t="s">
        <v>627</v>
      </c>
      <c r="C93" s="632" t="s">
        <v>627</v>
      </c>
      <c r="D93" s="632" t="s">
        <v>627</v>
      </c>
      <c r="E93" s="632">
        <v>49118</v>
      </c>
      <c r="F93" s="632" t="s">
        <v>627</v>
      </c>
      <c r="G93" s="632" t="s">
        <v>627</v>
      </c>
      <c r="H93" s="632" t="s">
        <v>627</v>
      </c>
      <c r="I93" s="232">
        <v>6084</v>
      </c>
      <c r="J93" s="632" t="s">
        <v>627</v>
      </c>
      <c r="K93" s="632" t="s">
        <v>627</v>
      </c>
      <c r="L93" s="632" t="s">
        <v>627</v>
      </c>
      <c r="M93" s="632">
        <v>55202</v>
      </c>
      <c r="N93" s="622"/>
      <c r="O93" s="622"/>
      <c r="P93" s="622"/>
      <c r="Q93" s="622"/>
      <c r="R93" s="622"/>
    </row>
    <row r="94" spans="1:18" x14ac:dyDescent="0.2">
      <c r="A94" s="232" t="s">
        <v>173</v>
      </c>
      <c r="B94" s="632">
        <v>1232.5</v>
      </c>
      <c r="C94" s="632">
        <v>556.85</v>
      </c>
      <c r="D94" s="632">
        <v>18</v>
      </c>
      <c r="E94" s="632">
        <v>1807.35</v>
      </c>
      <c r="F94" s="632">
        <v>18</v>
      </c>
      <c r="G94" s="632">
        <v>43.5</v>
      </c>
      <c r="H94" s="632">
        <v>90</v>
      </c>
      <c r="I94" s="232">
        <v>151.5</v>
      </c>
      <c r="J94" s="632">
        <v>1250.5</v>
      </c>
      <c r="K94" s="632">
        <v>600.35</v>
      </c>
      <c r="L94" s="632">
        <v>108</v>
      </c>
      <c r="M94" s="632">
        <v>1958.85</v>
      </c>
      <c r="N94" s="622"/>
      <c r="O94" s="622"/>
      <c r="P94" s="622"/>
      <c r="Q94" s="622"/>
      <c r="R94" s="622"/>
    </row>
    <row r="95" spans="1:18" x14ac:dyDescent="0.2">
      <c r="A95" s="232" t="s">
        <v>133</v>
      </c>
      <c r="B95" s="632">
        <v>1911.25</v>
      </c>
      <c r="C95" s="632">
        <v>7492.25</v>
      </c>
      <c r="D95" s="632">
        <v>928.32999999999993</v>
      </c>
      <c r="E95" s="632">
        <v>10331.83</v>
      </c>
      <c r="F95" s="632">
        <v>103.5</v>
      </c>
      <c r="G95" s="632">
        <v>250.5</v>
      </c>
      <c r="H95" s="632">
        <v>0</v>
      </c>
      <c r="I95" s="232">
        <v>354</v>
      </c>
      <c r="J95" s="632">
        <v>2014.75</v>
      </c>
      <c r="K95" s="632">
        <v>7742.75</v>
      </c>
      <c r="L95" s="632">
        <v>928.32999999999993</v>
      </c>
      <c r="M95" s="632">
        <v>10685.83</v>
      </c>
      <c r="N95" s="622"/>
      <c r="O95" s="622"/>
      <c r="P95" s="622"/>
      <c r="Q95" s="622"/>
      <c r="R95" s="622"/>
    </row>
    <row r="96" spans="1:18" x14ac:dyDescent="0.2">
      <c r="A96" s="232" t="s">
        <v>174</v>
      </c>
      <c r="B96" s="632">
        <v>12955.16</v>
      </c>
      <c r="C96" s="632">
        <v>50637.79</v>
      </c>
      <c r="D96" s="632">
        <v>7467.5</v>
      </c>
      <c r="E96" s="632">
        <f>SUM(B96:D96)</f>
        <v>71060.45</v>
      </c>
      <c r="F96" s="632">
        <v>0</v>
      </c>
      <c r="G96" s="632">
        <v>2205.67</v>
      </c>
      <c r="H96" s="632">
        <v>193.5</v>
      </c>
      <c r="I96" s="232">
        <v>2399.17</v>
      </c>
      <c r="J96" s="632">
        <v>12955.16</v>
      </c>
      <c r="K96" s="632">
        <v>52843.46</v>
      </c>
      <c r="L96" s="632">
        <v>7661</v>
      </c>
      <c r="M96" s="632">
        <v>73459.62</v>
      </c>
      <c r="N96" s="622"/>
      <c r="O96" s="622"/>
      <c r="P96" s="622"/>
      <c r="Q96" s="622"/>
      <c r="R96" s="622"/>
    </row>
    <row r="97" spans="1:18" x14ac:dyDescent="0.2">
      <c r="A97" s="232" t="s">
        <v>179</v>
      </c>
      <c r="B97" s="632">
        <v>26872.739999999998</v>
      </c>
      <c r="C97" s="632">
        <v>34688.14</v>
      </c>
      <c r="D97" s="632">
        <v>7254</v>
      </c>
      <c r="E97" s="632">
        <v>68814.880000000005</v>
      </c>
      <c r="F97" s="632">
        <v>333.75</v>
      </c>
      <c r="G97" s="632">
        <v>2996.75</v>
      </c>
      <c r="H97" s="632">
        <v>268</v>
      </c>
      <c r="I97" s="232">
        <v>3598.5</v>
      </c>
      <c r="J97" s="632">
        <v>27206.489999999998</v>
      </c>
      <c r="K97" s="632">
        <v>37684.89</v>
      </c>
      <c r="L97" s="632">
        <v>7522</v>
      </c>
      <c r="M97" s="632">
        <v>72413.38</v>
      </c>
      <c r="N97" s="622"/>
      <c r="O97" s="622"/>
      <c r="P97" s="622"/>
      <c r="Q97" s="622"/>
      <c r="R97" s="622"/>
    </row>
    <row r="98" spans="1:18" x14ac:dyDescent="0.2">
      <c r="A98" s="232" t="s">
        <v>180</v>
      </c>
      <c r="B98" s="632">
        <v>2827</v>
      </c>
      <c r="C98" s="632">
        <v>16335.25</v>
      </c>
      <c r="D98" s="632">
        <v>1210.7</v>
      </c>
      <c r="E98" s="632">
        <v>20372.95</v>
      </c>
      <c r="F98" s="632">
        <v>37.5</v>
      </c>
      <c r="G98" s="632">
        <v>2882.25</v>
      </c>
      <c r="H98" s="632">
        <v>215</v>
      </c>
      <c r="I98" s="232">
        <v>3134.75</v>
      </c>
      <c r="J98" s="632">
        <v>2864.5</v>
      </c>
      <c r="K98" s="632">
        <v>19217.5</v>
      </c>
      <c r="L98" s="632">
        <v>1425.7</v>
      </c>
      <c r="M98" s="632">
        <v>23507.7</v>
      </c>
      <c r="N98" s="622"/>
      <c r="O98" s="622"/>
      <c r="P98" s="622"/>
      <c r="Q98" s="622"/>
      <c r="R98" s="622"/>
    </row>
    <row r="99" spans="1:18" x14ac:dyDescent="0.2">
      <c r="A99" s="232" t="s">
        <v>368</v>
      </c>
      <c r="B99" s="632">
        <v>0</v>
      </c>
      <c r="C99" s="632">
        <v>3950.02</v>
      </c>
      <c r="D99" s="632">
        <v>0</v>
      </c>
      <c r="E99" s="632">
        <v>3950.02</v>
      </c>
      <c r="F99" s="632">
        <v>0</v>
      </c>
      <c r="G99" s="632">
        <v>76.25</v>
      </c>
      <c r="H99" s="632">
        <v>0</v>
      </c>
      <c r="I99" s="232">
        <v>76.25</v>
      </c>
      <c r="J99" s="632">
        <v>0</v>
      </c>
      <c r="K99" s="632">
        <v>4026.27</v>
      </c>
      <c r="L99" s="632">
        <v>0</v>
      </c>
      <c r="M99" s="632">
        <v>4026.27</v>
      </c>
      <c r="N99" s="622"/>
      <c r="O99" s="622"/>
      <c r="P99" s="622"/>
      <c r="Q99" s="622"/>
      <c r="R99" s="622"/>
    </row>
    <row r="100" spans="1:18" x14ac:dyDescent="0.2">
      <c r="A100" s="232" t="s">
        <v>509</v>
      </c>
      <c r="B100" s="632" t="s">
        <v>627</v>
      </c>
      <c r="C100" s="632" t="s">
        <v>627</v>
      </c>
      <c r="D100" s="632" t="s">
        <v>627</v>
      </c>
      <c r="E100" s="632">
        <v>2293</v>
      </c>
      <c r="F100" s="632" t="s">
        <v>627</v>
      </c>
      <c r="G100" s="632" t="s">
        <v>627</v>
      </c>
      <c r="H100" s="632" t="s">
        <v>627</v>
      </c>
      <c r="I100" s="232">
        <v>320</v>
      </c>
      <c r="J100" s="632" t="s">
        <v>627</v>
      </c>
      <c r="K100" s="632" t="s">
        <v>627</v>
      </c>
      <c r="L100" s="632" t="s">
        <v>627</v>
      </c>
      <c r="M100" s="632">
        <v>2613</v>
      </c>
      <c r="N100" s="622"/>
      <c r="O100" s="622"/>
      <c r="P100" s="622"/>
      <c r="Q100" s="622"/>
      <c r="R100" s="622"/>
    </row>
    <row r="101" spans="1:18" x14ac:dyDescent="0.2">
      <c r="A101" s="232" t="s">
        <v>182</v>
      </c>
      <c r="B101" s="632">
        <v>1622.27</v>
      </c>
      <c r="C101" s="632">
        <v>8422.4500000000007</v>
      </c>
      <c r="D101" s="632">
        <v>3102.9</v>
      </c>
      <c r="E101" s="632">
        <v>13147.62</v>
      </c>
      <c r="F101" s="632">
        <v>22</v>
      </c>
      <c r="G101" s="632">
        <v>978</v>
      </c>
      <c r="H101" s="632">
        <v>955.5</v>
      </c>
      <c r="I101" s="232">
        <v>1955.5</v>
      </c>
      <c r="J101" s="632">
        <v>1644.27</v>
      </c>
      <c r="K101" s="632">
        <v>9400.4500000000007</v>
      </c>
      <c r="L101" s="632">
        <v>4058.4</v>
      </c>
      <c r="M101" s="632">
        <v>15103.12</v>
      </c>
      <c r="N101" s="622"/>
      <c r="O101" s="622"/>
      <c r="P101" s="622"/>
      <c r="Q101" s="622"/>
      <c r="R101" s="622"/>
    </row>
    <row r="102" spans="1:18" x14ac:dyDescent="0.2">
      <c r="A102" s="232" t="s">
        <v>138</v>
      </c>
      <c r="B102" s="632">
        <v>1863.69</v>
      </c>
      <c r="C102" s="632">
        <v>0</v>
      </c>
      <c r="D102" s="632">
        <v>0</v>
      </c>
      <c r="E102" s="632">
        <v>1863.69</v>
      </c>
      <c r="F102" s="632">
        <v>185.47</v>
      </c>
      <c r="G102" s="632">
        <v>0</v>
      </c>
      <c r="H102" s="632">
        <v>0</v>
      </c>
      <c r="I102" s="232">
        <v>185.47</v>
      </c>
      <c r="J102" s="632">
        <v>2049.16</v>
      </c>
      <c r="K102" s="632">
        <v>0</v>
      </c>
      <c r="L102" s="632">
        <v>0</v>
      </c>
      <c r="M102" s="632">
        <v>2049.16</v>
      </c>
      <c r="N102" s="622"/>
      <c r="O102" s="622"/>
      <c r="P102" s="622"/>
      <c r="Q102" s="622"/>
      <c r="R102" s="622"/>
    </row>
    <row r="103" spans="1:18" x14ac:dyDescent="0.2">
      <c r="A103" s="232" t="s">
        <v>185</v>
      </c>
      <c r="B103" s="632">
        <v>3703.5</v>
      </c>
      <c r="C103" s="632">
        <v>9425.5</v>
      </c>
      <c r="D103" s="632">
        <v>1189.5</v>
      </c>
      <c r="E103" s="632">
        <v>14318.5</v>
      </c>
      <c r="F103" s="632">
        <v>18</v>
      </c>
      <c r="G103" s="632">
        <v>31.5</v>
      </c>
      <c r="H103" s="632">
        <v>12</v>
      </c>
      <c r="I103" s="232">
        <v>61.5</v>
      </c>
      <c r="J103" s="632">
        <v>3721.5</v>
      </c>
      <c r="K103" s="632">
        <v>9457</v>
      </c>
      <c r="L103" s="632">
        <v>1201.5</v>
      </c>
      <c r="M103" s="632">
        <v>14380</v>
      </c>
      <c r="N103" s="622"/>
      <c r="O103" s="622"/>
      <c r="P103" s="622"/>
      <c r="Q103" s="622"/>
      <c r="R103" s="622"/>
    </row>
    <row r="104" spans="1:18" x14ac:dyDescent="0.2">
      <c r="A104" s="232" t="s">
        <v>186</v>
      </c>
      <c r="B104" s="632">
        <v>66545.929999999993</v>
      </c>
      <c r="C104" s="632">
        <v>73341.77</v>
      </c>
      <c r="D104" s="632">
        <v>13641.5</v>
      </c>
      <c r="E104" s="632">
        <v>153529.19999999998</v>
      </c>
      <c r="F104" s="632">
        <v>3450.68</v>
      </c>
      <c r="G104" s="632">
        <v>6422.05</v>
      </c>
      <c r="H104" s="632">
        <v>986.71</v>
      </c>
      <c r="I104" s="232">
        <v>10859.44</v>
      </c>
      <c r="J104" s="632">
        <v>69996.609999999986</v>
      </c>
      <c r="K104" s="632">
        <v>79763.820000000007</v>
      </c>
      <c r="L104" s="632">
        <v>14628.21</v>
      </c>
      <c r="M104" s="632">
        <v>164388.63999999998</v>
      </c>
      <c r="N104" s="622"/>
      <c r="O104" s="622"/>
      <c r="P104" s="622"/>
      <c r="Q104" s="622"/>
      <c r="R104" s="622"/>
    </row>
    <row r="105" spans="1:18" x14ac:dyDescent="0.2">
      <c r="A105" s="232" t="s">
        <v>188</v>
      </c>
      <c r="B105" s="632">
        <v>0</v>
      </c>
      <c r="C105" s="632">
        <v>13010.5</v>
      </c>
      <c r="D105" s="632">
        <v>0</v>
      </c>
      <c r="E105" s="632">
        <v>13010.5</v>
      </c>
      <c r="F105" s="632">
        <v>0</v>
      </c>
      <c r="G105" s="632">
        <v>955.4</v>
      </c>
      <c r="H105" s="632">
        <v>0</v>
      </c>
      <c r="I105" s="232">
        <v>955.4</v>
      </c>
      <c r="J105" s="632">
        <v>0</v>
      </c>
      <c r="K105" s="632">
        <v>13965.9</v>
      </c>
      <c r="L105" s="632">
        <v>0</v>
      </c>
      <c r="M105" s="632">
        <v>13965.9</v>
      </c>
      <c r="N105" s="622"/>
      <c r="O105" s="622"/>
      <c r="P105" s="622"/>
      <c r="Q105" s="622"/>
      <c r="R105" s="622"/>
    </row>
    <row r="106" spans="1:18" x14ac:dyDescent="0.2">
      <c r="A106" s="232" t="s">
        <v>369</v>
      </c>
      <c r="B106" s="632">
        <v>291</v>
      </c>
      <c r="C106" s="632">
        <v>2089.5</v>
      </c>
      <c r="D106" s="632">
        <v>0</v>
      </c>
      <c r="E106" s="632">
        <v>2380.5</v>
      </c>
      <c r="F106" s="632">
        <v>12</v>
      </c>
      <c r="G106" s="632">
        <v>124</v>
      </c>
      <c r="H106" s="632">
        <v>0</v>
      </c>
      <c r="I106" s="232">
        <v>136</v>
      </c>
      <c r="J106" s="632">
        <v>303</v>
      </c>
      <c r="K106" s="632">
        <v>2213.5</v>
      </c>
      <c r="L106" s="632">
        <v>0</v>
      </c>
      <c r="M106" s="632">
        <v>2516.5</v>
      </c>
      <c r="N106" s="622"/>
      <c r="O106" s="622"/>
      <c r="P106" s="622"/>
      <c r="Q106" s="622"/>
      <c r="R106" s="622"/>
    </row>
    <row r="107" spans="1:18" x14ac:dyDescent="0.2">
      <c r="A107" s="232" t="s">
        <v>189</v>
      </c>
      <c r="B107" s="632">
        <v>479.08000000000004</v>
      </c>
      <c r="C107" s="632">
        <v>461</v>
      </c>
      <c r="D107" s="632">
        <v>358</v>
      </c>
      <c r="E107" s="632">
        <v>1298.08</v>
      </c>
      <c r="F107" s="632">
        <v>0</v>
      </c>
      <c r="G107" s="632">
        <v>158</v>
      </c>
      <c r="H107" s="632">
        <v>302.65999999999997</v>
      </c>
      <c r="I107" s="232">
        <v>460.65999999999997</v>
      </c>
      <c r="J107" s="632">
        <v>479.08000000000004</v>
      </c>
      <c r="K107" s="632">
        <v>619</v>
      </c>
      <c r="L107" s="632">
        <v>660.66</v>
      </c>
      <c r="M107" s="632">
        <v>1758.7399999999998</v>
      </c>
      <c r="N107" s="622"/>
      <c r="O107" s="622"/>
      <c r="P107" s="622"/>
      <c r="Q107" s="622"/>
      <c r="R107" s="622"/>
    </row>
    <row r="108" spans="1:18" x14ac:dyDescent="0.2">
      <c r="A108" s="232" t="s">
        <v>156</v>
      </c>
      <c r="B108" s="632">
        <v>0</v>
      </c>
      <c r="C108" s="632">
        <v>52271.109999999979</v>
      </c>
      <c r="D108" s="632">
        <v>0</v>
      </c>
      <c r="E108" s="632">
        <v>52271.109999999979</v>
      </c>
      <c r="F108" s="632">
        <v>0</v>
      </c>
      <c r="G108" s="632">
        <v>3753.2299999999996</v>
      </c>
      <c r="H108" s="632">
        <v>0</v>
      </c>
      <c r="I108" s="232">
        <v>3753.2299999999996</v>
      </c>
      <c r="J108" s="632">
        <v>0</v>
      </c>
      <c r="K108" s="632">
        <v>56024.339999999982</v>
      </c>
      <c r="L108" s="632">
        <v>0</v>
      </c>
      <c r="M108" s="632">
        <v>56024.339999999982</v>
      </c>
      <c r="N108" s="622"/>
      <c r="O108" s="622"/>
      <c r="P108" s="622"/>
      <c r="Q108" s="622"/>
      <c r="R108" s="622"/>
    </row>
    <row r="109" spans="1:18" x14ac:dyDescent="0.2">
      <c r="A109" s="232" t="s">
        <v>190</v>
      </c>
      <c r="B109" s="632">
        <v>0</v>
      </c>
      <c r="C109" s="632">
        <v>51643.81</v>
      </c>
      <c r="D109" s="632">
        <v>0</v>
      </c>
      <c r="E109" s="632">
        <v>51643.81</v>
      </c>
      <c r="F109" s="632">
        <v>0</v>
      </c>
      <c r="G109" s="632">
        <v>9425.3799999999992</v>
      </c>
      <c r="H109" s="632">
        <v>0</v>
      </c>
      <c r="I109" s="232">
        <v>9425.3799999999992</v>
      </c>
      <c r="J109" s="632">
        <v>0</v>
      </c>
      <c r="K109" s="632">
        <v>61069.189999999995</v>
      </c>
      <c r="L109" s="632">
        <v>0</v>
      </c>
      <c r="M109" s="632">
        <v>61069.189999999995</v>
      </c>
      <c r="N109" s="622"/>
      <c r="O109" s="622"/>
      <c r="P109" s="622"/>
      <c r="Q109" s="622"/>
      <c r="R109" s="622"/>
    </row>
    <row r="110" spans="1:18" x14ac:dyDescent="0.2">
      <c r="A110" s="232" t="s">
        <v>191</v>
      </c>
      <c r="B110" s="632">
        <v>5324</v>
      </c>
      <c r="C110" s="632">
        <v>58630.27</v>
      </c>
      <c r="D110" s="632">
        <v>361</v>
      </c>
      <c r="E110" s="632">
        <v>64315.27</v>
      </c>
      <c r="F110" s="632">
        <v>1009.71</v>
      </c>
      <c r="G110" s="632">
        <v>7415</v>
      </c>
      <c r="H110" s="632">
        <v>0</v>
      </c>
      <c r="I110" s="232">
        <v>8424.7099999999991</v>
      </c>
      <c r="J110" s="632">
        <v>6333.71</v>
      </c>
      <c r="K110" s="632">
        <v>66045.26999999999</v>
      </c>
      <c r="L110" s="632">
        <v>361</v>
      </c>
      <c r="M110" s="632">
        <v>72739.98</v>
      </c>
      <c r="N110" s="622"/>
      <c r="O110" s="622"/>
      <c r="P110" s="622"/>
      <c r="Q110" s="622"/>
      <c r="R110" s="622"/>
    </row>
    <row r="111" spans="1:18" x14ac:dyDescent="0.2">
      <c r="A111" s="232" t="s">
        <v>195</v>
      </c>
      <c r="B111" s="632">
        <v>0</v>
      </c>
      <c r="C111" s="632">
        <v>22168</v>
      </c>
      <c r="D111" s="632">
        <v>0</v>
      </c>
      <c r="E111" s="632">
        <v>22168</v>
      </c>
      <c r="F111" s="632">
        <v>0</v>
      </c>
      <c r="G111" s="632">
        <v>2917</v>
      </c>
      <c r="H111" s="632">
        <v>0</v>
      </c>
      <c r="I111" s="232">
        <v>2917</v>
      </c>
      <c r="J111" s="632">
        <v>0</v>
      </c>
      <c r="K111" s="632">
        <v>25085</v>
      </c>
      <c r="L111" s="632">
        <v>0</v>
      </c>
      <c r="M111" s="632">
        <v>25085</v>
      </c>
      <c r="N111" s="622"/>
      <c r="O111" s="622"/>
      <c r="P111" s="622"/>
      <c r="Q111" s="622"/>
      <c r="R111" s="622"/>
    </row>
    <row r="112" spans="1:18" x14ac:dyDescent="0.2">
      <c r="A112" s="232" t="s">
        <v>158</v>
      </c>
      <c r="B112" s="632">
        <v>17521.84</v>
      </c>
      <c r="C112" s="632">
        <v>31093.320000000007</v>
      </c>
      <c r="D112" s="632">
        <v>4511.3400000000011</v>
      </c>
      <c r="E112" s="632">
        <v>53126.500000000007</v>
      </c>
      <c r="F112" s="632">
        <v>537.75</v>
      </c>
      <c r="G112" s="632">
        <v>2920.09</v>
      </c>
      <c r="H112" s="632">
        <v>312.76</v>
      </c>
      <c r="I112" s="232">
        <v>3770.6000000000004</v>
      </c>
      <c r="J112" s="632">
        <v>18059.59</v>
      </c>
      <c r="K112" s="632">
        <v>34013.410000000003</v>
      </c>
      <c r="L112" s="632">
        <v>4824.1000000000013</v>
      </c>
      <c r="M112" s="632">
        <v>56897.100000000006</v>
      </c>
      <c r="N112" s="622"/>
      <c r="O112" s="622"/>
      <c r="P112" s="622"/>
      <c r="Q112" s="622"/>
      <c r="R112" s="622"/>
    </row>
    <row r="113" spans="1:18" x14ac:dyDescent="0.2">
      <c r="A113" s="232" t="s">
        <v>175</v>
      </c>
      <c r="B113" s="632">
        <v>1980.33</v>
      </c>
      <c r="C113" s="632">
        <v>5513.1900000000005</v>
      </c>
      <c r="D113" s="632">
        <v>3801</v>
      </c>
      <c r="E113" s="632">
        <v>11294.52</v>
      </c>
      <c r="F113" s="632">
        <v>0</v>
      </c>
      <c r="G113" s="632">
        <v>728.5</v>
      </c>
      <c r="H113" s="632">
        <v>441</v>
      </c>
      <c r="I113" s="232">
        <v>1169.5</v>
      </c>
      <c r="J113" s="632">
        <v>1980.33</v>
      </c>
      <c r="K113" s="632">
        <v>6241.6900000000005</v>
      </c>
      <c r="L113" s="632">
        <v>4242</v>
      </c>
      <c r="M113" s="632">
        <v>12464.02</v>
      </c>
      <c r="N113" s="622"/>
      <c r="O113" s="622"/>
      <c r="P113" s="622"/>
      <c r="Q113" s="622"/>
      <c r="R113" s="622"/>
    </row>
    <row r="114" spans="1:18" x14ac:dyDescent="0.2">
      <c r="A114" s="232" t="s">
        <v>688</v>
      </c>
      <c r="B114" s="632">
        <v>15080</v>
      </c>
      <c r="C114" s="632">
        <v>26738</v>
      </c>
      <c r="D114" s="632">
        <v>3735</v>
      </c>
      <c r="E114" s="632">
        <v>45553</v>
      </c>
      <c r="F114" s="632">
        <v>528</v>
      </c>
      <c r="G114" s="632">
        <v>1102</v>
      </c>
      <c r="H114" s="632">
        <v>229</v>
      </c>
      <c r="I114" s="232">
        <v>1859</v>
      </c>
      <c r="J114" s="632">
        <v>15608</v>
      </c>
      <c r="K114" s="632">
        <v>27840</v>
      </c>
      <c r="L114" s="632">
        <v>3964</v>
      </c>
      <c r="M114" s="632">
        <v>47412</v>
      </c>
      <c r="N114" s="622"/>
      <c r="O114" s="622"/>
      <c r="P114" s="622"/>
      <c r="Q114" s="622"/>
      <c r="R114" s="622"/>
    </row>
    <row r="115" spans="1:18" x14ac:dyDescent="0.2">
      <c r="A115" s="232" t="s">
        <v>687</v>
      </c>
      <c r="B115" s="632">
        <v>0</v>
      </c>
      <c r="C115" s="632">
        <v>0</v>
      </c>
      <c r="D115" s="632">
        <v>0</v>
      </c>
      <c r="E115" s="632">
        <v>0</v>
      </c>
      <c r="F115" s="632">
        <v>0</v>
      </c>
      <c r="G115" s="632">
        <v>0</v>
      </c>
      <c r="H115" s="632">
        <v>0</v>
      </c>
      <c r="I115" s="632">
        <v>0</v>
      </c>
      <c r="J115" s="632">
        <v>21847.200000000001</v>
      </c>
      <c r="K115" s="632">
        <v>34912.25</v>
      </c>
      <c r="L115" s="632">
        <v>4353.7</v>
      </c>
      <c r="M115" s="632">
        <v>61113.149999999994</v>
      </c>
      <c r="N115" s="622"/>
      <c r="O115" s="622"/>
      <c r="P115" s="622"/>
      <c r="Q115" s="622"/>
      <c r="R115" s="622"/>
    </row>
    <row r="116" spans="1:18" s="32" customFormat="1" x14ac:dyDescent="0.2">
      <c r="N116" s="158"/>
      <c r="O116" s="158"/>
      <c r="P116" s="158"/>
      <c r="Q116" s="158"/>
      <c r="R116" s="158"/>
    </row>
    <row r="117" spans="1:18" x14ac:dyDescent="0.2">
      <c r="A117" s="640" t="s">
        <v>638</v>
      </c>
      <c r="B117" s="641">
        <v>923929.82885360194</v>
      </c>
      <c r="C117" s="641">
        <v>3099654.5664582923</v>
      </c>
      <c r="D117" s="641">
        <v>290385.76864051976</v>
      </c>
      <c r="E117" s="641">
        <v>4676552.7956190808</v>
      </c>
      <c r="F117" s="641">
        <v>36545.932052927019</v>
      </c>
      <c r="G117" s="641">
        <v>255236.31692399655</v>
      </c>
      <c r="H117" s="641">
        <v>22328.681531556449</v>
      </c>
      <c r="I117" s="640">
        <v>343874.93050847994</v>
      </c>
      <c r="J117" s="641">
        <v>988456.96090652887</v>
      </c>
      <c r="K117" s="641">
        <v>3405038.1333822892</v>
      </c>
      <c r="L117" s="641">
        <v>318632.15017207613</v>
      </c>
      <c r="M117" s="641">
        <v>5104473.8761275606</v>
      </c>
      <c r="N117" s="622"/>
      <c r="O117" s="622"/>
      <c r="P117" s="622"/>
      <c r="Q117" s="622"/>
      <c r="R117" s="622"/>
    </row>
    <row r="118" spans="1:18" x14ac:dyDescent="0.2">
      <c r="B118" s="622"/>
      <c r="C118" s="622"/>
      <c r="D118" s="622"/>
      <c r="E118" s="622"/>
      <c r="F118" s="622"/>
      <c r="G118" s="622"/>
      <c r="H118" s="622"/>
      <c r="I118" s="622"/>
      <c r="J118" s="622"/>
      <c r="K118" s="622"/>
      <c r="L118" s="622"/>
      <c r="M118" s="622"/>
      <c r="N118" s="622"/>
      <c r="O118" s="622"/>
      <c r="P118" s="622"/>
      <c r="Q118" s="622"/>
      <c r="R118" s="622"/>
    </row>
    <row r="119" spans="1:18" x14ac:dyDescent="0.2">
      <c r="B119" s="622"/>
      <c r="C119" s="622"/>
      <c r="D119" s="622"/>
      <c r="E119" s="622"/>
      <c r="F119" s="622"/>
      <c r="G119" s="622"/>
      <c r="H119" s="622"/>
      <c r="I119" s="622"/>
      <c r="J119" s="622"/>
      <c r="K119" s="622"/>
      <c r="L119" s="622"/>
      <c r="M119" s="622"/>
      <c r="N119" s="622"/>
      <c r="O119" s="622"/>
      <c r="P119" s="622"/>
      <c r="Q119" s="622"/>
      <c r="R119" s="622"/>
    </row>
    <row r="120" spans="1:18" x14ac:dyDescent="0.2">
      <c r="A120" t="s">
        <v>628</v>
      </c>
      <c r="B120" s="622"/>
      <c r="C120" s="622"/>
      <c r="D120" s="622"/>
      <c r="E120" s="622"/>
      <c r="F120" s="622"/>
      <c r="G120" s="622"/>
      <c r="H120" s="622"/>
      <c r="I120" s="622"/>
      <c r="J120" s="622"/>
      <c r="K120" s="622"/>
      <c r="L120" s="622"/>
      <c r="M120" s="622"/>
      <c r="N120" s="622"/>
      <c r="O120" s="622"/>
      <c r="P120" s="622"/>
      <c r="Q120" s="622"/>
      <c r="R120" s="622"/>
    </row>
    <row r="121" spans="1:18" x14ac:dyDescent="0.2">
      <c r="A121" s="643" t="s">
        <v>635</v>
      </c>
      <c r="N121" s="622"/>
      <c r="O121" s="622"/>
      <c r="P121" s="622"/>
      <c r="Q121" s="622"/>
      <c r="R121" s="622"/>
    </row>
  </sheetData>
  <autoFilter ref="A7:R121"/>
  <mergeCells count="4">
    <mergeCell ref="B6:E6"/>
    <mergeCell ref="F6:I6"/>
    <mergeCell ref="J6:M6"/>
    <mergeCell ref="A2:M2"/>
  </mergeCells>
  <pageMargins left="0.7" right="0.7" top="0.75" bottom="0.75" header="0.3" footer="0.3"/>
  <pageSetup paperSize="9" scale="55"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tabColor theme="5" tint="-0.249977111117893"/>
    <pageSetUpPr fitToPage="1"/>
  </sheetPr>
  <dimension ref="A1:K40"/>
  <sheetViews>
    <sheetView showGridLines="0" zoomScaleNormal="100" workbookViewId="0">
      <selection activeCell="N25" sqref="N25"/>
    </sheetView>
  </sheetViews>
  <sheetFormatPr baseColWidth="10" defaultRowHeight="12.75" x14ac:dyDescent="0.2"/>
  <cols>
    <col min="1" max="1" width="30.83203125" customWidth="1"/>
    <col min="2" max="3" width="18.33203125" customWidth="1"/>
    <col min="4" max="4" width="9.83203125" bestFit="1" customWidth="1"/>
    <col min="5" max="5" width="6" bestFit="1" customWidth="1"/>
    <col min="6" max="6" width="3.6640625" customWidth="1"/>
    <col min="7" max="7" width="9.83203125" bestFit="1" customWidth="1"/>
    <col min="8" max="8" width="10.6640625" bestFit="1" customWidth="1"/>
    <col min="9" max="9" width="6.33203125" bestFit="1" customWidth="1"/>
    <col min="10" max="10" width="12.6640625" customWidth="1"/>
    <col min="11" max="11" width="14" customWidth="1"/>
  </cols>
  <sheetData>
    <row r="1" spans="1:11" ht="9" customHeight="1" x14ac:dyDescent="0.2"/>
    <row r="2" spans="1:11" ht="60" customHeight="1" x14ac:dyDescent="0.2">
      <c r="A2" s="709" t="s">
        <v>670</v>
      </c>
      <c r="B2" s="709"/>
      <c r="C2" s="709"/>
      <c r="D2" s="106"/>
      <c r="E2" s="106"/>
      <c r="F2" s="106"/>
      <c r="G2" s="106"/>
      <c r="H2" s="106"/>
      <c r="I2" s="106"/>
      <c r="J2" s="228"/>
      <c r="K2" s="228"/>
    </row>
    <row r="3" spans="1:11" ht="7.5" customHeight="1" x14ac:dyDescent="0.2">
      <c r="J3" s="489"/>
      <c r="K3" s="490"/>
    </row>
    <row r="4" spans="1:11" ht="4.5" customHeight="1" x14ac:dyDescent="0.2">
      <c r="J4" s="489"/>
      <c r="K4" s="490"/>
    </row>
    <row r="5" spans="1:11" x14ac:dyDescent="0.2">
      <c r="I5" s="469"/>
      <c r="J5" s="468"/>
      <c r="K5" s="457"/>
    </row>
    <row r="6" spans="1:11" x14ac:dyDescent="0.2">
      <c r="I6" s="469"/>
      <c r="J6" s="468"/>
      <c r="K6" s="457"/>
    </row>
    <row r="7" spans="1:11" x14ac:dyDescent="0.2">
      <c r="I7" s="469"/>
      <c r="J7" s="468"/>
      <c r="K7" s="457"/>
    </row>
    <row r="8" spans="1:11" x14ac:dyDescent="0.2">
      <c r="I8" s="469"/>
      <c r="J8" s="468"/>
      <c r="K8" s="457"/>
    </row>
    <row r="9" spans="1:11" x14ac:dyDescent="0.2">
      <c r="I9" s="469"/>
      <c r="J9" s="468"/>
      <c r="K9" s="457"/>
    </row>
    <row r="10" spans="1:11" ht="15" x14ac:dyDescent="0.2">
      <c r="A10" s="636"/>
      <c r="B10" s="417" t="s">
        <v>621</v>
      </c>
      <c r="C10" s="417" t="s">
        <v>626</v>
      </c>
      <c r="I10" s="469"/>
      <c r="J10" s="468"/>
      <c r="K10" s="457"/>
    </row>
    <row r="11" spans="1:11" x14ac:dyDescent="0.2">
      <c r="A11" s="232" t="s">
        <v>689</v>
      </c>
      <c r="B11" s="633">
        <v>12351</v>
      </c>
      <c r="C11" s="633">
        <v>1521</v>
      </c>
      <c r="I11" s="469"/>
      <c r="J11" s="468"/>
      <c r="K11" s="457"/>
    </row>
    <row r="12" spans="1:11" x14ac:dyDescent="0.2">
      <c r="A12" s="232" t="s">
        <v>690</v>
      </c>
      <c r="B12" s="633">
        <v>18651</v>
      </c>
      <c r="C12" s="633">
        <v>890</v>
      </c>
      <c r="I12" s="469"/>
      <c r="J12" s="468"/>
    </row>
    <row r="13" spans="1:11" x14ac:dyDescent="0.2">
      <c r="A13" s="232" t="s">
        <v>691</v>
      </c>
      <c r="B13" s="633">
        <v>28369</v>
      </c>
      <c r="C13" s="633">
        <v>2360</v>
      </c>
      <c r="I13" s="469"/>
      <c r="J13" s="468"/>
    </row>
    <row r="14" spans="1:11" x14ac:dyDescent="0.2">
      <c r="A14" s="232" t="s">
        <v>692</v>
      </c>
      <c r="B14" s="633">
        <v>24912</v>
      </c>
      <c r="C14" s="633">
        <v>1652</v>
      </c>
      <c r="I14" s="469"/>
      <c r="J14" s="468"/>
    </row>
    <row r="15" spans="1:11" x14ac:dyDescent="0.2">
      <c r="A15" s="232" t="s">
        <v>629</v>
      </c>
      <c r="B15" s="633">
        <v>7345</v>
      </c>
      <c r="C15" s="633">
        <v>350</v>
      </c>
      <c r="I15" s="469"/>
      <c r="J15" s="468"/>
    </row>
    <row r="16" spans="1:11" x14ac:dyDescent="0.2">
      <c r="A16" s="232" t="s">
        <v>315</v>
      </c>
      <c r="B16" s="633">
        <v>4900</v>
      </c>
      <c r="C16" s="633">
        <v>167</v>
      </c>
      <c r="I16" s="469"/>
      <c r="J16" s="468"/>
    </row>
    <row r="17" spans="1:10" x14ac:dyDescent="0.2">
      <c r="A17" s="635" t="s">
        <v>376</v>
      </c>
      <c r="B17" s="633">
        <v>24032</v>
      </c>
      <c r="C17" s="633">
        <v>1203</v>
      </c>
      <c r="I17" s="469"/>
      <c r="J17" s="468"/>
    </row>
    <row r="18" spans="1:10" s="621" customFormat="1" x14ac:dyDescent="0.2">
      <c r="I18" s="469"/>
      <c r="J18" s="468"/>
    </row>
    <row r="19" spans="1:10" x14ac:dyDescent="0.2">
      <c r="A19" s="640" t="s">
        <v>642</v>
      </c>
      <c r="B19" s="646">
        <f>SUM(B11:B17)</f>
        <v>120560</v>
      </c>
      <c r="C19" s="646">
        <f>SUM(C11:C17)</f>
        <v>8143</v>
      </c>
      <c r="I19" s="469"/>
      <c r="J19" s="468"/>
    </row>
    <row r="20" spans="1:10" x14ac:dyDescent="0.2">
      <c r="I20" s="469"/>
      <c r="J20" s="468"/>
    </row>
    <row r="21" spans="1:10" ht="48" customHeight="1" x14ac:dyDescent="0.2">
      <c r="A21" s="826" t="s">
        <v>643</v>
      </c>
      <c r="B21" s="826"/>
      <c r="C21" s="826"/>
      <c r="I21" s="469"/>
      <c r="J21" s="468"/>
    </row>
    <row r="22" spans="1:10" x14ac:dyDescent="0.2">
      <c r="I22" s="469"/>
      <c r="J22" s="468"/>
    </row>
    <row r="23" spans="1:10" x14ac:dyDescent="0.2">
      <c r="I23" s="469"/>
      <c r="J23" s="468"/>
    </row>
    <row r="24" spans="1:10" x14ac:dyDescent="0.2">
      <c r="I24" s="469"/>
      <c r="J24" s="468"/>
    </row>
    <row r="25" spans="1:10" x14ac:dyDescent="0.2">
      <c r="I25" s="469"/>
      <c r="J25" s="468"/>
    </row>
    <row r="26" spans="1:10" x14ac:dyDescent="0.2">
      <c r="I26" s="469"/>
      <c r="J26" s="468"/>
    </row>
    <row r="27" spans="1:10" x14ac:dyDescent="0.2">
      <c r="I27" s="469"/>
      <c r="J27" s="468"/>
    </row>
    <row r="28" spans="1:10" x14ac:dyDescent="0.2">
      <c r="I28" s="469"/>
      <c r="J28" s="468"/>
    </row>
    <row r="29" spans="1:10" x14ac:dyDescent="0.2">
      <c r="I29" s="469"/>
      <c r="J29" s="468"/>
    </row>
    <row r="30" spans="1:10" x14ac:dyDescent="0.2">
      <c r="I30" s="469"/>
      <c r="J30" s="468"/>
    </row>
    <row r="31" spans="1:10" x14ac:dyDescent="0.2">
      <c r="I31" s="469"/>
      <c r="J31" s="468"/>
    </row>
    <row r="32" spans="1:10" x14ac:dyDescent="0.2">
      <c r="I32" s="469"/>
      <c r="J32" s="468"/>
    </row>
    <row r="33" spans="9:10" x14ac:dyDescent="0.2">
      <c r="I33" s="469"/>
      <c r="J33" s="468"/>
    </row>
    <row r="34" spans="9:10" x14ac:dyDescent="0.2">
      <c r="I34" s="469"/>
      <c r="J34" s="468"/>
    </row>
    <row r="35" spans="9:10" x14ac:dyDescent="0.2">
      <c r="I35" s="469"/>
      <c r="J35" s="468"/>
    </row>
    <row r="36" spans="9:10" x14ac:dyDescent="0.2">
      <c r="I36" s="469"/>
      <c r="J36" s="468"/>
    </row>
    <row r="37" spans="9:10" x14ac:dyDescent="0.2">
      <c r="I37" s="469"/>
      <c r="J37" s="468"/>
    </row>
    <row r="38" spans="9:10" x14ac:dyDescent="0.2">
      <c r="I38" s="469"/>
      <c r="J38" s="468"/>
    </row>
    <row r="39" spans="9:10" x14ac:dyDescent="0.2">
      <c r="I39" s="469"/>
      <c r="J39" s="468"/>
    </row>
    <row r="40" spans="9:10" x14ac:dyDescent="0.2">
      <c r="I40" s="469"/>
      <c r="J40" s="468"/>
    </row>
  </sheetData>
  <mergeCells count="2">
    <mergeCell ref="A2:C2"/>
    <mergeCell ref="A21:C21"/>
  </mergeCells>
  <printOptions horizontalCentered="1"/>
  <pageMargins left="0.70866141732283472" right="0.70866141732283472" top="0.74803149606299213" bottom="0.74803149606299213" header="0.31496062992125984" footer="0.31496062992125984"/>
  <pageSetup paperSize="9" firstPageNumber="56" fitToHeight="0" orientation="portrait" r:id="rId1"/>
  <headerFoot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92D050"/>
    <pageSetUpPr fitToPage="1"/>
  </sheetPr>
  <dimension ref="B1:J802"/>
  <sheetViews>
    <sheetView showGridLines="0" showZeros="0" zoomScaleNormal="100" workbookViewId="0">
      <selection activeCell="N25" sqref="N25"/>
    </sheetView>
  </sheetViews>
  <sheetFormatPr baseColWidth="10" defaultColWidth="12" defaultRowHeight="12.75" x14ac:dyDescent="0.2"/>
  <cols>
    <col min="1" max="16384" width="12" style="2"/>
  </cols>
  <sheetData>
    <row r="1" spans="2:8" ht="18" customHeight="1" x14ac:dyDescent="0.2">
      <c r="B1" s="1"/>
      <c r="C1" s="1"/>
      <c r="D1" s="1"/>
    </row>
    <row r="2" spans="2:8" x14ac:dyDescent="0.2">
      <c r="B2" s="3"/>
      <c r="C2" s="3"/>
      <c r="D2" s="3"/>
    </row>
    <row r="3" spans="2:8" x14ac:dyDescent="0.2">
      <c r="B3" s="3"/>
      <c r="C3" s="3"/>
      <c r="D3" s="3"/>
    </row>
    <row r="4" spans="2:8" x14ac:dyDescent="0.2">
      <c r="B4" s="3"/>
      <c r="C4" s="3"/>
      <c r="D4" s="3"/>
    </row>
    <row r="5" spans="2:8" x14ac:dyDescent="0.2">
      <c r="B5" s="3"/>
      <c r="C5" s="3"/>
      <c r="D5" s="3"/>
      <c r="G5" s="3"/>
      <c r="H5" s="3"/>
    </row>
    <row r="6" spans="2:8" x14ac:dyDescent="0.2">
      <c r="B6" s="3"/>
      <c r="C6" s="3"/>
      <c r="D6" s="3"/>
    </row>
    <row r="7" spans="2:8" x14ac:dyDescent="0.2">
      <c r="B7" s="3"/>
      <c r="C7" s="3"/>
      <c r="D7" s="3"/>
    </row>
    <row r="8" spans="2:8" x14ac:dyDescent="0.2">
      <c r="B8" s="3"/>
      <c r="C8" s="3"/>
      <c r="D8" s="3"/>
    </row>
    <row r="9" spans="2:8" x14ac:dyDescent="0.2">
      <c r="B9" s="3"/>
      <c r="C9" s="3"/>
      <c r="D9" s="3"/>
    </row>
    <row r="10" spans="2:8" x14ac:dyDescent="0.2">
      <c r="B10" s="3"/>
      <c r="C10" s="3"/>
      <c r="D10" s="3"/>
    </row>
    <row r="11" spans="2:8" x14ac:dyDescent="0.2">
      <c r="B11" s="3"/>
      <c r="C11" s="3"/>
      <c r="D11" s="3"/>
    </row>
    <row r="12" spans="2:8" x14ac:dyDescent="0.2">
      <c r="B12" s="3"/>
      <c r="C12" s="3"/>
      <c r="D12" s="3"/>
    </row>
    <row r="13" spans="2:8" x14ac:dyDescent="0.2">
      <c r="B13" s="3"/>
      <c r="C13" s="3"/>
      <c r="D13" s="3"/>
    </row>
    <row r="14" spans="2:8" x14ac:dyDescent="0.2">
      <c r="B14" s="3"/>
      <c r="C14" s="3"/>
      <c r="D14" s="3"/>
    </row>
    <row r="15" spans="2:8" x14ac:dyDescent="0.2">
      <c r="B15" s="3"/>
      <c r="C15" s="3"/>
      <c r="D15" s="3"/>
    </row>
    <row r="16" spans="2:8" x14ac:dyDescent="0.2">
      <c r="B16" s="3"/>
      <c r="C16" s="3"/>
      <c r="D16" s="3"/>
    </row>
    <row r="17" spans="2:9" x14ac:dyDescent="0.2">
      <c r="B17" s="3"/>
      <c r="C17" s="3"/>
      <c r="D17" s="3"/>
    </row>
    <row r="18" spans="2:9" x14ac:dyDescent="0.2">
      <c r="B18" s="3"/>
      <c r="C18" s="3"/>
      <c r="D18" s="3"/>
    </row>
    <row r="19" spans="2:9" x14ac:dyDescent="0.2">
      <c r="B19" s="3"/>
      <c r="C19" s="3"/>
      <c r="D19" s="3"/>
    </row>
    <row r="20" spans="2:9" x14ac:dyDescent="0.2">
      <c r="B20" s="3"/>
      <c r="C20" s="3"/>
      <c r="D20" s="3"/>
    </row>
    <row r="21" spans="2:9" x14ac:dyDescent="0.2">
      <c r="B21" s="3"/>
      <c r="C21" s="3"/>
      <c r="D21" s="3"/>
    </row>
    <row r="22" spans="2:9" x14ac:dyDescent="0.2">
      <c r="B22" s="3"/>
      <c r="C22" s="3"/>
      <c r="D22" s="3"/>
    </row>
    <row r="23" spans="2:9" x14ac:dyDescent="0.2">
      <c r="B23" s="3"/>
      <c r="C23" s="3"/>
      <c r="D23" s="3"/>
    </row>
    <row r="24" spans="2:9" x14ac:dyDescent="0.2">
      <c r="B24" s="3"/>
      <c r="C24" s="3"/>
      <c r="D24" s="3"/>
    </row>
    <row r="25" spans="2:9" x14ac:dyDescent="0.2">
      <c r="B25" s="3"/>
      <c r="C25" s="3"/>
      <c r="D25" s="3"/>
    </row>
    <row r="26" spans="2:9" ht="13.5" thickBot="1" x14ac:dyDescent="0.25">
      <c r="B26" s="3"/>
      <c r="C26" s="3"/>
      <c r="D26" s="3"/>
    </row>
    <row r="27" spans="2:9" ht="21.75" customHeight="1" thickTop="1" x14ac:dyDescent="0.2">
      <c r="B27" s="690" t="s">
        <v>600</v>
      </c>
      <c r="C27" s="691"/>
      <c r="D27" s="691"/>
      <c r="E27" s="691"/>
      <c r="F27" s="691"/>
      <c r="G27" s="691"/>
      <c r="H27" s="691"/>
      <c r="I27" s="692"/>
    </row>
    <row r="28" spans="2:9" ht="19.5" customHeight="1" x14ac:dyDescent="0.2">
      <c r="B28" s="693"/>
      <c r="C28" s="694"/>
      <c r="D28" s="694"/>
      <c r="E28" s="694"/>
      <c r="F28" s="694"/>
      <c r="G28" s="694"/>
      <c r="H28" s="694"/>
      <c r="I28" s="695"/>
    </row>
    <row r="29" spans="2:9" ht="30" customHeight="1" thickBot="1" x14ac:dyDescent="0.25">
      <c r="B29" s="696"/>
      <c r="C29" s="697"/>
      <c r="D29" s="697"/>
      <c r="E29" s="697"/>
      <c r="F29" s="697"/>
      <c r="G29" s="697"/>
      <c r="H29" s="697"/>
      <c r="I29" s="698"/>
    </row>
    <row r="30" spans="2:9" ht="13.5" thickTop="1" x14ac:dyDescent="0.2">
      <c r="B30" s="3"/>
      <c r="C30" s="3"/>
      <c r="D30" s="3"/>
    </row>
    <row r="31" spans="2:9" x14ac:dyDescent="0.2">
      <c r="B31" s="3"/>
      <c r="C31" s="3"/>
      <c r="D31" s="3"/>
    </row>
    <row r="32" spans="2:9" x14ac:dyDescent="0.2">
      <c r="B32" s="3"/>
      <c r="C32" s="3"/>
      <c r="D32" s="3"/>
    </row>
    <row r="33" spans="2:9" ht="15.75" x14ac:dyDescent="0.2">
      <c r="B33" s="699" t="s">
        <v>645</v>
      </c>
      <c r="C33" s="699"/>
      <c r="D33" s="699"/>
      <c r="E33" s="699"/>
      <c r="F33" s="699"/>
      <c r="G33" s="699"/>
      <c r="H33" s="699"/>
      <c r="I33" s="699"/>
    </row>
    <row r="34" spans="2:9" x14ac:dyDescent="0.2">
      <c r="B34" s="3"/>
      <c r="C34" s="3"/>
      <c r="D34" s="3"/>
    </row>
    <row r="35" spans="2:9" x14ac:dyDescent="0.2">
      <c r="B35" s="3"/>
      <c r="C35" s="3"/>
      <c r="D35" s="3"/>
    </row>
    <row r="36" spans="2:9" ht="15.75" x14ac:dyDescent="0.25">
      <c r="B36" s="3"/>
      <c r="C36" s="3"/>
      <c r="D36" s="3"/>
      <c r="E36" s="4"/>
    </row>
    <row r="37" spans="2:9" x14ac:dyDescent="0.2">
      <c r="B37" s="3"/>
      <c r="C37" s="5"/>
      <c r="D37" s="3"/>
    </row>
    <row r="38" spans="2:9" x14ac:dyDescent="0.2">
      <c r="B38" s="3"/>
      <c r="C38" s="5"/>
      <c r="D38" s="3"/>
    </row>
    <row r="39" spans="2:9" x14ac:dyDescent="0.2">
      <c r="B39" s="3"/>
      <c r="C39" s="5"/>
      <c r="D39" s="3"/>
    </row>
    <row r="40" spans="2:9" ht="12.75" customHeight="1" x14ac:dyDescent="0.2"/>
    <row r="45" spans="2:9" x14ac:dyDescent="0.2">
      <c r="B45" s="3"/>
      <c r="C45" s="3"/>
      <c r="D45" s="3"/>
    </row>
    <row r="46" spans="2:9" x14ac:dyDescent="0.2">
      <c r="B46" s="10"/>
      <c r="C46" s="9"/>
      <c r="D46" s="9"/>
      <c r="E46" s="9"/>
      <c r="F46" s="9"/>
      <c r="G46" s="9"/>
      <c r="H46" s="9"/>
      <c r="I46" s="9"/>
    </row>
    <row r="47" spans="2:9" x14ac:dyDescent="0.2">
      <c r="B47" s="9"/>
      <c r="C47" s="9"/>
      <c r="D47" s="9"/>
      <c r="E47" s="9"/>
      <c r="F47" s="9"/>
      <c r="G47" s="9"/>
      <c r="H47" s="9"/>
      <c r="I47" s="9"/>
    </row>
    <row r="48" spans="2:9" x14ac:dyDescent="0.2">
      <c r="B48" s="9"/>
      <c r="C48" s="9"/>
      <c r="D48" s="9"/>
      <c r="E48" s="9"/>
      <c r="F48" s="9"/>
      <c r="G48" s="9"/>
      <c r="H48" s="9"/>
      <c r="I48" s="9"/>
    </row>
    <row r="49" spans="2:10" x14ac:dyDescent="0.2">
      <c r="B49" s="9"/>
      <c r="C49" s="9"/>
      <c r="D49" s="9"/>
      <c r="E49" s="9"/>
      <c r="F49" s="9"/>
      <c r="G49" s="9"/>
      <c r="H49" s="9"/>
      <c r="I49" s="9"/>
    </row>
    <row r="50" spans="2:10" x14ac:dyDescent="0.2">
      <c r="B50" s="9"/>
      <c r="C50" s="9"/>
      <c r="D50" s="9"/>
      <c r="E50" s="9"/>
      <c r="F50" s="9"/>
      <c r="G50" s="9"/>
      <c r="H50" s="9"/>
      <c r="I50" s="9"/>
    </row>
    <row r="51" spans="2:10" x14ac:dyDescent="0.2">
      <c r="B51" s="10"/>
      <c r="C51" s="9"/>
      <c r="D51" s="9"/>
      <c r="E51" s="9"/>
      <c r="F51" s="9"/>
      <c r="G51" s="9"/>
      <c r="H51" s="9"/>
      <c r="I51" s="9"/>
    </row>
    <row r="52" spans="2:10" x14ac:dyDescent="0.2">
      <c r="B52" s="700" t="s">
        <v>514</v>
      </c>
      <c r="C52" s="701"/>
      <c r="D52" s="701"/>
      <c r="E52" s="701"/>
      <c r="F52" s="701"/>
      <c r="G52" s="701"/>
      <c r="H52" s="701"/>
      <c r="I52" s="701"/>
    </row>
    <row r="53" spans="2:10" ht="16.5" customHeight="1" x14ac:dyDescent="0.2">
      <c r="B53" s="701"/>
      <c r="C53" s="701"/>
      <c r="D53" s="701"/>
      <c r="E53" s="701"/>
      <c r="F53" s="701"/>
      <c r="G53" s="701"/>
      <c r="H53" s="701"/>
      <c r="I53" s="701"/>
    </row>
    <row r="54" spans="2:10" ht="16.5" customHeight="1" x14ac:dyDescent="0.2">
      <c r="B54" s="701"/>
      <c r="C54" s="701"/>
      <c r="D54" s="701"/>
      <c r="E54" s="701"/>
      <c r="F54" s="701"/>
      <c r="G54" s="701"/>
      <c r="H54" s="701"/>
      <c r="I54" s="701"/>
    </row>
    <row r="55" spans="2:10" ht="16.5" customHeight="1" x14ac:dyDescent="0.2">
      <c r="B55" s="701"/>
      <c r="C55" s="701"/>
      <c r="D55" s="701"/>
      <c r="E55" s="701"/>
      <c r="F55" s="701"/>
      <c r="G55" s="701"/>
      <c r="H55" s="701"/>
      <c r="I55" s="701"/>
    </row>
    <row r="56" spans="2:10" x14ac:dyDescent="0.2">
      <c r="B56" s="701"/>
      <c r="C56" s="701"/>
      <c r="D56" s="701"/>
      <c r="E56" s="701"/>
      <c r="F56" s="701"/>
      <c r="G56" s="701"/>
      <c r="H56" s="701"/>
      <c r="I56" s="701"/>
      <c r="J56" s="6"/>
    </row>
    <row r="57" spans="2:10" x14ac:dyDescent="0.2">
      <c r="B57" s="9"/>
      <c r="C57" s="9"/>
      <c r="D57" s="9"/>
      <c r="E57" s="9"/>
      <c r="F57" s="9"/>
      <c r="G57" s="9"/>
      <c r="H57" s="9"/>
      <c r="I57" s="9"/>
    </row>
    <row r="58" spans="2:10" x14ac:dyDescent="0.2">
      <c r="B58" s="3"/>
      <c r="C58" s="7"/>
      <c r="D58" s="7"/>
    </row>
    <row r="59" spans="2:10" x14ac:dyDescent="0.2">
      <c r="B59" s="8" t="s">
        <v>0</v>
      </c>
      <c r="C59" s="7"/>
      <c r="D59" s="7"/>
      <c r="I59" s="493">
        <v>45047</v>
      </c>
    </row>
    <row r="60" spans="2:10" x14ac:dyDescent="0.2">
      <c r="B60" s="7"/>
      <c r="C60" s="7"/>
      <c r="D60" s="7"/>
    </row>
    <row r="61" spans="2:10" x14ac:dyDescent="0.2">
      <c r="B61" s="3"/>
      <c r="C61" s="7"/>
      <c r="D61" s="7"/>
    </row>
    <row r="62" spans="2:10" x14ac:dyDescent="0.2">
      <c r="B62" s="7"/>
      <c r="C62" s="7"/>
      <c r="D62" s="7"/>
    </row>
    <row r="63" spans="2:10" x14ac:dyDescent="0.2">
      <c r="B63" s="7"/>
      <c r="C63" s="7"/>
      <c r="D63" s="7"/>
    </row>
    <row r="64" spans="2:10" x14ac:dyDescent="0.2">
      <c r="B64" s="7"/>
      <c r="C64" s="7"/>
      <c r="D64" s="7"/>
    </row>
    <row r="65" spans="2:4" x14ac:dyDescent="0.2">
      <c r="B65" s="7"/>
      <c r="C65" s="7"/>
      <c r="D65" s="7"/>
    </row>
    <row r="66" spans="2:4" x14ac:dyDescent="0.2">
      <c r="B66" s="7"/>
      <c r="C66" s="7"/>
      <c r="D66" s="7"/>
    </row>
    <row r="67" spans="2:4" x14ac:dyDescent="0.2">
      <c r="B67" s="7"/>
      <c r="C67" s="7"/>
      <c r="D67" s="7"/>
    </row>
    <row r="68" spans="2:4" x14ac:dyDescent="0.2">
      <c r="B68" s="7"/>
      <c r="C68" s="7"/>
      <c r="D68" s="7"/>
    </row>
    <row r="69" spans="2:4" x14ac:dyDescent="0.2">
      <c r="B69" s="7"/>
      <c r="C69" s="7"/>
      <c r="D69" s="7"/>
    </row>
    <row r="70" spans="2:4" x14ac:dyDescent="0.2">
      <c r="B70" s="7"/>
      <c r="C70" s="7"/>
      <c r="D70" s="7"/>
    </row>
    <row r="71" spans="2:4" x14ac:dyDescent="0.2">
      <c r="B71" s="7"/>
      <c r="C71" s="7"/>
      <c r="D71" s="7"/>
    </row>
    <row r="72" spans="2:4" x14ac:dyDescent="0.2">
      <c r="B72" s="7"/>
      <c r="C72" s="7"/>
      <c r="D72" s="7"/>
    </row>
    <row r="73" spans="2:4" x14ac:dyDescent="0.2">
      <c r="B73" s="7"/>
      <c r="C73" s="7"/>
      <c r="D73" s="7"/>
    </row>
    <row r="74" spans="2:4" x14ac:dyDescent="0.2">
      <c r="B74" s="7"/>
      <c r="C74" s="7"/>
      <c r="D74" s="7"/>
    </row>
    <row r="75" spans="2:4" x14ac:dyDescent="0.2">
      <c r="B75" s="7"/>
      <c r="C75" s="7"/>
      <c r="D75" s="7"/>
    </row>
    <row r="76" spans="2:4" x14ac:dyDescent="0.2">
      <c r="B76" s="7"/>
      <c r="C76" s="7"/>
      <c r="D76" s="7"/>
    </row>
    <row r="77" spans="2:4" x14ac:dyDescent="0.2">
      <c r="B77" s="7"/>
      <c r="C77" s="7"/>
      <c r="D77" s="7"/>
    </row>
    <row r="78" spans="2:4" x14ac:dyDescent="0.2">
      <c r="B78" s="7"/>
      <c r="C78" s="7"/>
      <c r="D78" s="7"/>
    </row>
    <row r="79" spans="2:4" x14ac:dyDescent="0.2">
      <c r="B79" s="7"/>
      <c r="C79" s="7"/>
      <c r="D79" s="7"/>
    </row>
    <row r="80" spans="2:4" x14ac:dyDescent="0.2">
      <c r="B80" s="7"/>
      <c r="C80" s="7"/>
      <c r="D80" s="7"/>
    </row>
    <row r="81" spans="2:4" x14ac:dyDescent="0.2">
      <c r="B81" s="7"/>
      <c r="C81" s="7"/>
      <c r="D81" s="7"/>
    </row>
    <row r="82" spans="2:4" x14ac:dyDescent="0.2">
      <c r="B82" s="7"/>
      <c r="C82" s="7"/>
      <c r="D82" s="7"/>
    </row>
    <row r="83" spans="2:4" x14ac:dyDescent="0.2">
      <c r="B83" s="7"/>
      <c r="C83" s="7"/>
      <c r="D83" s="7"/>
    </row>
    <row r="84" spans="2:4" x14ac:dyDescent="0.2">
      <c r="B84" s="7"/>
      <c r="C84" s="7"/>
      <c r="D84" s="7"/>
    </row>
    <row r="85" spans="2:4" x14ac:dyDescent="0.2">
      <c r="B85" s="7"/>
      <c r="C85" s="7"/>
      <c r="D85" s="7"/>
    </row>
    <row r="86" spans="2:4" x14ac:dyDescent="0.2">
      <c r="B86" s="7"/>
      <c r="C86" s="7"/>
      <c r="D86" s="7"/>
    </row>
    <row r="87" spans="2:4" x14ac:dyDescent="0.2">
      <c r="B87" s="7"/>
      <c r="C87" s="7"/>
      <c r="D87" s="7"/>
    </row>
    <row r="88" spans="2:4" x14ac:dyDescent="0.2">
      <c r="B88" s="7"/>
      <c r="C88" s="7"/>
      <c r="D88" s="7"/>
    </row>
    <row r="89" spans="2:4" x14ac:dyDescent="0.2">
      <c r="B89" s="7"/>
      <c r="C89" s="7"/>
      <c r="D89" s="7"/>
    </row>
    <row r="90" spans="2:4" x14ac:dyDescent="0.2">
      <c r="B90" s="7"/>
      <c r="C90" s="7"/>
      <c r="D90" s="7"/>
    </row>
    <row r="91" spans="2:4" x14ac:dyDescent="0.2">
      <c r="B91" s="7"/>
      <c r="C91" s="7"/>
      <c r="D91" s="7"/>
    </row>
    <row r="92" spans="2:4" x14ac:dyDescent="0.2">
      <c r="B92" s="7"/>
      <c r="C92" s="7"/>
      <c r="D92" s="7"/>
    </row>
    <row r="93" spans="2:4" x14ac:dyDescent="0.2">
      <c r="B93" s="7"/>
      <c r="C93" s="7"/>
      <c r="D93" s="7"/>
    </row>
    <row r="94" spans="2:4" x14ac:dyDescent="0.2">
      <c r="B94" s="7"/>
      <c r="C94" s="7"/>
      <c r="D94" s="7"/>
    </row>
    <row r="95" spans="2:4" x14ac:dyDescent="0.2">
      <c r="B95" s="7"/>
      <c r="C95" s="7"/>
      <c r="D95" s="7"/>
    </row>
    <row r="96" spans="2:4" x14ac:dyDescent="0.2">
      <c r="B96" s="7"/>
      <c r="C96" s="7"/>
      <c r="D96" s="7"/>
    </row>
    <row r="97" spans="2:4" x14ac:dyDescent="0.2">
      <c r="B97" s="7"/>
      <c r="C97" s="7"/>
      <c r="D97" s="7"/>
    </row>
    <row r="98" spans="2:4" x14ac:dyDescent="0.2">
      <c r="B98" s="7"/>
      <c r="C98" s="7"/>
      <c r="D98" s="7"/>
    </row>
    <row r="99" spans="2:4" x14ac:dyDescent="0.2">
      <c r="B99" s="7"/>
      <c r="C99" s="7"/>
      <c r="D99" s="7"/>
    </row>
    <row r="100" spans="2:4" x14ac:dyDescent="0.2">
      <c r="B100" s="7"/>
      <c r="C100" s="7"/>
      <c r="D100" s="7"/>
    </row>
    <row r="101" spans="2:4" x14ac:dyDescent="0.2">
      <c r="B101" s="7"/>
      <c r="C101" s="7"/>
      <c r="D101" s="7"/>
    </row>
    <row r="102" spans="2:4" x14ac:dyDescent="0.2">
      <c r="B102" s="7"/>
      <c r="C102" s="7"/>
      <c r="D102" s="7"/>
    </row>
    <row r="103" spans="2:4" x14ac:dyDescent="0.2">
      <c r="B103" s="7"/>
      <c r="C103" s="7"/>
      <c r="D103" s="7"/>
    </row>
    <row r="104" spans="2:4" x14ac:dyDescent="0.2">
      <c r="B104" s="7"/>
      <c r="C104" s="7"/>
      <c r="D104" s="7"/>
    </row>
    <row r="105" spans="2:4" x14ac:dyDescent="0.2">
      <c r="B105" s="7"/>
      <c r="C105" s="7"/>
      <c r="D105" s="7"/>
    </row>
    <row r="106" spans="2:4" x14ac:dyDescent="0.2">
      <c r="B106" s="7"/>
      <c r="C106" s="7"/>
      <c r="D106" s="7"/>
    </row>
    <row r="107" spans="2:4" x14ac:dyDescent="0.2">
      <c r="B107" s="7"/>
      <c r="C107" s="7"/>
      <c r="D107" s="7"/>
    </row>
    <row r="108" spans="2:4" x14ac:dyDescent="0.2">
      <c r="B108" s="7"/>
      <c r="C108" s="7"/>
      <c r="D108" s="7"/>
    </row>
    <row r="109" spans="2:4" x14ac:dyDescent="0.2">
      <c r="B109" s="7"/>
      <c r="C109" s="7"/>
      <c r="D109" s="7"/>
    </row>
    <row r="110" spans="2:4" x14ac:dyDescent="0.2">
      <c r="B110" s="7"/>
      <c r="C110" s="7"/>
      <c r="D110" s="7"/>
    </row>
    <row r="111" spans="2:4" x14ac:dyDescent="0.2">
      <c r="B111" s="7"/>
      <c r="C111" s="7"/>
      <c r="D111" s="7"/>
    </row>
    <row r="112" spans="2:4" x14ac:dyDescent="0.2">
      <c r="B112" s="7"/>
      <c r="C112" s="7"/>
      <c r="D112" s="7"/>
    </row>
    <row r="113" spans="2:4" x14ac:dyDescent="0.2">
      <c r="B113" s="7"/>
      <c r="C113" s="7"/>
      <c r="D113" s="7"/>
    </row>
    <row r="114" spans="2:4" x14ac:dyDescent="0.2">
      <c r="B114" s="7"/>
      <c r="C114" s="7"/>
      <c r="D114" s="7"/>
    </row>
    <row r="115" spans="2:4" x14ac:dyDescent="0.2">
      <c r="B115" s="7"/>
      <c r="C115" s="7"/>
      <c r="D115" s="7"/>
    </row>
    <row r="116" spans="2:4" x14ac:dyDescent="0.2">
      <c r="B116" s="7"/>
      <c r="C116" s="7"/>
      <c r="D116" s="7"/>
    </row>
    <row r="117" spans="2:4" x14ac:dyDescent="0.2">
      <c r="B117" s="7"/>
      <c r="C117" s="7"/>
      <c r="D117" s="7"/>
    </row>
    <row r="118" spans="2:4" x14ac:dyDescent="0.2">
      <c r="B118" s="7"/>
      <c r="C118" s="7"/>
      <c r="D118" s="7"/>
    </row>
    <row r="119" spans="2:4" x14ac:dyDescent="0.2">
      <c r="B119" s="7"/>
      <c r="C119" s="7"/>
      <c r="D119" s="7"/>
    </row>
    <row r="120" spans="2:4" x14ac:dyDescent="0.2">
      <c r="B120" s="7"/>
      <c r="C120" s="7"/>
      <c r="D120" s="7"/>
    </row>
    <row r="121" spans="2:4" x14ac:dyDescent="0.2">
      <c r="B121" s="7"/>
      <c r="C121" s="7"/>
      <c r="D121" s="7"/>
    </row>
    <row r="122" spans="2:4" x14ac:dyDescent="0.2">
      <c r="B122" s="7"/>
      <c r="C122" s="7"/>
      <c r="D122" s="7"/>
    </row>
    <row r="123" spans="2:4" x14ac:dyDescent="0.2">
      <c r="B123" s="7"/>
      <c r="C123" s="7"/>
      <c r="D123" s="7"/>
    </row>
    <row r="124" spans="2:4" x14ac:dyDescent="0.2">
      <c r="B124" s="7"/>
      <c r="C124" s="7"/>
      <c r="D124" s="7"/>
    </row>
    <row r="125" spans="2:4" x14ac:dyDescent="0.2">
      <c r="B125" s="7"/>
      <c r="C125" s="7"/>
      <c r="D125" s="7"/>
    </row>
    <row r="126" spans="2:4" x14ac:dyDescent="0.2">
      <c r="B126" s="7"/>
      <c r="C126" s="7"/>
      <c r="D126" s="7"/>
    </row>
    <row r="127" spans="2:4" x14ac:dyDescent="0.2">
      <c r="B127" s="7"/>
      <c r="C127" s="7"/>
      <c r="D127" s="7"/>
    </row>
    <row r="128" spans="2:4" x14ac:dyDescent="0.2">
      <c r="B128" s="7"/>
      <c r="C128" s="7"/>
      <c r="D128" s="7"/>
    </row>
    <row r="129" spans="2:4" x14ac:dyDescent="0.2">
      <c r="B129" s="7"/>
      <c r="C129" s="7"/>
      <c r="D129" s="7"/>
    </row>
    <row r="130" spans="2:4" x14ac:dyDescent="0.2">
      <c r="B130" s="7"/>
      <c r="C130" s="7"/>
      <c r="D130" s="7"/>
    </row>
    <row r="131" spans="2:4" x14ac:dyDescent="0.2">
      <c r="B131" s="7"/>
      <c r="C131" s="7"/>
      <c r="D131" s="7"/>
    </row>
    <row r="132" spans="2:4" x14ac:dyDescent="0.2">
      <c r="B132" s="7"/>
      <c r="C132" s="7"/>
      <c r="D132" s="7"/>
    </row>
    <row r="133" spans="2:4" x14ac:dyDescent="0.2">
      <c r="B133" s="7"/>
      <c r="C133" s="7"/>
      <c r="D133" s="7"/>
    </row>
    <row r="134" spans="2:4" x14ac:dyDescent="0.2">
      <c r="B134" s="7"/>
      <c r="C134" s="7"/>
      <c r="D134" s="7"/>
    </row>
    <row r="135" spans="2:4" x14ac:dyDescent="0.2">
      <c r="B135" s="7"/>
      <c r="C135" s="7"/>
      <c r="D135" s="7"/>
    </row>
    <row r="136" spans="2:4" x14ac:dyDescent="0.2">
      <c r="B136" s="7"/>
      <c r="C136" s="7"/>
      <c r="D136" s="7"/>
    </row>
    <row r="137" spans="2:4" x14ac:dyDescent="0.2">
      <c r="B137" s="7"/>
      <c r="C137" s="7"/>
      <c r="D137" s="7"/>
    </row>
    <row r="138" spans="2:4" x14ac:dyDescent="0.2">
      <c r="B138" s="7"/>
      <c r="C138" s="7"/>
      <c r="D138" s="7"/>
    </row>
    <row r="139" spans="2:4" x14ac:dyDescent="0.2">
      <c r="B139" s="7"/>
      <c r="C139" s="7"/>
      <c r="D139" s="7"/>
    </row>
    <row r="140" spans="2:4" x14ac:dyDescent="0.2">
      <c r="B140" s="7"/>
      <c r="C140" s="7"/>
      <c r="D140" s="7"/>
    </row>
    <row r="141" spans="2:4" x14ac:dyDescent="0.2">
      <c r="B141" s="7"/>
      <c r="C141" s="7"/>
      <c r="D141" s="7"/>
    </row>
    <row r="142" spans="2:4" x14ac:dyDescent="0.2">
      <c r="B142" s="7"/>
      <c r="C142" s="7"/>
      <c r="D142" s="7"/>
    </row>
    <row r="143" spans="2:4" x14ac:dyDescent="0.2">
      <c r="B143" s="7"/>
      <c r="C143" s="7"/>
      <c r="D143" s="7"/>
    </row>
    <row r="144" spans="2:4" x14ac:dyDescent="0.2">
      <c r="B144" s="7"/>
      <c r="C144" s="7"/>
      <c r="D144" s="7"/>
    </row>
    <row r="145" spans="2:4" x14ac:dyDescent="0.2">
      <c r="B145" s="7"/>
      <c r="C145" s="7"/>
      <c r="D145" s="7"/>
    </row>
    <row r="146" spans="2:4" x14ac:dyDescent="0.2">
      <c r="B146" s="7"/>
      <c r="C146" s="7"/>
      <c r="D146" s="7"/>
    </row>
    <row r="147" spans="2:4" x14ac:dyDescent="0.2">
      <c r="B147" s="7"/>
      <c r="C147" s="7"/>
      <c r="D147" s="7"/>
    </row>
    <row r="148" spans="2:4" x14ac:dyDescent="0.2">
      <c r="B148" s="7"/>
      <c r="C148" s="7"/>
      <c r="D148" s="7"/>
    </row>
    <row r="149" spans="2:4" x14ac:dyDescent="0.2">
      <c r="B149" s="7"/>
      <c r="C149" s="7"/>
      <c r="D149" s="7"/>
    </row>
    <row r="150" spans="2:4" x14ac:dyDescent="0.2">
      <c r="B150" s="7"/>
      <c r="C150" s="7"/>
      <c r="D150" s="7"/>
    </row>
    <row r="151" spans="2:4" x14ac:dyDescent="0.2">
      <c r="B151" s="7"/>
      <c r="C151" s="7"/>
      <c r="D151" s="7"/>
    </row>
    <row r="152" spans="2:4" x14ac:dyDescent="0.2">
      <c r="B152" s="7"/>
      <c r="C152" s="7"/>
      <c r="D152" s="7"/>
    </row>
    <row r="153" spans="2:4" x14ac:dyDescent="0.2">
      <c r="B153" s="7"/>
      <c r="C153" s="7"/>
      <c r="D153" s="7"/>
    </row>
    <row r="154" spans="2:4" x14ac:dyDescent="0.2">
      <c r="B154" s="7"/>
      <c r="C154" s="7"/>
      <c r="D154" s="7"/>
    </row>
    <row r="155" spans="2:4" x14ac:dyDescent="0.2">
      <c r="B155" s="7"/>
      <c r="C155" s="7"/>
      <c r="D155" s="7"/>
    </row>
    <row r="156" spans="2:4" x14ac:dyDescent="0.2">
      <c r="B156" s="7"/>
      <c r="C156" s="7"/>
      <c r="D156" s="7"/>
    </row>
    <row r="157" spans="2:4" x14ac:dyDescent="0.2">
      <c r="B157" s="7"/>
      <c r="C157" s="7"/>
      <c r="D157" s="7"/>
    </row>
    <row r="158" spans="2:4" x14ac:dyDescent="0.2">
      <c r="B158" s="7"/>
      <c r="C158" s="7"/>
      <c r="D158" s="7"/>
    </row>
    <row r="159" spans="2:4" x14ac:dyDescent="0.2">
      <c r="B159" s="7"/>
      <c r="C159" s="7"/>
      <c r="D159" s="7"/>
    </row>
    <row r="160" spans="2:4" x14ac:dyDescent="0.2">
      <c r="B160" s="7"/>
      <c r="C160" s="7"/>
      <c r="D160" s="7"/>
    </row>
    <row r="161" spans="2:4" x14ac:dyDescent="0.2">
      <c r="B161" s="7"/>
      <c r="C161" s="7"/>
      <c r="D161" s="7"/>
    </row>
    <row r="162" spans="2:4" x14ac:dyDescent="0.2">
      <c r="B162" s="7"/>
      <c r="C162" s="7"/>
      <c r="D162" s="7"/>
    </row>
    <row r="163" spans="2:4" x14ac:dyDescent="0.2">
      <c r="B163" s="7"/>
      <c r="C163" s="7"/>
      <c r="D163" s="7"/>
    </row>
    <row r="164" spans="2:4" x14ac:dyDescent="0.2">
      <c r="B164" s="7"/>
      <c r="C164" s="7"/>
      <c r="D164" s="7"/>
    </row>
    <row r="165" spans="2:4" x14ac:dyDescent="0.2">
      <c r="B165" s="7"/>
      <c r="C165" s="7"/>
      <c r="D165" s="7"/>
    </row>
    <row r="166" spans="2:4" x14ac:dyDescent="0.2">
      <c r="B166" s="7"/>
      <c r="C166" s="7"/>
      <c r="D166" s="7"/>
    </row>
    <row r="167" spans="2:4" x14ac:dyDescent="0.2">
      <c r="B167" s="7"/>
      <c r="C167" s="7"/>
      <c r="D167" s="7"/>
    </row>
    <row r="168" spans="2:4" x14ac:dyDescent="0.2">
      <c r="B168" s="7"/>
      <c r="C168" s="7"/>
      <c r="D168" s="7"/>
    </row>
    <row r="169" spans="2:4" x14ac:dyDescent="0.2">
      <c r="B169" s="7"/>
      <c r="C169" s="7"/>
      <c r="D169" s="7"/>
    </row>
    <row r="170" spans="2:4" x14ac:dyDescent="0.2">
      <c r="B170" s="7"/>
      <c r="C170" s="7"/>
      <c r="D170" s="7"/>
    </row>
    <row r="171" spans="2:4" x14ac:dyDescent="0.2">
      <c r="B171" s="7"/>
      <c r="C171" s="7"/>
      <c r="D171" s="7"/>
    </row>
    <row r="172" spans="2:4" x14ac:dyDescent="0.2">
      <c r="B172" s="7"/>
      <c r="C172" s="7"/>
      <c r="D172" s="7"/>
    </row>
    <row r="173" spans="2:4" x14ac:dyDescent="0.2">
      <c r="B173" s="7"/>
      <c r="C173" s="7"/>
      <c r="D173" s="7"/>
    </row>
    <row r="174" spans="2:4" x14ac:dyDescent="0.2">
      <c r="B174" s="7"/>
      <c r="C174" s="7"/>
      <c r="D174" s="7"/>
    </row>
    <row r="175" spans="2:4" x14ac:dyDescent="0.2">
      <c r="B175" s="7"/>
      <c r="C175" s="7"/>
      <c r="D175" s="7"/>
    </row>
    <row r="176" spans="2:4" x14ac:dyDescent="0.2">
      <c r="B176" s="7"/>
      <c r="C176" s="7"/>
      <c r="D176" s="7"/>
    </row>
    <row r="177" spans="2:4" x14ac:dyDescent="0.2">
      <c r="B177" s="7"/>
      <c r="C177" s="7"/>
      <c r="D177" s="7"/>
    </row>
    <row r="178" spans="2:4" x14ac:dyDescent="0.2">
      <c r="B178" s="7"/>
      <c r="C178" s="7"/>
      <c r="D178" s="7"/>
    </row>
    <row r="179" spans="2:4" x14ac:dyDescent="0.2">
      <c r="B179" s="7"/>
      <c r="C179" s="7"/>
      <c r="D179" s="7"/>
    </row>
    <row r="180" spans="2:4" x14ac:dyDescent="0.2">
      <c r="B180" s="7"/>
      <c r="C180" s="7"/>
      <c r="D180" s="7"/>
    </row>
    <row r="181" spans="2:4" x14ac:dyDescent="0.2">
      <c r="B181" s="7"/>
      <c r="C181" s="7"/>
      <c r="D181" s="7"/>
    </row>
    <row r="182" spans="2:4" x14ac:dyDescent="0.2">
      <c r="B182" s="7"/>
      <c r="C182" s="7"/>
      <c r="D182" s="7"/>
    </row>
    <row r="183" spans="2:4" x14ac:dyDescent="0.2">
      <c r="B183" s="7"/>
      <c r="C183" s="7"/>
      <c r="D183" s="7"/>
    </row>
    <row r="184" spans="2:4" x14ac:dyDescent="0.2">
      <c r="B184" s="7"/>
      <c r="C184" s="7"/>
      <c r="D184" s="7"/>
    </row>
    <row r="185" spans="2:4" x14ac:dyDescent="0.2">
      <c r="B185" s="7"/>
      <c r="C185" s="7"/>
      <c r="D185" s="7"/>
    </row>
    <row r="186" spans="2:4" x14ac:dyDescent="0.2">
      <c r="B186" s="7"/>
      <c r="C186" s="7"/>
      <c r="D186" s="7"/>
    </row>
    <row r="187" spans="2:4" x14ac:dyDescent="0.2">
      <c r="B187" s="7"/>
      <c r="C187" s="7"/>
      <c r="D187" s="7"/>
    </row>
    <row r="188" spans="2:4" x14ac:dyDescent="0.2">
      <c r="B188" s="7"/>
      <c r="C188" s="7"/>
      <c r="D188" s="7"/>
    </row>
    <row r="189" spans="2:4" x14ac:dyDescent="0.2">
      <c r="B189" s="7"/>
      <c r="C189" s="7"/>
      <c r="D189" s="7"/>
    </row>
    <row r="190" spans="2:4" x14ac:dyDescent="0.2">
      <c r="B190" s="7"/>
      <c r="C190" s="7"/>
      <c r="D190" s="7"/>
    </row>
    <row r="191" spans="2:4" x14ac:dyDescent="0.2">
      <c r="B191" s="7"/>
      <c r="C191" s="7"/>
      <c r="D191" s="7"/>
    </row>
    <row r="192" spans="2:4" x14ac:dyDescent="0.2">
      <c r="B192" s="7"/>
      <c r="C192" s="7"/>
      <c r="D192" s="7"/>
    </row>
    <row r="193" spans="2:4" x14ac:dyDescent="0.2">
      <c r="B193" s="7"/>
      <c r="C193" s="7"/>
      <c r="D193" s="7"/>
    </row>
    <row r="194" spans="2:4" x14ac:dyDescent="0.2">
      <c r="B194" s="7"/>
      <c r="C194" s="7"/>
      <c r="D194" s="7"/>
    </row>
    <row r="195" spans="2:4" x14ac:dyDescent="0.2">
      <c r="B195" s="7"/>
      <c r="C195" s="7"/>
      <c r="D195" s="7"/>
    </row>
    <row r="196" spans="2:4" x14ac:dyDescent="0.2">
      <c r="B196" s="7"/>
      <c r="C196" s="7"/>
      <c r="D196" s="7"/>
    </row>
    <row r="197" spans="2:4" x14ac:dyDescent="0.2">
      <c r="B197" s="7"/>
      <c r="C197" s="7"/>
      <c r="D197" s="7"/>
    </row>
    <row r="198" spans="2:4" x14ac:dyDescent="0.2">
      <c r="B198" s="7"/>
      <c r="C198" s="7"/>
      <c r="D198" s="7"/>
    </row>
    <row r="199" spans="2:4" x14ac:dyDescent="0.2">
      <c r="B199" s="7"/>
      <c r="C199" s="7"/>
      <c r="D199" s="7"/>
    </row>
    <row r="200" spans="2:4" x14ac:dyDescent="0.2">
      <c r="B200" s="7"/>
      <c r="C200" s="7"/>
      <c r="D200" s="7"/>
    </row>
    <row r="201" spans="2:4" x14ac:dyDescent="0.2">
      <c r="B201" s="7"/>
      <c r="C201" s="7"/>
      <c r="D201" s="7"/>
    </row>
    <row r="202" spans="2:4" x14ac:dyDescent="0.2">
      <c r="B202" s="7"/>
      <c r="C202" s="7"/>
      <c r="D202" s="7"/>
    </row>
    <row r="203" spans="2:4" x14ac:dyDescent="0.2">
      <c r="B203" s="7"/>
      <c r="C203" s="7"/>
      <c r="D203" s="7"/>
    </row>
    <row r="204" spans="2:4" x14ac:dyDescent="0.2">
      <c r="B204" s="7"/>
      <c r="C204" s="7"/>
      <c r="D204" s="7"/>
    </row>
    <row r="205" spans="2:4" x14ac:dyDescent="0.2">
      <c r="B205" s="7"/>
      <c r="C205" s="7"/>
      <c r="D205" s="7"/>
    </row>
    <row r="206" spans="2:4" x14ac:dyDescent="0.2">
      <c r="B206" s="7"/>
      <c r="C206" s="7"/>
      <c r="D206" s="7"/>
    </row>
    <row r="207" spans="2:4" x14ac:dyDescent="0.2">
      <c r="B207" s="7"/>
      <c r="C207" s="7"/>
      <c r="D207" s="7"/>
    </row>
    <row r="208" spans="2:4" x14ac:dyDescent="0.2">
      <c r="B208" s="7"/>
      <c r="C208" s="7"/>
      <c r="D208" s="7"/>
    </row>
    <row r="209" spans="2:4" x14ac:dyDescent="0.2">
      <c r="B209" s="7"/>
      <c r="C209" s="7"/>
      <c r="D209" s="7"/>
    </row>
    <row r="210" spans="2:4" x14ac:dyDescent="0.2">
      <c r="B210" s="7"/>
      <c r="C210" s="7"/>
      <c r="D210" s="7"/>
    </row>
    <row r="211" spans="2:4" x14ac:dyDescent="0.2">
      <c r="B211" s="7"/>
      <c r="C211" s="7"/>
      <c r="D211" s="7"/>
    </row>
    <row r="212" spans="2:4" x14ac:dyDescent="0.2">
      <c r="B212" s="7"/>
      <c r="C212" s="7"/>
      <c r="D212" s="7"/>
    </row>
    <row r="213" spans="2:4" x14ac:dyDescent="0.2">
      <c r="B213" s="7"/>
      <c r="C213" s="7"/>
      <c r="D213" s="7"/>
    </row>
    <row r="214" spans="2:4" x14ac:dyDescent="0.2">
      <c r="B214" s="7"/>
      <c r="C214" s="7"/>
      <c r="D214" s="7"/>
    </row>
    <row r="215" spans="2:4" x14ac:dyDescent="0.2">
      <c r="B215" s="7"/>
      <c r="C215" s="7"/>
      <c r="D215" s="7"/>
    </row>
    <row r="216" spans="2:4" x14ac:dyDescent="0.2">
      <c r="B216" s="7"/>
      <c r="C216" s="7"/>
      <c r="D216" s="7"/>
    </row>
    <row r="217" spans="2:4" x14ac:dyDescent="0.2">
      <c r="B217" s="7"/>
      <c r="C217" s="7"/>
      <c r="D217" s="7"/>
    </row>
    <row r="218" spans="2:4" x14ac:dyDescent="0.2">
      <c r="B218" s="7"/>
      <c r="C218" s="7"/>
      <c r="D218" s="7"/>
    </row>
    <row r="219" spans="2:4" x14ac:dyDescent="0.2">
      <c r="B219" s="7"/>
      <c r="C219" s="7"/>
      <c r="D219" s="7"/>
    </row>
    <row r="220" spans="2:4" x14ac:dyDescent="0.2">
      <c r="B220" s="7"/>
      <c r="C220" s="7"/>
      <c r="D220" s="7"/>
    </row>
    <row r="221" spans="2:4" x14ac:dyDescent="0.2">
      <c r="B221" s="7"/>
      <c r="C221" s="7"/>
      <c r="D221" s="7"/>
    </row>
    <row r="222" spans="2:4" x14ac:dyDescent="0.2">
      <c r="B222" s="7"/>
      <c r="C222" s="7"/>
      <c r="D222" s="7"/>
    </row>
    <row r="223" spans="2:4" x14ac:dyDescent="0.2">
      <c r="B223" s="7"/>
      <c r="C223" s="7"/>
      <c r="D223" s="7"/>
    </row>
    <row r="224" spans="2:4" x14ac:dyDescent="0.2">
      <c r="B224" s="7"/>
      <c r="C224" s="7"/>
      <c r="D224" s="7"/>
    </row>
    <row r="225" spans="2:4" x14ac:dyDescent="0.2">
      <c r="B225" s="7"/>
      <c r="C225" s="7"/>
      <c r="D225" s="7"/>
    </row>
    <row r="226" spans="2:4" x14ac:dyDescent="0.2">
      <c r="B226" s="7"/>
      <c r="C226" s="7"/>
      <c r="D226" s="7"/>
    </row>
    <row r="227" spans="2:4" x14ac:dyDescent="0.2">
      <c r="B227" s="7"/>
      <c r="C227" s="7"/>
      <c r="D227" s="7"/>
    </row>
    <row r="228" spans="2:4" x14ac:dyDescent="0.2">
      <c r="B228" s="7"/>
      <c r="C228" s="7"/>
      <c r="D228" s="7"/>
    </row>
    <row r="229" spans="2:4" x14ac:dyDescent="0.2">
      <c r="B229" s="7"/>
      <c r="C229" s="7"/>
      <c r="D229" s="7"/>
    </row>
    <row r="230" spans="2:4" x14ac:dyDescent="0.2">
      <c r="B230" s="7"/>
      <c r="C230" s="7"/>
      <c r="D230" s="7"/>
    </row>
    <row r="231" spans="2:4" x14ac:dyDescent="0.2">
      <c r="B231" s="7"/>
      <c r="C231" s="7"/>
      <c r="D231" s="7"/>
    </row>
    <row r="232" spans="2:4" x14ac:dyDescent="0.2">
      <c r="B232" s="7"/>
      <c r="C232" s="7"/>
      <c r="D232" s="7"/>
    </row>
    <row r="233" spans="2:4" x14ac:dyDescent="0.2">
      <c r="B233" s="7"/>
      <c r="C233" s="7"/>
      <c r="D233" s="7"/>
    </row>
    <row r="234" spans="2:4" x14ac:dyDescent="0.2">
      <c r="B234" s="7"/>
      <c r="C234" s="7"/>
      <c r="D234" s="7"/>
    </row>
    <row r="235" spans="2:4" x14ac:dyDescent="0.2">
      <c r="B235" s="7"/>
      <c r="C235" s="7"/>
      <c r="D235" s="7"/>
    </row>
    <row r="236" spans="2:4" x14ac:dyDescent="0.2">
      <c r="B236" s="7"/>
      <c r="C236" s="7"/>
      <c r="D236" s="7"/>
    </row>
    <row r="237" spans="2:4" x14ac:dyDescent="0.2">
      <c r="B237" s="7"/>
      <c r="C237" s="7"/>
      <c r="D237" s="7"/>
    </row>
    <row r="238" spans="2:4" x14ac:dyDescent="0.2">
      <c r="B238" s="7"/>
      <c r="C238" s="7"/>
      <c r="D238" s="7"/>
    </row>
    <row r="239" spans="2:4" x14ac:dyDescent="0.2">
      <c r="B239" s="7"/>
      <c r="C239" s="7"/>
      <c r="D239" s="7"/>
    </row>
    <row r="240" spans="2:4" x14ac:dyDescent="0.2">
      <c r="B240" s="7"/>
      <c r="C240" s="7"/>
      <c r="D240" s="7"/>
    </row>
    <row r="241" spans="2:4" x14ac:dyDescent="0.2">
      <c r="B241" s="7"/>
      <c r="C241" s="7"/>
      <c r="D241" s="7"/>
    </row>
    <row r="242" spans="2:4" x14ac:dyDescent="0.2">
      <c r="B242" s="7"/>
      <c r="C242" s="7"/>
      <c r="D242" s="7"/>
    </row>
    <row r="243" spans="2:4" x14ac:dyDescent="0.2">
      <c r="B243" s="7"/>
      <c r="C243" s="7"/>
      <c r="D243" s="7"/>
    </row>
    <row r="244" spans="2:4" x14ac:dyDescent="0.2">
      <c r="B244" s="7"/>
      <c r="C244" s="7"/>
      <c r="D244" s="7"/>
    </row>
    <row r="245" spans="2:4" x14ac:dyDescent="0.2">
      <c r="B245" s="7"/>
      <c r="C245" s="7"/>
      <c r="D245" s="7"/>
    </row>
    <row r="246" spans="2:4" x14ac:dyDescent="0.2">
      <c r="B246" s="7"/>
      <c r="C246" s="7"/>
      <c r="D246" s="7"/>
    </row>
    <row r="247" spans="2:4" x14ac:dyDescent="0.2">
      <c r="B247" s="7"/>
      <c r="C247" s="7"/>
      <c r="D247" s="7"/>
    </row>
    <row r="248" spans="2:4" x14ac:dyDescent="0.2">
      <c r="B248" s="7"/>
      <c r="C248" s="7"/>
      <c r="D248" s="7"/>
    </row>
    <row r="249" spans="2:4" x14ac:dyDescent="0.2">
      <c r="B249" s="7"/>
      <c r="C249" s="7"/>
      <c r="D249" s="7"/>
    </row>
    <row r="250" spans="2:4" x14ac:dyDescent="0.2">
      <c r="B250" s="7"/>
      <c r="C250" s="7"/>
      <c r="D250" s="7"/>
    </row>
    <row r="251" spans="2:4" x14ac:dyDescent="0.2">
      <c r="B251" s="7"/>
      <c r="C251" s="7"/>
      <c r="D251" s="7"/>
    </row>
    <row r="252" spans="2:4" x14ac:dyDescent="0.2">
      <c r="B252" s="7"/>
      <c r="C252" s="7"/>
      <c r="D252" s="7"/>
    </row>
    <row r="253" spans="2:4" x14ac:dyDescent="0.2">
      <c r="B253" s="7"/>
      <c r="C253" s="7"/>
      <c r="D253" s="7"/>
    </row>
    <row r="254" spans="2:4" x14ac:dyDescent="0.2">
      <c r="B254" s="7"/>
      <c r="C254" s="7"/>
      <c r="D254" s="7"/>
    </row>
    <row r="255" spans="2:4" x14ac:dyDescent="0.2">
      <c r="B255" s="7"/>
      <c r="C255" s="7"/>
      <c r="D255" s="7"/>
    </row>
    <row r="256" spans="2:4" x14ac:dyDescent="0.2">
      <c r="B256" s="7"/>
      <c r="C256" s="7"/>
      <c r="D256" s="7"/>
    </row>
    <row r="257" spans="2:4" x14ac:dyDescent="0.2">
      <c r="B257" s="7"/>
      <c r="C257" s="7"/>
      <c r="D257" s="7"/>
    </row>
    <row r="258" spans="2:4" x14ac:dyDescent="0.2">
      <c r="B258" s="7"/>
      <c r="C258" s="7"/>
      <c r="D258" s="7"/>
    </row>
    <row r="259" spans="2:4" x14ac:dyDescent="0.2">
      <c r="B259" s="7"/>
      <c r="C259" s="7"/>
      <c r="D259" s="7"/>
    </row>
    <row r="260" spans="2:4" x14ac:dyDescent="0.2">
      <c r="B260" s="7"/>
      <c r="C260" s="7"/>
      <c r="D260" s="7"/>
    </row>
    <row r="261" spans="2:4" x14ac:dyDescent="0.2">
      <c r="B261" s="7"/>
      <c r="C261" s="7"/>
      <c r="D261" s="7"/>
    </row>
    <row r="262" spans="2:4" x14ac:dyDescent="0.2">
      <c r="B262" s="7"/>
      <c r="C262" s="7"/>
      <c r="D262" s="7"/>
    </row>
    <row r="263" spans="2:4" x14ac:dyDescent="0.2">
      <c r="B263" s="7"/>
      <c r="C263" s="7"/>
      <c r="D263" s="7"/>
    </row>
    <row r="264" spans="2:4" x14ac:dyDescent="0.2">
      <c r="B264" s="7"/>
      <c r="C264" s="7"/>
      <c r="D264" s="7"/>
    </row>
    <row r="265" spans="2:4" x14ac:dyDescent="0.2">
      <c r="B265" s="7"/>
      <c r="C265" s="7"/>
      <c r="D265" s="7"/>
    </row>
    <row r="266" spans="2:4" x14ac:dyDescent="0.2">
      <c r="B266" s="7"/>
      <c r="C266" s="7"/>
      <c r="D266" s="7"/>
    </row>
    <row r="267" spans="2:4" x14ac:dyDescent="0.2">
      <c r="B267" s="7"/>
      <c r="C267" s="7"/>
      <c r="D267" s="7"/>
    </row>
    <row r="268" spans="2:4" x14ac:dyDescent="0.2">
      <c r="B268" s="7"/>
      <c r="C268" s="7"/>
      <c r="D268" s="7"/>
    </row>
    <row r="269" spans="2:4" x14ac:dyDescent="0.2">
      <c r="B269" s="7"/>
      <c r="C269" s="7"/>
      <c r="D269" s="7"/>
    </row>
    <row r="270" spans="2:4" x14ac:dyDescent="0.2">
      <c r="B270" s="7"/>
      <c r="C270" s="7"/>
      <c r="D270" s="7"/>
    </row>
    <row r="271" spans="2:4" x14ac:dyDescent="0.2">
      <c r="B271" s="7"/>
      <c r="C271" s="7"/>
      <c r="D271" s="7"/>
    </row>
    <row r="272" spans="2:4" x14ac:dyDescent="0.2">
      <c r="B272" s="7"/>
      <c r="C272" s="7"/>
      <c r="D272" s="7"/>
    </row>
    <row r="273" spans="2:4" x14ac:dyDescent="0.2">
      <c r="B273" s="7"/>
      <c r="C273" s="7"/>
      <c r="D273" s="7"/>
    </row>
    <row r="274" spans="2:4" x14ac:dyDescent="0.2">
      <c r="B274" s="7"/>
      <c r="C274" s="7"/>
      <c r="D274" s="7"/>
    </row>
    <row r="275" spans="2:4" x14ac:dyDescent="0.2">
      <c r="B275" s="7"/>
      <c r="C275" s="7"/>
      <c r="D275" s="7"/>
    </row>
    <row r="276" spans="2:4" x14ac:dyDescent="0.2">
      <c r="B276" s="7"/>
      <c r="C276" s="7"/>
      <c r="D276" s="7"/>
    </row>
    <row r="277" spans="2:4" x14ac:dyDescent="0.2">
      <c r="B277" s="7"/>
      <c r="C277" s="7"/>
      <c r="D277" s="7"/>
    </row>
    <row r="278" spans="2:4" x14ac:dyDescent="0.2">
      <c r="B278" s="7"/>
      <c r="C278" s="7"/>
      <c r="D278" s="7"/>
    </row>
    <row r="279" spans="2:4" x14ac:dyDescent="0.2">
      <c r="B279" s="7"/>
      <c r="C279" s="7"/>
      <c r="D279" s="7"/>
    </row>
    <row r="280" spans="2:4" x14ac:dyDescent="0.2">
      <c r="B280" s="7"/>
      <c r="C280" s="7"/>
      <c r="D280" s="7"/>
    </row>
    <row r="281" spans="2:4" x14ac:dyDescent="0.2">
      <c r="B281" s="7"/>
      <c r="C281" s="7"/>
      <c r="D281" s="7"/>
    </row>
    <row r="282" spans="2:4" x14ac:dyDescent="0.2">
      <c r="B282" s="7"/>
      <c r="C282" s="7"/>
      <c r="D282" s="7"/>
    </row>
    <row r="283" spans="2:4" x14ac:dyDescent="0.2">
      <c r="B283" s="7"/>
      <c r="C283" s="7"/>
      <c r="D283" s="7"/>
    </row>
    <row r="284" spans="2:4" x14ac:dyDescent="0.2">
      <c r="B284" s="7"/>
      <c r="C284" s="7"/>
      <c r="D284" s="7"/>
    </row>
    <row r="285" spans="2:4" x14ac:dyDescent="0.2">
      <c r="B285" s="7"/>
      <c r="C285" s="7"/>
      <c r="D285" s="7"/>
    </row>
    <row r="286" spans="2:4" x14ac:dyDescent="0.2">
      <c r="B286" s="7"/>
      <c r="C286" s="7"/>
      <c r="D286" s="7"/>
    </row>
    <row r="287" spans="2:4" x14ac:dyDescent="0.2">
      <c r="B287" s="7"/>
      <c r="C287" s="7"/>
      <c r="D287" s="7"/>
    </row>
    <row r="288" spans="2:4" x14ac:dyDescent="0.2">
      <c r="B288" s="7"/>
      <c r="C288" s="7"/>
      <c r="D288" s="7"/>
    </row>
    <row r="289" spans="2:4" x14ac:dyDescent="0.2">
      <c r="B289" s="7"/>
      <c r="C289" s="7"/>
      <c r="D289" s="7"/>
    </row>
    <row r="290" spans="2:4" x14ac:dyDescent="0.2">
      <c r="B290" s="7"/>
      <c r="C290" s="7"/>
      <c r="D290" s="7"/>
    </row>
    <row r="291" spans="2:4" x14ac:dyDescent="0.2">
      <c r="B291" s="7"/>
      <c r="C291" s="7"/>
      <c r="D291" s="7"/>
    </row>
    <row r="292" spans="2:4" x14ac:dyDescent="0.2">
      <c r="B292" s="7"/>
      <c r="C292" s="7"/>
      <c r="D292" s="7"/>
    </row>
    <row r="293" spans="2:4" x14ac:dyDescent="0.2">
      <c r="B293" s="7"/>
      <c r="C293" s="7"/>
      <c r="D293" s="7"/>
    </row>
    <row r="294" spans="2:4" x14ac:dyDescent="0.2">
      <c r="B294" s="7"/>
      <c r="C294" s="7"/>
      <c r="D294" s="7"/>
    </row>
    <row r="295" spans="2:4" x14ac:dyDescent="0.2">
      <c r="B295" s="7"/>
      <c r="C295" s="7"/>
      <c r="D295" s="7"/>
    </row>
    <row r="296" spans="2:4" x14ac:dyDescent="0.2">
      <c r="B296" s="7"/>
      <c r="C296" s="7"/>
      <c r="D296" s="7"/>
    </row>
    <row r="297" spans="2:4" x14ac:dyDescent="0.2">
      <c r="B297" s="7"/>
      <c r="C297" s="7"/>
      <c r="D297" s="7"/>
    </row>
    <row r="298" spans="2:4" x14ac:dyDescent="0.2">
      <c r="B298" s="7"/>
      <c r="C298" s="7"/>
      <c r="D298" s="7"/>
    </row>
    <row r="299" spans="2:4" x14ac:dyDescent="0.2">
      <c r="B299" s="7"/>
      <c r="C299" s="7"/>
      <c r="D299" s="7"/>
    </row>
    <row r="300" spans="2:4" x14ac:dyDescent="0.2">
      <c r="B300" s="7"/>
      <c r="C300" s="7"/>
      <c r="D300" s="7"/>
    </row>
    <row r="301" spans="2:4" x14ac:dyDescent="0.2">
      <c r="B301" s="7"/>
      <c r="C301" s="7"/>
      <c r="D301" s="7"/>
    </row>
    <row r="302" spans="2:4" x14ac:dyDescent="0.2">
      <c r="B302" s="7"/>
      <c r="C302" s="7"/>
      <c r="D302" s="7"/>
    </row>
    <row r="303" spans="2:4" x14ac:dyDescent="0.2">
      <c r="B303" s="7"/>
      <c r="C303" s="7"/>
      <c r="D303" s="7"/>
    </row>
    <row r="304" spans="2:4" x14ac:dyDescent="0.2">
      <c r="B304" s="7"/>
      <c r="C304" s="7"/>
      <c r="D304" s="7"/>
    </row>
    <row r="305" spans="2:4" x14ac:dyDescent="0.2">
      <c r="B305" s="7"/>
      <c r="C305" s="7"/>
      <c r="D305" s="7"/>
    </row>
    <row r="306" spans="2:4" x14ac:dyDescent="0.2">
      <c r="B306" s="7"/>
      <c r="C306" s="7"/>
      <c r="D306" s="7"/>
    </row>
    <row r="307" spans="2:4" x14ac:dyDescent="0.2">
      <c r="B307" s="7"/>
      <c r="C307" s="7"/>
      <c r="D307" s="7"/>
    </row>
    <row r="308" spans="2:4" x14ac:dyDescent="0.2">
      <c r="B308" s="7"/>
      <c r="C308" s="7"/>
      <c r="D308" s="7"/>
    </row>
    <row r="309" spans="2:4" x14ac:dyDescent="0.2">
      <c r="B309" s="7"/>
      <c r="C309" s="7"/>
      <c r="D309" s="7"/>
    </row>
    <row r="310" spans="2:4" x14ac:dyDescent="0.2">
      <c r="B310" s="7"/>
      <c r="C310" s="7"/>
      <c r="D310" s="7"/>
    </row>
    <row r="311" spans="2:4" x14ac:dyDescent="0.2">
      <c r="B311" s="7"/>
      <c r="C311" s="7"/>
      <c r="D311" s="7"/>
    </row>
    <row r="312" spans="2:4" x14ac:dyDescent="0.2">
      <c r="B312" s="7"/>
      <c r="C312" s="7"/>
      <c r="D312" s="7"/>
    </row>
    <row r="313" spans="2:4" x14ac:dyDescent="0.2">
      <c r="B313" s="7"/>
      <c r="C313" s="7"/>
      <c r="D313" s="7"/>
    </row>
    <row r="314" spans="2:4" x14ac:dyDescent="0.2">
      <c r="B314" s="7"/>
      <c r="C314" s="7"/>
      <c r="D314" s="7"/>
    </row>
    <row r="315" spans="2:4" x14ac:dyDescent="0.2">
      <c r="B315" s="7"/>
      <c r="C315" s="7"/>
      <c r="D315" s="7"/>
    </row>
    <row r="316" spans="2:4" x14ac:dyDescent="0.2">
      <c r="B316" s="7"/>
      <c r="C316" s="7"/>
      <c r="D316" s="7"/>
    </row>
    <row r="317" spans="2:4" x14ac:dyDescent="0.2">
      <c r="B317" s="7"/>
      <c r="C317" s="7"/>
      <c r="D317" s="7"/>
    </row>
    <row r="318" spans="2:4" x14ac:dyDescent="0.2">
      <c r="B318" s="7"/>
      <c r="C318" s="7"/>
      <c r="D318" s="7"/>
    </row>
    <row r="319" spans="2:4" x14ac:dyDescent="0.2">
      <c r="B319" s="7"/>
      <c r="C319" s="7"/>
      <c r="D319" s="7"/>
    </row>
    <row r="320" spans="2:4" x14ac:dyDescent="0.2">
      <c r="B320" s="7"/>
      <c r="C320" s="7"/>
      <c r="D320" s="7"/>
    </row>
    <row r="321" spans="2:4" x14ac:dyDescent="0.2">
      <c r="B321" s="7"/>
      <c r="C321" s="7"/>
      <c r="D321" s="7"/>
    </row>
    <row r="322" spans="2:4" x14ac:dyDescent="0.2">
      <c r="B322" s="7"/>
      <c r="C322" s="7"/>
      <c r="D322" s="7"/>
    </row>
    <row r="323" spans="2:4" x14ac:dyDescent="0.2">
      <c r="B323" s="7"/>
      <c r="C323" s="7"/>
      <c r="D323" s="7"/>
    </row>
    <row r="324" spans="2:4" x14ac:dyDescent="0.2">
      <c r="B324" s="7"/>
      <c r="C324" s="7"/>
      <c r="D324" s="7"/>
    </row>
    <row r="325" spans="2:4" x14ac:dyDescent="0.2">
      <c r="B325" s="7"/>
      <c r="C325" s="7"/>
      <c r="D325" s="7"/>
    </row>
    <row r="326" spans="2:4" x14ac:dyDescent="0.2">
      <c r="B326" s="7"/>
      <c r="C326" s="7"/>
      <c r="D326" s="7"/>
    </row>
    <row r="327" spans="2:4" x14ac:dyDescent="0.2">
      <c r="B327" s="7"/>
      <c r="C327" s="7"/>
      <c r="D327" s="7"/>
    </row>
    <row r="328" spans="2:4" x14ac:dyDescent="0.2">
      <c r="B328" s="7"/>
      <c r="C328" s="7"/>
      <c r="D328" s="7"/>
    </row>
    <row r="329" spans="2:4" x14ac:dyDescent="0.2">
      <c r="B329" s="7"/>
      <c r="C329" s="7"/>
      <c r="D329" s="7"/>
    </row>
    <row r="330" spans="2:4" x14ac:dyDescent="0.2">
      <c r="B330" s="7"/>
      <c r="C330" s="7"/>
      <c r="D330" s="7"/>
    </row>
    <row r="331" spans="2:4" x14ac:dyDescent="0.2">
      <c r="B331" s="7"/>
      <c r="C331" s="7"/>
      <c r="D331" s="7"/>
    </row>
    <row r="332" spans="2:4" x14ac:dyDescent="0.2">
      <c r="B332" s="7"/>
      <c r="C332" s="7"/>
      <c r="D332" s="7"/>
    </row>
    <row r="333" spans="2:4" x14ac:dyDescent="0.2">
      <c r="B333" s="7"/>
      <c r="C333" s="7"/>
      <c r="D333" s="7"/>
    </row>
    <row r="334" spans="2:4" x14ac:dyDescent="0.2">
      <c r="B334" s="7"/>
      <c r="C334" s="7"/>
      <c r="D334" s="7"/>
    </row>
    <row r="335" spans="2:4" x14ac:dyDescent="0.2">
      <c r="B335" s="7"/>
      <c r="C335" s="7"/>
      <c r="D335" s="7"/>
    </row>
    <row r="336" spans="2:4" x14ac:dyDescent="0.2">
      <c r="B336" s="7"/>
      <c r="C336" s="7"/>
      <c r="D336" s="7"/>
    </row>
    <row r="337" spans="2:4" x14ac:dyDescent="0.2">
      <c r="B337" s="7"/>
      <c r="C337" s="7"/>
      <c r="D337" s="7"/>
    </row>
    <row r="338" spans="2:4" x14ac:dyDescent="0.2">
      <c r="B338" s="7"/>
      <c r="C338" s="7"/>
      <c r="D338" s="7"/>
    </row>
    <row r="339" spans="2:4" x14ac:dyDescent="0.2">
      <c r="B339" s="7"/>
      <c r="C339" s="7"/>
      <c r="D339" s="7"/>
    </row>
    <row r="340" spans="2:4" x14ac:dyDescent="0.2">
      <c r="B340" s="7"/>
      <c r="C340" s="7"/>
      <c r="D340" s="7"/>
    </row>
    <row r="341" spans="2:4" x14ac:dyDescent="0.2">
      <c r="B341" s="7"/>
      <c r="C341" s="7"/>
      <c r="D341" s="7"/>
    </row>
    <row r="342" spans="2:4" x14ac:dyDescent="0.2">
      <c r="B342" s="7"/>
      <c r="C342" s="7"/>
      <c r="D342" s="7"/>
    </row>
    <row r="343" spans="2:4" x14ac:dyDescent="0.2">
      <c r="B343" s="7"/>
      <c r="C343" s="7"/>
      <c r="D343" s="7"/>
    </row>
    <row r="344" spans="2:4" x14ac:dyDescent="0.2">
      <c r="B344" s="7"/>
      <c r="C344" s="7"/>
      <c r="D344" s="7"/>
    </row>
    <row r="345" spans="2:4" x14ac:dyDescent="0.2">
      <c r="B345" s="7"/>
      <c r="C345" s="7"/>
      <c r="D345" s="7"/>
    </row>
    <row r="346" spans="2:4" x14ac:dyDescent="0.2">
      <c r="B346" s="7"/>
      <c r="C346" s="7"/>
      <c r="D346" s="7"/>
    </row>
    <row r="347" spans="2:4" x14ac:dyDescent="0.2">
      <c r="B347" s="7"/>
      <c r="C347" s="7"/>
      <c r="D347" s="7"/>
    </row>
    <row r="348" spans="2:4" x14ac:dyDescent="0.2">
      <c r="B348" s="7"/>
      <c r="C348" s="7"/>
      <c r="D348" s="7"/>
    </row>
    <row r="349" spans="2:4" x14ac:dyDescent="0.2">
      <c r="B349" s="7"/>
      <c r="C349" s="7"/>
      <c r="D349" s="7"/>
    </row>
    <row r="350" spans="2:4" x14ac:dyDescent="0.2">
      <c r="B350" s="7"/>
      <c r="C350" s="7"/>
      <c r="D350" s="7"/>
    </row>
    <row r="351" spans="2:4" x14ac:dyDescent="0.2">
      <c r="B351" s="7"/>
      <c r="C351" s="7"/>
      <c r="D351" s="7"/>
    </row>
    <row r="352" spans="2:4" x14ac:dyDescent="0.2">
      <c r="B352" s="7"/>
      <c r="C352" s="7"/>
      <c r="D352" s="7"/>
    </row>
    <row r="353" spans="2:4" x14ac:dyDescent="0.2">
      <c r="B353" s="7"/>
      <c r="C353" s="7"/>
      <c r="D353" s="7"/>
    </row>
    <row r="354" spans="2:4" x14ac:dyDescent="0.2">
      <c r="B354" s="7"/>
      <c r="C354" s="7"/>
      <c r="D354" s="7"/>
    </row>
    <row r="355" spans="2:4" x14ac:dyDescent="0.2">
      <c r="B355" s="7"/>
      <c r="C355" s="7"/>
      <c r="D355" s="7"/>
    </row>
    <row r="356" spans="2:4" x14ac:dyDescent="0.2">
      <c r="B356" s="7"/>
      <c r="C356" s="7"/>
      <c r="D356" s="7"/>
    </row>
    <row r="357" spans="2:4" x14ac:dyDescent="0.2">
      <c r="B357" s="7"/>
      <c r="C357" s="7"/>
      <c r="D357" s="7"/>
    </row>
    <row r="358" spans="2:4" x14ac:dyDescent="0.2">
      <c r="B358" s="7"/>
      <c r="C358" s="7"/>
      <c r="D358" s="7"/>
    </row>
    <row r="359" spans="2:4" x14ac:dyDescent="0.2">
      <c r="B359" s="7"/>
      <c r="C359" s="7"/>
      <c r="D359" s="7"/>
    </row>
    <row r="360" spans="2:4" x14ac:dyDescent="0.2">
      <c r="B360" s="7"/>
      <c r="C360" s="7"/>
      <c r="D360" s="7"/>
    </row>
    <row r="361" spans="2:4" x14ac:dyDescent="0.2">
      <c r="B361" s="7"/>
      <c r="C361" s="7"/>
      <c r="D361" s="7"/>
    </row>
    <row r="362" spans="2:4" x14ac:dyDescent="0.2">
      <c r="B362" s="7"/>
      <c r="C362" s="7"/>
      <c r="D362" s="7"/>
    </row>
    <row r="363" spans="2:4" x14ac:dyDescent="0.2">
      <c r="B363" s="7"/>
      <c r="C363" s="7"/>
      <c r="D363" s="7"/>
    </row>
    <row r="364" spans="2:4" x14ac:dyDescent="0.2">
      <c r="B364" s="7"/>
      <c r="C364" s="7"/>
      <c r="D364" s="7"/>
    </row>
    <row r="365" spans="2:4" x14ac:dyDescent="0.2">
      <c r="B365" s="7"/>
      <c r="C365" s="7"/>
      <c r="D365" s="7"/>
    </row>
    <row r="366" spans="2:4" x14ac:dyDescent="0.2">
      <c r="B366" s="7"/>
      <c r="C366" s="7"/>
      <c r="D366" s="7"/>
    </row>
    <row r="367" spans="2:4" x14ac:dyDescent="0.2">
      <c r="B367" s="7"/>
      <c r="C367" s="7"/>
      <c r="D367" s="7"/>
    </row>
    <row r="368" spans="2:4" x14ac:dyDescent="0.2">
      <c r="B368" s="7"/>
      <c r="C368" s="7"/>
      <c r="D368" s="7"/>
    </row>
    <row r="369" spans="2:4" x14ac:dyDescent="0.2">
      <c r="B369" s="7"/>
      <c r="C369" s="7"/>
      <c r="D369" s="7"/>
    </row>
    <row r="370" spans="2:4" x14ac:dyDescent="0.2">
      <c r="B370" s="7"/>
      <c r="C370" s="7"/>
      <c r="D370" s="7"/>
    </row>
    <row r="371" spans="2:4" x14ac:dyDescent="0.2">
      <c r="B371" s="7"/>
      <c r="C371" s="7"/>
      <c r="D371" s="7"/>
    </row>
    <row r="372" spans="2:4" x14ac:dyDescent="0.2">
      <c r="B372" s="7"/>
      <c r="C372" s="7"/>
      <c r="D372" s="7"/>
    </row>
    <row r="373" spans="2:4" x14ac:dyDescent="0.2">
      <c r="B373" s="7"/>
      <c r="C373" s="7"/>
      <c r="D373" s="7"/>
    </row>
    <row r="374" spans="2:4" x14ac:dyDescent="0.2">
      <c r="B374" s="7"/>
      <c r="C374" s="7"/>
      <c r="D374" s="7"/>
    </row>
    <row r="375" spans="2:4" x14ac:dyDescent="0.2">
      <c r="B375" s="7"/>
      <c r="C375" s="7"/>
      <c r="D375" s="7"/>
    </row>
    <row r="376" spans="2:4" x14ac:dyDescent="0.2">
      <c r="B376" s="7"/>
      <c r="C376" s="7"/>
      <c r="D376" s="7"/>
    </row>
    <row r="377" spans="2:4" x14ac:dyDescent="0.2">
      <c r="B377" s="7"/>
      <c r="C377" s="7"/>
      <c r="D377" s="7"/>
    </row>
    <row r="378" spans="2:4" x14ac:dyDescent="0.2">
      <c r="B378" s="7"/>
      <c r="C378" s="7"/>
      <c r="D378" s="7"/>
    </row>
    <row r="379" spans="2:4" x14ac:dyDescent="0.2">
      <c r="B379" s="7"/>
      <c r="C379" s="7"/>
      <c r="D379" s="7"/>
    </row>
    <row r="380" spans="2:4" x14ac:dyDescent="0.2">
      <c r="B380" s="7"/>
      <c r="C380" s="7"/>
      <c r="D380" s="7"/>
    </row>
    <row r="381" spans="2:4" x14ac:dyDescent="0.2">
      <c r="B381" s="7"/>
      <c r="C381" s="7"/>
      <c r="D381" s="7"/>
    </row>
    <row r="382" spans="2:4" x14ac:dyDescent="0.2">
      <c r="B382" s="7"/>
      <c r="C382" s="7"/>
      <c r="D382" s="7"/>
    </row>
    <row r="383" spans="2:4" x14ac:dyDescent="0.2">
      <c r="B383" s="7"/>
      <c r="C383" s="7"/>
      <c r="D383" s="7"/>
    </row>
    <row r="384" spans="2:4" x14ac:dyDescent="0.2">
      <c r="B384" s="7"/>
      <c r="C384" s="7"/>
      <c r="D384" s="7"/>
    </row>
    <row r="385" spans="2:4" x14ac:dyDescent="0.2">
      <c r="B385" s="7"/>
      <c r="C385" s="7"/>
      <c r="D385" s="7"/>
    </row>
    <row r="386" spans="2:4" x14ac:dyDescent="0.2">
      <c r="B386" s="7"/>
      <c r="C386" s="7"/>
      <c r="D386" s="7"/>
    </row>
    <row r="387" spans="2:4" x14ac:dyDescent="0.2">
      <c r="B387" s="7"/>
      <c r="C387" s="7"/>
      <c r="D387" s="7"/>
    </row>
    <row r="388" spans="2:4" x14ac:dyDescent="0.2">
      <c r="B388" s="7"/>
      <c r="C388" s="7"/>
      <c r="D388" s="7"/>
    </row>
    <row r="389" spans="2:4" x14ac:dyDescent="0.2">
      <c r="B389" s="7"/>
      <c r="C389" s="7"/>
      <c r="D389" s="7"/>
    </row>
    <row r="390" spans="2:4" x14ac:dyDescent="0.2">
      <c r="B390" s="7"/>
      <c r="C390" s="7"/>
      <c r="D390" s="7"/>
    </row>
    <row r="391" spans="2:4" x14ac:dyDescent="0.2">
      <c r="B391" s="7"/>
      <c r="C391" s="7"/>
      <c r="D391" s="7"/>
    </row>
    <row r="392" spans="2:4" x14ac:dyDescent="0.2">
      <c r="B392" s="7"/>
      <c r="C392" s="7"/>
      <c r="D392" s="7"/>
    </row>
    <row r="393" spans="2:4" x14ac:dyDescent="0.2">
      <c r="B393" s="7"/>
      <c r="C393" s="7"/>
      <c r="D393" s="7"/>
    </row>
    <row r="394" spans="2:4" x14ac:dyDescent="0.2">
      <c r="B394" s="7"/>
      <c r="C394" s="7"/>
      <c r="D394" s="7"/>
    </row>
    <row r="395" spans="2:4" x14ac:dyDescent="0.2">
      <c r="B395" s="7"/>
      <c r="C395" s="7"/>
      <c r="D395" s="7"/>
    </row>
    <row r="396" spans="2:4" x14ac:dyDescent="0.2">
      <c r="B396" s="7"/>
      <c r="C396" s="7"/>
      <c r="D396" s="7"/>
    </row>
    <row r="397" spans="2:4" x14ac:dyDescent="0.2">
      <c r="B397" s="7"/>
      <c r="C397" s="7"/>
      <c r="D397" s="7"/>
    </row>
    <row r="398" spans="2:4" x14ac:dyDescent="0.2">
      <c r="B398" s="7"/>
      <c r="C398" s="7"/>
      <c r="D398" s="7"/>
    </row>
    <row r="399" spans="2:4" x14ac:dyDescent="0.2">
      <c r="B399" s="7"/>
      <c r="C399" s="7"/>
      <c r="D399" s="7"/>
    </row>
    <row r="400" spans="2:4" x14ac:dyDescent="0.2">
      <c r="B400" s="7"/>
      <c r="C400" s="7"/>
      <c r="D400" s="7"/>
    </row>
    <row r="401" spans="2:4" x14ac:dyDescent="0.2">
      <c r="B401" s="7"/>
      <c r="C401" s="7"/>
      <c r="D401" s="7"/>
    </row>
    <row r="402" spans="2:4" x14ac:dyDescent="0.2">
      <c r="B402" s="7"/>
      <c r="C402" s="7"/>
      <c r="D402" s="7"/>
    </row>
    <row r="403" spans="2:4" x14ac:dyDescent="0.2">
      <c r="B403" s="7"/>
      <c r="C403" s="7"/>
      <c r="D403" s="7"/>
    </row>
    <row r="404" spans="2:4" x14ac:dyDescent="0.2">
      <c r="B404" s="7"/>
      <c r="C404" s="7"/>
      <c r="D404" s="7"/>
    </row>
    <row r="405" spans="2:4" x14ac:dyDescent="0.2">
      <c r="B405" s="7"/>
      <c r="C405" s="7"/>
      <c r="D405" s="7"/>
    </row>
    <row r="406" spans="2:4" x14ac:dyDescent="0.2">
      <c r="B406" s="7"/>
      <c r="C406" s="7"/>
      <c r="D406" s="7"/>
    </row>
    <row r="407" spans="2:4" x14ac:dyDescent="0.2">
      <c r="B407" s="7"/>
      <c r="C407" s="7"/>
      <c r="D407" s="7"/>
    </row>
    <row r="408" spans="2:4" x14ac:dyDescent="0.2">
      <c r="B408" s="7"/>
      <c r="C408" s="7"/>
      <c r="D408" s="7"/>
    </row>
    <row r="409" spans="2:4" x14ac:dyDescent="0.2">
      <c r="B409" s="7"/>
      <c r="C409" s="7"/>
      <c r="D409" s="7"/>
    </row>
    <row r="410" spans="2:4" x14ac:dyDescent="0.2">
      <c r="B410" s="7"/>
      <c r="C410" s="7"/>
      <c r="D410" s="7"/>
    </row>
    <row r="411" spans="2:4" x14ac:dyDescent="0.2">
      <c r="B411" s="7"/>
      <c r="C411" s="7"/>
      <c r="D411" s="7"/>
    </row>
    <row r="412" spans="2:4" x14ac:dyDescent="0.2">
      <c r="B412" s="7"/>
      <c r="C412" s="7"/>
      <c r="D412" s="7"/>
    </row>
    <row r="413" spans="2:4" x14ac:dyDescent="0.2">
      <c r="B413" s="7"/>
      <c r="C413" s="7"/>
      <c r="D413" s="7"/>
    </row>
    <row r="414" spans="2:4" x14ac:dyDescent="0.2">
      <c r="B414" s="7"/>
      <c r="C414" s="7"/>
      <c r="D414" s="7"/>
    </row>
    <row r="415" spans="2:4" x14ac:dyDescent="0.2">
      <c r="B415" s="7"/>
      <c r="C415" s="7"/>
      <c r="D415" s="7"/>
    </row>
    <row r="416" spans="2:4" x14ac:dyDescent="0.2">
      <c r="B416" s="7"/>
      <c r="C416" s="7"/>
      <c r="D416" s="7"/>
    </row>
    <row r="417" spans="2:4" x14ac:dyDescent="0.2">
      <c r="B417" s="7"/>
      <c r="C417" s="7"/>
      <c r="D417" s="7"/>
    </row>
    <row r="418" spans="2:4" x14ac:dyDescent="0.2">
      <c r="B418" s="7"/>
      <c r="C418" s="7"/>
      <c r="D418" s="7"/>
    </row>
    <row r="419" spans="2:4" x14ac:dyDescent="0.2">
      <c r="B419" s="7"/>
      <c r="C419" s="7"/>
      <c r="D419" s="7"/>
    </row>
    <row r="420" spans="2:4" x14ac:dyDescent="0.2">
      <c r="B420" s="7"/>
      <c r="C420" s="7"/>
      <c r="D420" s="7"/>
    </row>
    <row r="421" spans="2:4" x14ac:dyDescent="0.2">
      <c r="B421" s="7"/>
      <c r="C421" s="7"/>
      <c r="D421" s="7"/>
    </row>
    <row r="422" spans="2:4" x14ac:dyDescent="0.2">
      <c r="B422" s="7"/>
      <c r="C422" s="7"/>
      <c r="D422" s="7"/>
    </row>
    <row r="423" spans="2:4" x14ac:dyDescent="0.2">
      <c r="B423" s="7"/>
      <c r="C423" s="7"/>
      <c r="D423" s="7"/>
    </row>
    <row r="424" spans="2:4" x14ac:dyDescent="0.2">
      <c r="B424" s="7"/>
      <c r="C424" s="7"/>
      <c r="D424" s="7"/>
    </row>
    <row r="425" spans="2:4" x14ac:dyDescent="0.2">
      <c r="B425" s="7"/>
      <c r="C425" s="7"/>
      <c r="D425" s="7"/>
    </row>
    <row r="426" spans="2:4" x14ac:dyDescent="0.2">
      <c r="B426" s="7"/>
      <c r="C426" s="7"/>
      <c r="D426" s="7"/>
    </row>
    <row r="427" spans="2:4" x14ac:dyDescent="0.2">
      <c r="B427" s="7"/>
      <c r="C427" s="7"/>
      <c r="D427" s="7"/>
    </row>
    <row r="428" spans="2:4" x14ac:dyDescent="0.2">
      <c r="B428" s="7"/>
      <c r="C428" s="7"/>
      <c r="D428" s="7"/>
    </row>
    <row r="429" spans="2:4" x14ac:dyDescent="0.2">
      <c r="B429" s="7"/>
      <c r="C429" s="7"/>
      <c r="D429" s="7"/>
    </row>
    <row r="430" spans="2:4" x14ac:dyDescent="0.2">
      <c r="B430" s="7"/>
      <c r="C430" s="7"/>
      <c r="D430" s="7"/>
    </row>
    <row r="431" spans="2:4" x14ac:dyDescent="0.2">
      <c r="B431" s="7"/>
      <c r="C431" s="7"/>
      <c r="D431" s="7"/>
    </row>
    <row r="432" spans="2:4" x14ac:dyDescent="0.2">
      <c r="B432" s="7"/>
      <c r="C432" s="7"/>
      <c r="D432" s="7"/>
    </row>
    <row r="433" spans="2:4" x14ac:dyDescent="0.2">
      <c r="B433" s="7"/>
      <c r="C433" s="7"/>
      <c r="D433" s="7"/>
    </row>
    <row r="434" spans="2:4" x14ac:dyDescent="0.2">
      <c r="B434" s="7"/>
      <c r="C434" s="7"/>
      <c r="D434" s="7"/>
    </row>
    <row r="435" spans="2:4" x14ac:dyDescent="0.2">
      <c r="B435" s="7"/>
      <c r="C435" s="7"/>
      <c r="D435" s="7"/>
    </row>
    <row r="436" spans="2:4" x14ac:dyDescent="0.2">
      <c r="B436" s="7"/>
      <c r="C436" s="7"/>
      <c r="D436" s="7"/>
    </row>
    <row r="437" spans="2:4" x14ac:dyDescent="0.2">
      <c r="B437" s="7"/>
      <c r="C437" s="7"/>
      <c r="D437" s="7"/>
    </row>
    <row r="438" spans="2:4" x14ac:dyDescent="0.2">
      <c r="B438" s="7"/>
      <c r="C438" s="7"/>
      <c r="D438" s="7"/>
    </row>
    <row r="439" spans="2:4" x14ac:dyDescent="0.2">
      <c r="B439" s="7"/>
      <c r="C439" s="7"/>
      <c r="D439" s="7"/>
    </row>
    <row r="440" spans="2:4" x14ac:dyDescent="0.2">
      <c r="B440" s="7"/>
      <c r="C440" s="7"/>
      <c r="D440" s="7"/>
    </row>
    <row r="441" spans="2:4" x14ac:dyDescent="0.2">
      <c r="B441" s="7"/>
      <c r="C441" s="7"/>
      <c r="D441" s="7"/>
    </row>
    <row r="442" spans="2:4" x14ac:dyDescent="0.2">
      <c r="B442" s="7"/>
      <c r="C442" s="7"/>
      <c r="D442" s="7"/>
    </row>
    <row r="443" spans="2:4" x14ac:dyDescent="0.2">
      <c r="B443" s="7"/>
      <c r="C443" s="7"/>
      <c r="D443" s="7"/>
    </row>
    <row r="444" spans="2:4" x14ac:dyDescent="0.2">
      <c r="B444" s="7"/>
      <c r="C444" s="7"/>
      <c r="D444" s="7"/>
    </row>
    <row r="445" spans="2:4" x14ac:dyDescent="0.2">
      <c r="B445" s="7"/>
      <c r="C445" s="7"/>
      <c r="D445" s="7"/>
    </row>
    <row r="446" spans="2:4" x14ac:dyDescent="0.2">
      <c r="B446" s="7"/>
      <c r="C446" s="7"/>
      <c r="D446" s="7"/>
    </row>
    <row r="447" spans="2:4" x14ac:dyDescent="0.2">
      <c r="B447" s="7"/>
      <c r="C447" s="7"/>
      <c r="D447" s="7"/>
    </row>
    <row r="448" spans="2:4" x14ac:dyDescent="0.2">
      <c r="B448" s="7"/>
      <c r="C448" s="7"/>
      <c r="D448" s="7"/>
    </row>
    <row r="449" spans="2:4" x14ac:dyDescent="0.2">
      <c r="B449" s="7"/>
      <c r="C449" s="7"/>
      <c r="D449" s="7"/>
    </row>
    <row r="450" spans="2:4" x14ac:dyDescent="0.2">
      <c r="B450" s="7"/>
      <c r="C450" s="7"/>
      <c r="D450" s="7"/>
    </row>
    <row r="451" spans="2:4" x14ac:dyDescent="0.2">
      <c r="B451" s="7"/>
      <c r="C451" s="7"/>
      <c r="D451" s="7"/>
    </row>
    <row r="452" spans="2:4" x14ac:dyDescent="0.2">
      <c r="B452" s="7"/>
      <c r="C452" s="7"/>
      <c r="D452" s="7"/>
    </row>
    <row r="453" spans="2:4" x14ac:dyDescent="0.2">
      <c r="B453" s="7"/>
      <c r="C453" s="7"/>
      <c r="D453" s="7"/>
    </row>
    <row r="454" spans="2:4" x14ac:dyDescent="0.2">
      <c r="B454" s="7"/>
      <c r="C454" s="7"/>
      <c r="D454" s="7"/>
    </row>
    <row r="455" spans="2:4" x14ac:dyDescent="0.2">
      <c r="B455" s="7"/>
      <c r="C455" s="7"/>
      <c r="D455" s="7"/>
    </row>
    <row r="456" spans="2:4" x14ac:dyDescent="0.2">
      <c r="B456" s="7"/>
      <c r="C456" s="7"/>
      <c r="D456" s="7"/>
    </row>
    <row r="457" spans="2:4" x14ac:dyDescent="0.2">
      <c r="B457" s="7"/>
      <c r="C457" s="7"/>
      <c r="D457" s="7"/>
    </row>
    <row r="458" spans="2:4" x14ac:dyDescent="0.2">
      <c r="B458" s="7"/>
      <c r="C458" s="7"/>
      <c r="D458" s="7"/>
    </row>
    <row r="459" spans="2:4" x14ac:dyDescent="0.2">
      <c r="B459" s="7"/>
      <c r="C459" s="7"/>
      <c r="D459" s="7"/>
    </row>
    <row r="460" spans="2:4" x14ac:dyDescent="0.2">
      <c r="B460" s="7"/>
      <c r="C460" s="7"/>
      <c r="D460" s="7"/>
    </row>
    <row r="461" spans="2:4" x14ac:dyDescent="0.2">
      <c r="B461" s="7"/>
      <c r="C461" s="7"/>
      <c r="D461" s="7"/>
    </row>
    <row r="462" spans="2:4" x14ac:dyDescent="0.2">
      <c r="B462" s="7"/>
      <c r="C462" s="7"/>
      <c r="D462" s="7"/>
    </row>
    <row r="463" spans="2:4" x14ac:dyDescent="0.2">
      <c r="B463" s="7"/>
      <c r="C463" s="7"/>
      <c r="D463" s="7"/>
    </row>
    <row r="464" spans="2:4" x14ac:dyDescent="0.2">
      <c r="B464" s="7"/>
      <c r="C464" s="7"/>
      <c r="D464" s="7"/>
    </row>
    <row r="465" spans="2:4" x14ac:dyDescent="0.2">
      <c r="B465" s="7"/>
      <c r="C465" s="7"/>
      <c r="D465" s="7"/>
    </row>
    <row r="466" spans="2:4" x14ac:dyDescent="0.2">
      <c r="B466" s="7"/>
      <c r="C466" s="7"/>
      <c r="D466" s="7"/>
    </row>
    <row r="467" spans="2:4" x14ac:dyDescent="0.2">
      <c r="B467" s="7"/>
      <c r="C467" s="7"/>
      <c r="D467" s="7"/>
    </row>
    <row r="468" spans="2:4" x14ac:dyDescent="0.2">
      <c r="B468" s="7"/>
      <c r="C468" s="7"/>
      <c r="D468" s="7"/>
    </row>
    <row r="469" spans="2:4" x14ac:dyDescent="0.2">
      <c r="B469" s="7"/>
      <c r="C469" s="7"/>
      <c r="D469" s="7"/>
    </row>
    <row r="470" spans="2:4" x14ac:dyDescent="0.2">
      <c r="B470" s="7"/>
      <c r="C470" s="7"/>
      <c r="D470" s="7"/>
    </row>
    <row r="471" spans="2:4" x14ac:dyDescent="0.2">
      <c r="B471" s="7"/>
      <c r="C471" s="7"/>
      <c r="D471" s="7"/>
    </row>
    <row r="472" spans="2:4" x14ac:dyDescent="0.2">
      <c r="B472" s="7"/>
      <c r="C472" s="7"/>
      <c r="D472" s="7"/>
    </row>
    <row r="473" spans="2:4" x14ac:dyDescent="0.2">
      <c r="B473" s="7"/>
      <c r="C473" s="7"/>
      <c r="D473" s="7"/>
    </row>
    <row r="474" spans="2:4" x14ac:dyDescent="0.2">
      <c r="B474" s="7"/>
      <c r="C474" s="7"/>
      <c r="D474" s="7"/>
    </row>
    <row r="475" spans="2:4" x14ac:dyDescent="0.2">
      <c r="B475" s="7"/>
      <c r="C475" s="7"/>
      <c r="D475" s="7"/>
    </row>
    <row r="476" spans="2:4" x14ac:dyDescent="0.2">
      <c r="B476" s="7"/>
      <c r="C476" s="7"/>
      <c r="D476" s="7"/>
    </row>
    <row r="477" spans="2:4" x14ac:dyDescent="0.2">
      <c r="B477" s="7"/>
      <c r="C477" s="7"/>
      <c r="D477" s="7"/>
    </row>
    <row r="478" spans="2:4" x14ac:dyDescent="0.2">
      <c r="B478" s="7"/>
      <c r="C478" s="7"/>
      <c r="D478" s="7"/>
    </row>
    <row r="479" spans="2:4" x14ac:dyDescent="0.2">
      <c r="B479" s="7"/>
      <c r="C479" s="7"/>
      <c r="D479" s="7"/>
    </row>
    <row r="480" spans="2:4" x14ac:dyDescent="0.2">
      <c r="B480" s="7"/>
      <c r="C480" s="7"/>
      <c r="D480" s="7"/>
    </row>
    <row r="481" spans="2:4" x14ac:dyDescent="0.2">
      <c r="B481" s="7"/>
      <c r="C481" s="7"/>
      <c r="D481" s="7"/>
    </row>
    <row r="482" spans="2:4" x14ac:dyDescent="0.2">
      <c r="B482" s="7"/>
      <c r="C482" s="7"/>
      <c r="D482" s="7"/>
    </row>
    <row r="483" spans="2:4" x14ac:dyDescent="0.2">
      <c r="B483" s="7"/>
      <c r="C483" s="7"/>
      <c r="D483" s="7"/>
    </row>
    <row r="484" spans="2:4" x14ac:dyDescent="0.2">
      <c r="B484" s="7"/>
      <c r="C484" s="7"/>
      <c r="D484" s="7"/>
    </row>
    <row r="485" spans="2:4" x14ac:dyDescent="0.2">
      <c r="B485" s="7"/>
      <c r="C485" s="7"/>
      <c r="D485" s="7"/>
    </row>
    <row r="486" spans="2:4" x14ac:dyDescent="0.2">
      <c r="B486" s="7"/>
      <c r="C486" s="7"/>
      <c r="D486" s="7"/>
    </row>
    <row r="487" spans="2:4" x14ac:dyDescent="0.2">
      <c r="B487" s="7"/>
      <c r="C487" s="7"/>
      <c r="D487" s="7"/>
    </row>
    <row r="488" spans="2:4" x14ac:dyDescent="0.2">
      <c r="B488" s="7"/>
      <c r="C488" s="7"/>
      <c r="D488" s="7"/>
    </row>
    <row r="489" spans="2:4" x14ac:dyDescent="0.2">
      <c r="B489" s="7"/>
      <c r="C489" s="7"/>
      <c r="D489" s="7"/>
    </row>
    <row r="490" spans="2:4" x14ac:dyDescent="0.2">
      <c r="B490" s="7"/>
      <c r="C490" s="7"/>
      <c r="D490" s="7"/>
    </row>
    <row r="491" spans="2:4" x14ac:dyDescent="0.2">
      <c r="B491" s="7"/>
      <c r="C491" s="7"/>
      <c r="D491" s="7"/>
    </row>
    <row r="492" spans="2:4" x14ac:dyDescent="0.2">
      <c r="B492" s="7"/>
      <c r="C492" s="7"/>
      <c r="D492" s="7"/>
    </row>
    <row r="493" spans="2:4" x14ac:dyDescent="0.2">
      <c r="B493" s="7"/>
      <c r="C493" s="7"/>
      <c r="D493" s="7"/>
    </row>
    <row r="494" spans="2:4" x14ac:dyDescent="0.2">
      <c r="B494" s="7"/>
      <c r="C494" s="7"/>
      <c r="D494" s="7"/>
    </row>
    <row r="495" spans="2:4" x14ac:dyDescent="0.2">
      <c r="B495" s="7"/>
      <c r="C495" s="7"/>
      <c r="D495" s="7"/>
    </row>
    <row r="496" spans="2:4" x14ac:dyDescent="0.2">
      <c r="B496" s="7"/>
      <c r="C496" s="7"/>
      <c r="D496" s="7"/>
    </row>
    <row r="497" spans="2:4" x14ac:dyDescent="0.2">
      <c r="B497" s="7"/>
      <c r="C497" s="7"/>
      <c r="D497" s="7"/>
    </row>
    <row r="498" spans="2:4" x14ac:dyDescent="0.2">
      <c r="B498" s="7"/>
      <c r="C498" s="7"/>
      <c r="D498" s="7"/>
    </row>
    <row r="499" spans="2:4" x14ac:dyDescent="0.2">
      <c r="B499" s="7"/>
      <c r="C499" s="7"/>
      <c r="D499" s="7"/>
    </row>
    <row r="500" spans="2:4" x14ac:dyDescent="0.2">
      <c r="B500" s="7"/>
      <c r="C500" s="7"/>
      <c r="D500" s="7"/>
    </row>
    <row r="501" spans="2:4" x14ac:dyDescent="0.2">
      <c r="B501" s="7"/>
      <c r="C501" s="7"/>
      <c r="D501" s="7"/>
    </row>
    <row r="502" spans="2:4" x14ac:dyDescent="0.2">
      <c r="B502" s="7"/>
      <c r="C502" s="7"/>
      <c r="D502" s="7"/>
    </row>
    <row r="503" spans="2:4" x14ac:dyDescent="0.2">
      <c r="B503" s="7"/>
      <c r="C503" s="7"/>
      <c r="D503" s="7"/>
    </row>
    <row r="504" spans="2:4" x14ac:dyDescent="0.2">
      <c r="B504" s="7"/>
      <c r="C504" s="7"/>
      <c r="D504" s="7"/>
    </row>
    <row r="505" spans="2:4" x14ac:dyDescent="0.2">
      <c r="B505" s="7"/>
      <c r="C505" s="7"/>
      <c r="D505" s="7"/>
    </row>
    <row r="506" spans="2:4" x14ac:dyDescent="0.2">
      <c r="B506" s="7"/>
      <c r="C506" s="7"/>
      <c r="D506" s="7"/>
    </row>
    <row r="507" spans="2:4" x14ac:dyDescent="0.2">
      <c r="B507" s="7"/>
      <c r="C507" s="7"/>
      <c r="D507" s="7"/>
    </row>
    <row r="508" spans="2:4" x14ac:dyDescent="0.2">
      <c r="B508" s="7"/>
      <c r="C508" s="7"/>
      <c r="D508" s="7"/>
    </row>
    <row r="509" spans="2:4" x14ac:dyDescent="0.2">
      <c r="B509" s="7"/>
      <c r="C509" s="7"/>
      <c r="D509" s="7"/>
    </row>
    <row r="510" spans="2:4" x14ac:dyDescent="0.2">
      <c r="B510" s="7"/>
      <c r="C510" s="7"/>
      <c r="D510" s="7"/>
    </row>
    <row r="511" spans="2:4" x14ac:dyDescent="0.2">
      <c r="B511" s="7"/>
      <c r="C511" s="7"/>
      <c r="D511" s="7"/>
    </row>
    <row r="512" spans="2:4" x14ac:dyDescent="0.2">
      <c r="B512" s="7"/>
      <c r="C512" s="7"/>
      <c r="D512" s="7"/>
    </row>
    <row r="513" spans="2:4" x14ac:dyDescent="0.2">
      <c r="B513" s="7"/>
      <c r="C513" s="7"/>
      <c r="D513" s="7"/>
    </row>
    <row r="514" spans="2:4" x14ac:dyDescent="0.2">
      <c r="B514" s="7"/>
      <c r="C514" s="7"/>
      <c r="D514" s="7"/>
    </row>
    <row r="515" spans="2:4" x14ac:dyDescent="0.2">
      <c r="B515" s="7"/>
      <c r="C515" s="7"/>
      <c r="D515" s="7"/>
    </row>
    <row r="516" spans="2:4" x14ac:dyDescent="0.2">
      <c r="B516" s="7"/>
      <c r="C516" s="7"/>
      <c r="D516" s="7"/>
    </row>
    <row r="517" spans="2:4" x14ac:dyDescent="0.2">
      <c r="B517" s="7"/>
      <c r="C517" s="7"/>
      <c r="D517" s="7"/>
    </row>
    <row r="518" spans="2:4" x14ac:dyDescent="0.2">
      <c r="B518" s="7"/>
      <c r="C518" s="7"/>
      <c r="D518" s="7"/>
    </row>
    <row r="519" spans="2:4" x14ac:dyDescent="0.2">
      <c r="B519" s="7"/>
      <c r="C519" s="7"/>
      <c r="D519" s="7"/>
    </row>
    <row r="520" spans="2:4" x14ac:dyDescent="0.2">
      <c r="B520" s="7"/>
      <c r="C520" s="7"/>
      <c r="D520" s="7"/>
    </row>
    <row r="521" spans="2:4" x14ac:dyDescent="0.2">
      <c r="B521" s="7"/>
      <c r="C521" s="7"/>
      <c r="D521" s="7"/>
    </row>
    <row r="522" spans="2:4" x14ac:dyDescent="0.2">
      <c r="B522" s="7"/>
      <c r="C522" s="7"/>
      <c r="D522" s="7"/>
    </row>
    <row r="523" spans="2:4" x14ac:dyDescent="0.2">
      <c r="B523" s="7"/>
      <c r="C523" s="7"/>
      <c r="D523" s="7"/>
    </row>
    <row r="524" spans="2:4" x14ac:dyDescent="0.2">
      <c r="B524" s="7"/>
      <c r="C524" s="7"/>
      <c r="D524" s="7"/>
    </row>
    <row r="525" spans="2:4" x14ac:dyDescent="0.2">
      <c r="B525" s="7"/>
      <c r="C525" s="7"/>
      <c r="D525" s="7"/>
    </row>
    <row r="526" spans="2:4" x14ac:dyDescent="0.2">
      <c r="B526" s="7"/>
      <c r="C526" s="7"/>
      <c r="D526" s="7"/>
    </row>
    <row r="527" spans="2:4" x14ac:dyDescent="0.2">
      <c r="B527" s="7"/>
      <c r="C527" s="7"/>
      <c r="D527" s="7"/>
    </row>
    <row r="528" spans="2:4" x14ac:dyDescent="0.2">
      <c r="B528" s="7"/>
      <c r="C528" s="7"/>
      <c r="D528" s="7"/>
    </row>
    <row r="529" spans="2:4" x14ac:dyDescent="0.2">
      <c r="B529" s="7"/>
      <c r="C529" s="7"/>
      <c r="D529" s="7"/>
    </row>
    <row r="530" spans="2:4" x14ac:dyDescent="0.2">
      <c r="B530" s="7"/>
      <c r="C530" s="7"/>
      <c r="D530" s="7"/>
    </row>
    <row r="531" spans="2:4" x14ac:dyDescent="0.2">
      <c r="B531" s="7"/>
      <c r="C531" s="7"/>
      <c r="D531" s="7"/>
    </row>
    <row r="532" spans="2:4" x14ac:dyDescent="0.2">
      <c r="B532" s="7"/>
      <c r="C532" s="7"/>
      <c r="D532" s="7"/>
    </row>
    <row r="533" spans="2:4" x14ac:dyDescent="0.2">
      <c r="B533" s="7"/>
      <c r="C533" s="7"/>
      <c r="D533" s="7"/>
    </row>
    <row r="534" spans="2:4" x14ac:dyDescent="0.2">
      <c r="B534" s="7"/>
      <c r="C534" s="7"/>
      <c r="D534" s="7"/>
    </row>
    <row r="535" spans="2:4" x14ac:dyDescent="0.2">
      <c r="B535" s="7"/>
      <c r="C535" s="7"/>
      <c r="D535" s="7"/>
    </row>
    <row r="536" spans="2:4" x14ac:dyDescent="0.2">
      <c r="B536" s="7"/>
      <c r="C536" s="7"/>
      <c r="D536" s="7"/>
    </row>
    <row r="537" spans="2:4" x14ac:dyDescent="0.2">
      <c r="B537" s="7"/>
      <c r="C537" s="7"/>
      <c r="D537" s="7"/>
    </row>
    <row r="538" spans="2:4" x14ac:dyDescent="0.2">
      <c r="B538" s="7"/>
      <c r="C538" s="7"/>
      <c r="D538" s="7"/>
    </row>
    <row r="539" spans="2:4" x14ac:dyDescent="0.2">
      <c r="B539" s="7"/>
      <c r="C539" s="7"/>
      <c r="D539" s="7"/>
    </row>
    <row r="540" spans="2:4" x14ac:dyDescent="0.2">
      <c r="B540" s="7"/>
      <c r="C540" s="7"/>
      <c r="D540" s="7"/>
    </row>
    <row r="541" spans="2:4" x14ac:dyDescent="0.2">
      <c r="B541" s="7"/>
      <c r="C541" s="7"/>
      <c r="D541" s="7"/>
    </row>
    <row r="542" spans="2:4" x14ac:dyDescent="0.2">
      <c r="B542" s="7"/>
      <c r="C542" s="7"/>
      <c r="D542" s="7"/>
    </row>
    <row r="543" spans="2:4" x14ac:dyDescent="0.2">
      <c r="B543" s="7"/>
      <c r="C543" s="7"/>
      <c r="D543" s="7"/>
    </row>
    <row r="544" spans="2:4" x14ac:dyDescent="0.2">
      <c r="B544" s="7"/>
      <c r="C544" s="7"/>
      <c r="D544" s="7"/>
    </row>
    <row r="545" spans="2:4" x14ac:dyDescent="0.2">
      <c r="B545" s="7"/>
      <c r="C545" s="7"/>
      <c r="D545" s="7"/>
    </row>
    <row r="546" spans="2:4" x14ac:dyDescent="0.2">
      <c r="B546" s="7"/>
      <c r="C546" s="7"/>
      <c r="D546" s="7"/>
    </row>
    <row r="547" spans="2:4" x14ac:dyDescent="0.2">
      <c r="B547" s="7"/>
      <c r="C547" s="7"/>
      <c r="D547" s="7"/>
    </row>
    <row r="548" spans="2:4" x14ac:dyDescent="0.2">
      <c r="B548" s="7"/>
      <c r="C548" s="7"/>
      <c r="D548" s="7"/>
    </row>
    <row r="549" spans="2:4" x14ac:dyDescent="0.2">
      <c r="B549" s="7"/>
      <c r="C549" s="7"/>
      <c r="D549" s="7"/>
    </row>
    <row r="550" spans="2:4" x14ac:dyDescent="0.2">
      <c r="B550" s="7"/>
      <c r="C550" s="7"/>
      <c r="D550" s="7"/>
    </row>
    <row r="551" spans="2:4" x14ac:dyDescent="0.2">
      <c r="B551" s="7"/>
      <c r="C551" s="7"/>
      <c r="D551" s="7"/>
    </row>
    <row r="552" spans="2:4" x14ac:dyDescent="0.2">
      <c r="B552" s="7"/>
      <c r="C552" s="7"/>
      <c r="D552" s="7"/>
    </row>
    <row r="553" spans="2:4" x14ac:dyDescent="0.2">
      <c r="B553" s="7"/>
      <c r="C553" s="7"/>
      <c r="D553" s="7"/>
    </row>
    <row r="554" spans="2:4" x14ac:dyDescent="0.2">
      <c r="B554" s="7"/>
      <c r="C554" s="7"/>
      <c r="D554" s="7"/>
    </row>
    <row r="555" spans="2:4" x14ac:dyDescent="0.2">
      <c r="B555" s="7"/>
      <c r="C555" s="7"/>
      <c r="D555" s="7"/>
    </row>
    <row r="556" spans="2:4" x14ac:dyDescent="0.2">
      <c r="B556" s="7"/>
      <c r="C556" s="7"/>
      <c r="D556" s="7"/>
    </row>
    <row r="557" spans="2:4" x14ac:dyDescent="0.2">
      <c r="B557" s="7"/>
      <c r="C557" s="7"/>
      <c r="D557" s="7"/>
    </row>
    <row r="558" spans="2:4" x14ac:dyDescent="0.2">
      <c r="B558" s="7"/>
      <c r="C558" s="7"/>
      <c r="D558" s="7"/>
    </row>
    <row r="559" spans="2:4" x14ac:dyDescent="0.2">
      <c r="B559" s="7"/>
      <c r="C559" s="7"/>
      <c r="D559" s="7"/>
    </row>
    <row r="560" spans="2:4" x14ac:dyDescent="0.2">
      <c r="B560" s="7"/>
      <c r="C560" s="7"/>
      <c r="D560" s="7"/>
    </row>
    <row r="561" spans="2:4" x14ac:dyDescent="0.2">
      <c r="B561" s="7"/>
      <c r="C561" s="7"/>
      <c r="D561" s="7"/>
    </row>
    <row r="562" spans="2:4" x14ac:dyDescent="0.2">
      <c r="B562" s="7"/>
      <c r="C562" s="7"/>
      <c r="D562" s="7"/>
    </row>
    <row r="563" spans="2:4" x14ac:dyDescent="0.2">
      <c r="B563" s="7"/>
      <c r="C563" s="7"/>
      <c r="D563" s="7"/>
    </row>
    <row r="564" spans="2:4" x14ac:dyDescent="0.2">
      <c r="B564" s="7"/>
      <c r="C564" s="7"/>
      <c r="D564" s="7"/>
    </row>
    <row r="565" spans="2:4" x14ac:dyDescent="0.2">
      <c r="B565" s="7"/>
      <c r="C565" s="7"/>
      <c r="D565" s="7"/>
    </row>
    <row r="566" spans="2:4" x14ac:dyDescent="0.2">
      <c r="B566" s="7"/>
      <c r="C566" s="7"/>
      <c r="D566" s="7"/>
    </row>
    <row r="567" spans="2:4" x14ac:dyDescent="0.2">
      <c r="B567" s="7"/>
      <c r="C567" s="7"/>
      <c r="D567" s="7"/>
    </row>
    <row r="568" spans="2:4" x14ac:dyDescent="0.2">
      <c r="B568" s="7"/>
      <c r="C568" s="7"/>
      <c r="D568" s="7"/>
    </row>
    <row r="569" spans="2:4" x14ac:dyDescent="0.2">
      <c r="B569" s="7"/>
      <c r="C569" s="7"/>
      <c r="D569" s="7"/>
    </row>
    <row r="570" spans="2:4" x14ac:dyDescent="0.2">
      <c r="B570" s="7"/>
      <c r="C570" s="7"/>
      <c r="D570" s="7"/>
    </row>
    <row r="571" spans="2:4" x14ac:dyDescent="0.2">
      <c r="B571" s="7"/>
      <c r="C571" s="7"/>
      <c r="D571" s="7"/>
    </row>
    <row r="572" spans="2:4" x14ac:dyDescent="0.2">
      <c r="B572" s="7"/>
      <c r="C572" s="7"/>
      <c r="D572" s="7"/>
    </row>
    <row r="573" spans="2:4" x14ac:dyDescent="0.2">
      <c r="B573" s="7"/>
      <c r="C573" s="7"/>
      <c r="D573" s="7"/>
    </row>
    <row r="574" spans="2:4" x14ac:dyDescent="0.2">
      <c r="B574" s="7"/>
      <c r="C574" s="7"/>
      <c r="D574" s="7"/>
    </row>
    <row r="575" spans="2:4" x14ac:dyDescent="0.2">
      <c r="B575" s="7"/>
      <c r="C575" s="7"/>
      <c r="D575" s="7"/>
    </row>
    <row r="576" spans="2:4" x14ac:dyDescent="0.2">
      <c r="B576" s="7"/>
      <c r="C576" s="7"/>
      <c r="D576" s="7"/>
    </row>
    <row r="577" spans="2:4" x14ac:dyDescent="0.2">
      <c r="B577" s="7"/>
      <c r="C577" s="7"/>
      <c r="D577" s="7"/>
    </row>
    <row r="578" spans="2:4" x14ac:dyDescent="0.2">
      <c r="B578" s="7"/>
      <c r="C578" s="7"/>
      <c r="D578" s="7"/>
    </row>
    <row r="579" spans="2:4" x14ac:dyDescent="0.2">
      <c r="B579" s="7"/>
      <c r="C579" s="7"/>
      <c r="D579" s="7"/>
    </row>
    <row r="580" spans="2:4" x14ac:dyDescent="0.2">
      <c r="B580" s="7"/>
      <c r="C580" s="7"/>
      <c r="D580" s="7"/>
    </row>
    <row r="581" spans="2:4" x14ac:dyDescent="0.2">
      <c r="B581" s="7"/>
      <c r="C581" s="7"/>
      <c r="D581" s="7"/>
    </row>
    <row r="582" spans="2:4" x14ac:dyDescent="0.2">
      <c r="B582" s="7"/>
      <c r="C582" s="7"/>
      <c r="D582" s="7"/>
    </row>
    <row r="583" spans="2:4" x14ac:dyDescent="0.2">
      <c r="B583" s="7"/>
      <c r="C583" s="7"/>
      <c r="D583" s="7"/>
    </row>
    <row r="584" spans="2:4" x14ac:dyDescent="0.2">
      <c r="B584" s="7"/>
      <c r="C584" s="7"/>
      <c r="D584" s="7"/>
    </row>
    <row r="585" spans="2:4" x14ac:dyDescent="0.2">
      <c r="B585" s="7"/>
      <c r="C585" s="7"/>
      <c r="D585" s="7"/>
    </row>
    <row r="586" spans="2:4" x14ac:dyDescent="0.2">
      <c r="B586" s="7"/>
      <c r="C586" s="7"/>
      <c r="D586" s="7"/>
    </row>
    <row r="587" spans="2:4" x14ac:dyDescent="0.2">
      <c r="B587" s="7"/>
      <c r="C587" s="7"/>
      <c r="D587" s="7"/>
    </row>
    <row r="588" spans="2:4" x14ac:dyDescent="0.2">
      <c r="B588" s="7"/>
      <c r="C588" s="7"/>
      <c r="D588" s="7"/>
    </row>
    <row r="589" spans="2:4" x14ac:dyDescent="0.2">
      <c r="B589" s="7"/>
      <c r="C589" s="7"/>
      <c r="D589" s="7"/>
    </row>
    <row r="590" spans="2:4" x14ac:dyDescent="0.2">
      <c r="B590" s="7"/>
      <c r="C590" s="7"/>
      <c r="D590" s="7"/>
    </row>
    <row r="591" spans="2:4" x14ac:dyDescent="0.2">
      <c r="B591" s="7"/>
      <c r="C591" s="7"/>
      <c r="D591" s="7"/>
    </row>
    <row r="592" spans="2:4" x14ac:dyDescent="0.2">
      <c r="B592" s="7"/>
      <c r="C592" s="7"/>
      <c r="D592" s="7"/>
    </row>
    <row r="593" spans="2:4" x14ac:dyDescent="0.2">
      <c r="B593" s="7"/>
      <c r="C593" s="7"/>
      <c r="D593" s="7"/>
    </row>
    <row r="594" spans="2:4" x14ac:dyDescent="0.2">
      <c r="B594" s="7"/>
      <c r="C594" s="7"/>
      <c r="D594" s="7"/>
    </row>
    <row r="595" spans="2:4" x14ac:dyDescent="0.2">
      <c r="B595" s="7"/>
      <c r="C595" s="7"/>
      <c r="D595" s="7"/>
    </row>
    <row r="596" spans="2:4" x14ac:dyDescent="0.2">
      <c r="B596" s="7"/>
      <c r="C596" s="7"/>
      <c r="D596" s="7"/>
    </row>
    <row r="597" spans="2:4" x14ac:dyDescent="0.2">
      <c r="B597" s="7"/>
      <c r="C597" s="7"/>
      <c r="D597" s="7"/>
    </row>
    <row r="598" spans="2:4" x14ac:dyDescent="0.2">
      <c r="B598" s="7"/>
      <c r="C598" s="7"/>
      <c r="D598" s="7"/>
    </row>
    <row r="599" spans="2:4" x14ac:dyDescent="0.2">
      <c r="B599" s="7"/>
      <c r="C599" s="7"/>
      <c r="D599" s="7"/>
    </row>
    <row r="600" spans="2:4" x14ac:dyDescent="0.2">
      <c r="B600" s="7"/>
      <c r="C600" s="7"/>
      <c r="D600" s="7"/>
    </row>
    <row r="601" spans="2:4" x14ac:dyDescent="0.2">
      <c r="B601" s="7"/>
      <c r="C601" s="7"/>
      <c r="D601" s="7"/>
    </row>
    <row r="602" spans="2:4" x14ac:dyDescent="0.2">
      <c r="B602" s="7"/>
      <c r="C602" s="7"/>
      <c r="D602" s="7"/>
    </row>
    <row r="603" spans="2:4" x14ac:dyDescent="0.2">
      <c r="B603" s="7"/>
      <c r="C603" s="7"/>
      <c r="D603" s="7"/>
    </row>
    <row r="604" spans="2:4" x14ac:dyDescent="0.2">
      <c r="B604" s="7"/>
      <c r="C604" s="7"/>
      <c r="D604" s="7"/>
    </row>
    <row r="605" spans="2:4" x14ac:dyDescent="0.2">
      <c r="B605" s="7"/>
      <c r="C605" s="7"/>
      <c r="D605" s="7"/>
    </row>
    <row r="606" spans="2:4" x14ac:dyDescent="0.2">
      <c r="B606" s="7"/>
      <c r="C606" s="7"/>
      <c r="D606" s="7"/>
    </row>
    <row r="607" spans="2:4" x14ac:dyDescent="0.2">
      <c r="B607" s="7"/>
      <c r="C607" s="7"/>
      <c r="D607" s="7"/>
    </row>
    <row r="608" spans="2:4" x14ac:dyDescent="0.2">
      <c r="B608" s="7"/>
      <c r="C608" s="7"/>
      <c r="D608" s="7"/>
    </row>
    <row r="609" spans="2:4" x14ac:dyDescent="0.2">
      <c r="B609" s="7"/>
      <c r="C609" s="7"/>
      <c r="D609" s="7"/>
    </row>
    <row r="610" spans="2:4" x14ac:dyDescent="0.2">
      <c r="B610" s="7"/>
      <c r="C610" s="7"/>
      <c r="D610" s="7"/>
    </row>
    <row r="611" spans="2:4" x14ac:dyDescent="0.2">
      <c r="B611" s="7"/>
      <c r="C611" s="7"/>
      <c r="D611" s="7"/>
    </row>
    <row r="612" spans="2:4" x14ac:dyDescent="0.2">
      <c r="B612" s="7"/>
      <c r="C612" s="7"/>
      <c r="D612" s="7"/>
    </row>
    <row r="613" spans="2:4" x14ac:dyDescent="0.2">
      <c r="B613" s="7"/>
      <c r="C613" s="7"/>
      <c r="D613" s="7"/>
    </row>
    <row r="614" spans="2:4" x14ac:dyDescent="0.2">
      <c r="B614" s="7"/>
      <c r="C614" s="7"/>
      <c r="D614" s="7"/>
    </row>
    <row r="615" spans="2:4" x14ac:dyDescent="0.2">
      <c r="B615" s="7"/>
      <c r="C615" s="7"/>
      <c r="D615" s="7"/>
    </row>
    <row r="616" spans="2:4" x14ac:dyDescent="0.2">
      <c r="B616" s="7"/>
      <c r="C616" s="7"/>
      <c r="D616" s="7"/>
    </row>
    <row r="617" spans="2:4" x14ac:dyDescent="0.2">
      <c r="B617" s="7"/>
      <c r="C617" s="7"/>
      <c r="D617" s="7"/>
    </row>
    <row r="618" spans="2:4" x14ac:dyDescent="0.2">
      <c r="B618" s="7"/>
      <c r="C618" s="7"/>
      <c r="D618" s="7"/>
    </row>
    <row r="619" spans="2:4" x14ac:dyDescent="0.2">
      <c r="B619" s="7"/>
      <c r="C619" s="7"/>
      <c r="D619" s="7"/>
    </row>
    <row r="620" spans="2:4" x14ac:dyDescent="0.2">
      <c r="B620" s="7"/>
      <c r="C620" s="7"/>
      <c r="D620" s="7"/>
    </row>
    <row r="621" spans="2:4" x14ac:dyDescent="0.2">
      <c r="B621" s="7"/>
      <c r="C621" s="7"/>
      <c r="D621" s="7"/>
    </row>
    <row r="622" spans="2:4" x14ac:dyDescent="0.2">
      <c r="B622" s="7"/>
      <c r="C622" s="7"/>
      <c r="D622" s="7"/>
    </row>
    <row r="623" spans="2:4" x14ac:dyDescent="0.2">
      <c r="B623" s="7"/>
      <c r="C623" s="7"/>
      <c r="D623" s="7"/>
    </row>
    <row r="624" spans="2:4" x14ac:dyDescent="0.2">
      <c r="B624" s="7"/>
      <c r="C624" s="7"/>
      <c r="D624" s="7"/>
    </row>
    <row r="625" spans="2:4" x14ac:dyDescent="0.2">
      <c r="B625" s="7"/>
      <c r="C625" s="7"/>
      <c r="D625" s="7"/>
    </row>
    <row r="626" spans="2:4" x14ac:dyDescent="0.2">
      <c r="B626" s="7"/>
      <c r="C626" s="7"/>
      <c r="D626" s="7"/>
    </row>
    <row r="627" spans="2:4" x14ac:dyDescent="0.2">
      <c r="B627" s="7"/>
      <c r="C627" s="7"/>
      <c r="D627" s="7"/>
    </row>
    <row r="628" spans="2:4" x14ac:dyDescent="0.2">
      <c r="B628" s="7"/>
      <c r="C628" s="7"/>
      <c r="D628" s="7"/>
    </row>
    <row r="629" spans="2:4" x14ac:dyDescent="0.2">
      <c r="B629" s="7"/>
      <c r="C629" s="7"/>
      <c r="D629" s="7"/>
    </row>
    <row r="630" spans="2:4" x14ac:dyDescent="0.2">
      <c r="B630" s="7"/>
      <c r="C630" s="7"/>
      <c r="D630" s="7"/>
    </row>
    <row r="631" spans="2:4" x14ac:dyDescent="0.2">
      <c r="B631" s="7"/>
      <c r="C631" s="7"/>
      <c r="D631" s="7"/>
    </row>
    <row r="632" spans="2:4" x14ac:dyDescent="0.2">
      <c r="B632" s="7"/>
      <c r="C632" s="7"/>
      <c r="D632" s="7"/>
    </row>
    <row r="633" spans="2:4" x14ac:dyDescent="0.2">
      <c r="B633" s="7"/>
      <c r="C633" s="7"/>
      <c r="D633" s="7"/>
    </row>
    <row r="634" spans="2:4" x14ac:dyDescent="0.2">
      <c r="B634" s="7"/>
      <c r="C634" s="7"/>
      <c r="D634" s="7"/>
    </row>
    <row r="635" spans="2:4" x14ac:dyDescent="0.2">
      <c r="B635" s="7"/>
      <c r="C635" s="7"/>
      <c r="D635" s="7"/>
    </row>
    <row r="636" spans="2:4" x14ac:dyDescent="0.2">
      <c r="B636" s="7"/>
      <c r="C636" s="7"/>
      <c r="D636" s="7"/>
    </row>
    <row r="637" spans="2:4" x14ac:dyDescent="0.2">
      <c r="B637" s="7"/>
      <c r="C637" s="7"/>
      <c r="D637" s="7"/>
    </row>
    <row r="638" spans="2:4" x14ac:dyDescent="0.2">
      <c r="B638" s="7"/>
      <c r="C638" s="7"/>
      <c r="D638" s="7"/>
    </row>
    <row r="639" spans="2:4" x14ac:dyDescent="0.2">
      <c r="B639" s="7"/>
      <c r="C639" s="7"/>
      <c r="D639" s="7"/>
    </row>
    <row r="640" spans="2:4" x14ac:dyDescent="0.2">
      <c r="B640" s="7"/>
      <c r="C640" s="7"/>
      <c r="D640" s="7"/>
    </row>
    <row r="641" spans="2:4" x14ac:dyDescent="0.2">
      <c r="B641" s="7"/>
      <c r="C641" s="7"/>
      <c r="D641" s="7"/>
    </row>
    <row r="642" spans="2:4" x14ac:dyDescent="0.2">
      <c r="B642" s="7"/>
      <c r="C642" s="7"/>
      <c r="D642" s="7"/>
    </row>
    <row r="643" spans="2:4" x14ac:dyDescent="0.2">
      <c r="B643" s="7"/>
      <c r="C643" s="7"/>
      <c r="D643" s="7"/>
    </row>
    <row r="644" spans="2:4" x14ac:dyDescent="0.2">
      <c r="B644" s="7"/>
      <c r="C644" s="7"/>
      <c r="D644" s="7"/>
    </row>
    <row r="645" spans="2:4" x14ac:dyDescent="0.2">
      <c r="B645" s="7"/>
      <c r="C645" s="7"/>
      <c r="D645" s="7"/>
    </row>
    <row r="646" spans="2:4" x14ac:dyDescent="0.2">
      <c r="B646" s="7"/>
      <c r="C646" s="7"/>
      <c r="D646" s="7"/>
    </row>
    <row r="647" spans="2:4" x14ac:dyDescent="0.2">
      <c r="B647" s="7"/>
      <c r="C647" s="7"/>
      <c r="D647" s="7"/>
    </row>
    <row r="648" spans="2:4" x14ac:dyDescent="0.2">
      <c r="B648" s="7"/>
      <c r="C648" s="7"/>
      <c r="D648" s="7"/>
    </row>
    <row r="649" spans="2:4" x14ac:dyDescent="0.2">
      <c r="B649" s="7"/>
      <c r="C649" s="7"/>
      <c r="D649" s="7"/>
    </row>
    <row r="650" spans="2:4" x14ac:dyDescent="0.2">
      <c r="B650" s="7"/>
      <c r="C650" s="7"/>
      <c r="D650" s="7"/>
    </row>
    <row r="651" spans="2:4" x14ac:dyDescent="0.2">
      <c r="B651" s="7"/>
      <c r="C651" s="7"/>
      <c r="D651" s="7"/>
    </row>
    <row r="652" spans="2:4" x14ac:dyDescent="0.2">
      <c r="B652" s="7"/>
      <c r="C652" s="7"/>
      <c r="D652" s="7"/>
    </row>
    <row r="653" spans="2:4" x14ac:dyDescent="0.2">
      <c r="B653" s="7"/>
      <c r="C653" s="7"/>
      <c r="D653" s="7"/>
    </row>
    <row r="654" spans="2:4" x14ac:dyDescent="0.2">
      <c r="B654" s="7"/>
      <c r="C654" s="7"/>
      <c r="D654" s="7"/>
    </row>
    <row r="655" spans="2:4" x14ac:dyDescent="0.2">
      <c r="B655" s="7"/>
      <c r="C655" s="7"/>
      <c r="D655" s="7"/>
    </row>
    <row r="656" spans="2:4" x14ac:dyDescent="0.2">
      <c r="B656" s="7"/>
      <c r="C656" s="7"/>
      <c r="D656" s="7"/>
    </row>
    <row r="657" spans="2:4" x14ac:dyDescent="0.2">
      <c r="B657" s="7"/>
      <c r="C657" s="7"/>
      <c r="D657" s="7"/>
    </row>
    <row r="658" spans="2:4" x14ac:dyDescent="0.2">
      <c r="B658" s="7"/>
      <c r="C658" s="7"/>
      <c r="D658" s="7"/>
    </row>
    <row r="659" spans="2:4" x14ac:dyDescent="0.2">
      <c r="B659" s="7"/>
      <c r="C659" s="7"/>
      <c r="D659" s="7"/>
    </row>
    <row r="660" spans="2:4" x14ac:dyDescent="0.2">
      <c r="B660" s="7"/>
      <c r="C660" s="7"/>
      <c r="D660" s="7"/>
    </row>
    <row r="661" spans="2:4" x14ac:dyDescent="0.2">
      <c r="B661" s="7"/>
      <c r="C661" s="7"/>
      <c r="D661" s="7"/>
    </row>
    <row r="662" spans="2:4" x14ac:dyDescent="0.2">
      <c r="B662" s="7"/>
      <c r="C662" s="7"/>
      <c r="D662" s="7"/>
    </row>
    <row r="663" spans="2:4" x14ac:dyDescent="0.2">
      <c r="B663" s="7"/>
      <c r="C663" s="7"/>
      <c r="D663" s="7"/>
    </row>
    <row r="664" spans="2:4" x14ac:dyDescent="0.2">
      <c r="B664" s="7"/>
      <c r="C664" s="7"/>
      <c r="D664" s="7"/>
    </row>
    <row r="665" spans="2:4" x14ac:dyDescent="0.2">
      <c r="B665" s="7"/>
      <c r="C665" s="7"/>
      <c r="D665" s="7"/>
    </row>
    <row r="666" spans="2:4" x14ac:dyDescent="0.2">
      <c r="B666" s="7"/>
      <c r="C666" s="7"/>
      <c r="D666" s="7"/>
    </row>
    <row r="667" spans="2:4" x14ac:dyDescent="0.2">
      <c r="B667" s="7"/>
      <c r="C667" s="7"/>
      <c r="D667" s="7"/>
    </row>
    <row r="668" spans="2:4" x14ac:dyDescent="0.2">
      <c r="B668" s="7"/>
      <c r="C668" s="7"/>
      <c r="D668" s="7"/>
    </row>
    <row r="669" spans="2:4" x14ac:dyDescent="0.2">
      <c r="B669" s="7"/>
      <c r="C669" s="7"/>
      <c r="D669" s="7"/>
    </row>
    <row r="670" spans="2:4" x14ac:dyDescent="0.2">
      <c r="B670" s="7"/>
      <c r="C670" s="7"/>
      <c r="D670" s="7"/>
    </row>
    <row r="671" spans="2:4" x14ac:dyDescent="0.2">
      <c r="B671" s="7"/>
      <c r="C671" s="7"/>
      <c r="D671" s="7"/>
    </row>
    <row r="672" spans="2:4" x14ac:dyDescent="0.2">
      <c r="B672" s="7"/>
      <c r="C672" s="7"/>
      <c r="D672" s="7"/>
    </row>
    <row r="673" spans="2:4" x14ac:dyDescent="0.2">
      <c r="B673" s="7"/>
      <c r="C673" s="7"/>
      <c r="D673" s="7"/>
    </row>
    <row r="674" spans="2:4" x14ac:dyDescent="0.2">
      <c r="B674" s="7"/>
      <c r="C674" s="7"/>
      <c r="D674" s="7"/>
    </row>
    <row r="675" spans="2:4" x14ac:dyDescent="0.2">
      <c r="B675" s="7"/>
      <c r="C675" s="7"/>
      <c r="D675" s="7"/>
    </row>
    <row r="676" spans="2:4" x14ac:dyDescent="0.2">
      <c r="B676" s="7"/>
      <c r="C676" s="7"/>
      <c r="D676" s="7"/>
    </row>
    <row r="677" spans="2:4" x14ac:dyDescent="0.2">
      <c r="B677" s="7"/>
      <c r="C677" s="7"/>
      <c r="D677" s="7"/>
    </row>
    <row r="678" spans="2:4" x14ac:dyDescent="0.2">
      <c r="B678" s="7"/>
      <c r="C678" s="7"/>
      <c r="D678" s="7"/>
    </row>
    <row r="679" spans="2:4" x14ac:dyDescent="0.2">
      <c r="B679" s="7"/>
      <c r="C679" s="7"/>
      <c r="D679" s="7"/>
    </row>
    <row r="680" spans="2:4" x14ac:dyDescent="0.2">
      <c r="B680" s="7"/>
      <c r="C680" s="7"/>
      <c r="D680" s="7"/>
    </row>
    <row r="681" spans="2:4" x14ac:dyDescent="0.2">
      <c r="B681" s="7"/>
      <c r="C681" s="7"/>
      <c r="D681" s="7"/>
    </row>
    <row r="682" spans="2:4" x14ac:dyDescent="0.2">
      <c r="B682" s="7"/>
      <c r="C682" s="7"/>
      <c r="D682" s="7"/>
    </row>
    <row r="683" spans="2:4" x14ac:dyDescent="0.2">
      <c r="B683" s="7"/>
      <c r="C683" s="7"/>
      <c r="D683" s="7"/>
    </row>
    <row r="684" spans="2:4" x14ac:dyDescent="0.2">
      <c r="B684" s="7"/>
      <c r="C684" s="7"/>
      <c r="D684" s="7"/>
    </row>
    <row r="685" spans="2:4" x14ac:dyDescent="0.2">
      <c r="B685" s="7"/>
      <c r="C685" s="7"/>
      <c r="D685" s="7"/>
    </row>
    <row r="686" spans="2:4" x14ac:dyDescent="0.2">
      <c r="B686" s="7"/>
      <c r="C686" s="7"/>
      <c r="D686" s="7"/>
    </row>
    <row r="687" spans="2:4" x14ac:dyDescent="0.2">
      <c r="B687" s="7"/>
      <c r="C687" s="7"/>
      <c r="D687" s="7"/>
    </row>
    <row r="688" spans="2:4" x14ac:dyDescent="0.2">
      <c r="B688" s="7"/>
      <c r="C688" s="7"/>
      <c r="D688" s="7"/>
    </row>
    <row r="689" spans="2:4" x14ac:dyDescent="0.2">
      <c r="B689" s="7"/>
      <c r="C689" s="7"/>
      <c r="D689" s="7"/>
    </row>
    <row r="690" spans="2:4" x14ac:dyDescent="0.2">
      <c r="B690" s="7"/>
      <c r="C690" s="7"/>
      <c r="D690" s="7"/>
    </row>
    <row r="691" spans="2:4" x14ac:dyDescent="0.2">
      <c r="B691" s="7"/>
      <c r="C691" s="7"/>
      <c r="D691" s="7"/>
    </row>
    <row r="692" spans="2:4" x14ac:dyDescent="0.2">
      <c r="B692" s="7"/>
      <c r="C692" s="7"/>
      <c r="D692" s="7"/>
    </row>
    <row r="693" spans="2:4" x14ac:dyDescent="0.2">
      <c r="B693" s="7"/>
      <c r="C693" s="7"/>
      <c r="D693" s="7"/>
    </row>
    <row r="694" spans="2:4" x14ac:dyDescent="0.2">
      <c r="B694" s="7"/>
      <c r="C694" s="7"/>
      <c r="D694" s="7"/>
    </row>
    <row r="695" spans="2:4" x14ac:dyDescent="0.2">
      <c r="B695" s="7"/>
      <c r="C695" s="7"/>
      <c r="D695" s="7"/>
    </row>
    <row r="696" spans="2:4" x14ac:dyDescent="0.2">
      <c r="B696" s="7"/>
      <c r="C696" s="7"/>
      <c r="D696" s="7"/>
    </row>
    <row r="697" spans="2:4" x14ac:dyDescent="0.2">
      <c r="B697" s="7"/>
      <c r="C697" s="7"/>
      <c r="D697" s="7"/>
    </row>
    <row r="698" spans="2:4" x14ac:dyDescent="0.2">
      <c r="B698" s="7"/>
      <c r="C698" s="7"/>
      <c r="D698" s="7"/>
    </row>
    <row r="699" spans="2:4" x14ac:dyDescent="0.2">
      <c r="B699" s="7"/>
      <c r="C699" s="7"/>
      <c r="D699" s="7"/>
    </row>
    <row r="700" spans="2:4" x14ac:dyDescent="0.2">
      <c r="B700" s="7"/>
      <c r="C700" s="7"/>
      <c r="D700" s="7"/>
    </row>
    <row r="701" spans="2:4" x14ac:dyDescent="0.2">
      <c r="B701" s="7"/>
      <c r="C701" s="7"/>
      <c r="D701" s="7"/>
    </row>
    <row r="702" spans="2:4" x14ac:dyDescent="0.2">
      <c r="B702" s="7"/>
      <c r="C702" s="7"/>
      <c r="D702" s="7"/>
    </row>
    <row r="703" spans="2:4" x14ac:dyDescent="0.2">
      <c r="B703" s="7"/>
      <c r="C703" s="7"/>
      <c r="D703" s="7"/>
    </row>
    <row r="704" spans="2:4" x14ac:dyDescent="0.2">
      <c r="B704" s="7"/>
      <c r="C704" s="7"/>
      <c r="D704" s="7"/>
    </row>
    <row r="705" spans="2:4" x14ac:dyDescent="0.2">
      <c r="B705" s="7"/>
      <c r="C705" s="7"/>
      <c r="D705" s="7"/>
    </row>
    <row r="706" spans="2:4" x14ac:dyDescent="0.2">
      <c r="B706" s="7"/>
      <c r="C706" s="7"/>
      <c r="D706" s="7"/>
    </row>
    <row r="707" spans="2:4" x14ac:dyDescent="0.2">
      <c r="B707" s="7"/>
      <c r="C707" s="7"/>
      <c r="D707" s="7"/>
    </row>
    <row r="708" spans="2:4" x14ac:dyDescent="0.2">
      <c r="B708" s="7"/>
      <c r="C708" s="7"/>
      <c r="D708" s="7"/>
    </row>
    <row r="709" spans="2:4" x14ac:dyDescent="0.2">
      <c r="B709" s="7"/>
      <c r="C709" s="7"/>
      <c r="D709" s="7"/>
    </row>
    <row r="710" spans="2:4" x14ac:dyDescent="0.2">
      <c r="B710" s="7"/>
      <c r="C710" s="7"/>
      <c r="D710" s="7"/>
    </row>
    <row r="711" spans="2:4" x14ac:dyDescent="0.2">
      <c r="B711" s="7"/>
      <c r="C711" s="7"/>
      <c r="D711" s="7"/>
    </row>
    <row r="712" spans="2:4" x14ac:dyDescent="0.2">
      <c r="B712" s="7"/>
      <c r="C712" s="7"/>
      <c r="D712" s="7"/>
    </row>
    <row r="713" spans="2:4" x14ac:dyDescent="0.2">
      <c r="B713" s="7"/>
      <c r="C713" s="7"/>
      <c r="D713" s="7"/>
    </row>
    <row r="714" spans="2:4" x14ac:dyDescent="0.2">
      <c r="B714" s="7"/>
      <c r="C714" s="7"/>
      <c r="D714" s="7"/>
    </row>
    <row r="715" spans="2:4" x14ac:dyDescent="0.2">
      <c r="B715" s="7"/>
      <c r="C715" s="7"/>
      <c r="D715" s="7"/>
    </row>
    <row r="716" spans="2:4" x14ac:dyDescent="0.2">
      <c r="B716" s="7"/>
      <c r="C716" s="7"/>
      <c r="D716" s="7"/>
    </row>
    <row r="717" spans="2:4" x14ac:dyDescent="0.2">
      <c r="B717" s="7"/>
      <c r="C717" s="7"/>
      <c r="D717" s="7"/>
    </row>
    <row r="718" spans="2:4" x14ac:dyDescent="0.2">
      <c r="B718" s="7"/>
      <c r="C718" s="7"/>
      <c r="D718" s="7"/>
    </row>
    <row r="719" spans="2:4" x14ac:dyDescent="0.2">
      <c r="B719" s="7"/>
      <c r="C719" s="7"/>
      <c r="D719" s="7"/>
    </row>
    <row r="720" spans="2:4" x14ac:dyDescent="0.2">
      <c r="B720" s="7"/>
      <c r="C720" s="7"/>
      <c r="D720" s="7"/>
    </row>
    <row r="721" spans="2:4" x14ac:dyDescent="0.2">
      <c r="B721" s="7"/>
      <c r="C721" s="7"/>
      <c r="D721" s="7"/>
    </row>
    <row r="722" spans="2:4" x14ac:dyDescent="0.2">
      <c r="B722" s="7"/>
      <c r="C722" s="7"/>
      <c r="D722" s="7"/>
    </row>
    <row r="723" spans="2:4" x14ac:dyDescent="0.2">
      <c r="B723" s="7"/>
      <c r="C723" s="7"/>
      <c r="D723" s="7"/>
    </row>
    <row r="724" spans="2:4" x14ac:dyDescent="0.2">
      <c r="B724" s="7"/>
      <c r="C724" s="7"/>
      <c r="D724" s="7"/>
    </row>
    <row r="725" spans="2:4" x14ac:dyDescent="0.2">
      <c r="B725" s="7"/>
      <c r="C725" s="7"/>
      <c r="D725" s="7"/>
    </row>
    <row r="726" spans="2:4" x14ac:dyDescent="0.2">
      <c r="B726" s="7"/>
      <c r="C726" s="7"/>
      <c r="D726" s="7"/>
    </row>
    <row r="727" spans="2:4" x14ac:dyDescent="0.2">
      <c r="B727" s="7"/>
      <c r="C727" s="7"/>
      <c r="D727" s="7"/>
    </row>
    <row r="728" spans="2:4" x14ac:dyDescent="0.2">
      <c r="B728" s="7"/>
      <c r="C728" s="7"/>
      <c r="D728" s="7"/>
    </row>
    <row r="729" spans="2:4" x14ac:dyDescent="0.2">
      <c r="B729" s="7"/>
      <c r="C729" s="7"/>
      <c r="D729" s="7"/>
    </row>
    <row r="730" spans="2:4" x14ac:dyDescent="0.2">
      <c r="B730" s="7"/>
      <c r="C730" s="7"/>
      <c r="D730" s="7"/>
    </row>
    <row r="731" spans="2:4" x14ac:dyDescent="0.2">
      <c r="B731" s="7"/>
      <c r="C731" s="7"/>
      <c r="D731" s="7"/>
    </row>
    <row r="732" spans="2:4" x14ac:dyDescent="0.2">
      <c r="B732" s="7"/>
      <c r="C732" s="7"/>
      <c r="D732" s="7"/>
    </row>
    <row r="733" spans="2:4" x14ac:dyDescent="0.2">
      <c r="B733" s="7"/>
      <c r="C733" s="7"/>
      <c r="D733" s="7"/>
    </row>
    <row r="734" spans="2:4" x14ac:dyDescent="0.2">
      <c r="B734" s="7"/>
      <c r="C734" s="7"/>
      <c r="D734" s="7"/>
    </row>
    <row r="735" spans="2:4" x14ac:dyDescent="0.2">
      <c r="B735" s="7"/>
      <c r="C735" s="7"/>
      <c r="D735" s="7"/>
    </row>
    <row r="736" spans="2:4" x14ac:dyDescent="0.2">
      <c r="B736" s="7"/>
      <c r="C736" s="7"/>
      <c r="D736" s="7"/>
    </row>
    <row r="737" spans="2:4" x14ac:dyDescent="0.2">
      <c r="B737" s="7"/>
      <c r="C737" s="7"/>
      <c r="D737" s="7"/>
    </row>
    <row r="738" spans="2:4" x14ac:dyDescent="0.2">
      <c r="B738" s="7"/>
      <c r="C738" s="7"/>
      <c r="D738" s="7"/>
    </row>
    <row r="739" spans="2:4" x14ac:dyDescent="0.2">
      <c r="B739" s="7"/>
      <c r="C739" s="7"/>
      <c r="D739" s="7"/>
    </row>
    <row r="740" spans="2:4" x14ac:dyDescent="0.2">
      <c r="B740" s="7"/>
      <c r="C740" s="7"/>
      <c r="D740" s="7"/>
    </row>
    <row r="741" spans="2:4" x14ac:dyDescent="0.2">
      <c r="B741" s="7"/>
      <c r="C741" s="7"/>
      <c r="D741" s="7"/>
    </row>
    <row r="742" spans="2:4" x14ac:dyDescent="0.2">
      <c r="B742" s="7"/>
      <c r="C742" s="7"/>
      <c r="D742" s="7"/>
    </row>
    <row r="743" spans="2:4" x14ac:dyDescent="0.2">
      <c r="B743" s="7"/>
      <c r="C743" s="7"/>
      <c r="D743" s="7"/>
    </row>
    <row r="744" spans="2:4" x14ac:dyDescent="0.2">
      <c r="B744" s="7"/>
      <c r="C744" s="7"/>
      <c r="D744" s="7"/>
    </row>
    <row r="745" spans="2:4" x14ac:dyDescent="0.2">
      <c r="B745" s="7"/>
      <c r="C745" s="7"/>
      <c r="D745" s="7"/>
    </row>
    <row r="746" spans="2:4" x14ac:dyDescent="0.2">
      <c r="B746" s="7"/>
      <c r="C746" s="7"/>
      <c r="D746" s="7"/>
    </row>
    <row r="747" spans="2:4" x14ac:dyDescent="0.2">
      <c r="B747" s="7"/>
      <c r="C747" s="7"/>
      <c r="D747" s="7"/>
    </row>
    <row r="748" spans="2:4" x14ac:dyDescent="0.2">
      <c r="B748" s="7"/>
      <c r="C748" s="7"/>
      <c r="D748" s="7"/>
    </row>
    <row r="749" spans="2:4" x14ac:dyDescent="0.2">
      <c r="B749" s="7"/>
      <c r="C749" s="7"/>
      <c r="D749" s="7"/>
    </row>
    <row r="750" spans="2:4" x14ac:dyDescent="0.2">
      <c r="B750" s="7"/>
      <c r="C750" s="7"/>
      <c r="D750" s="7"/>
    </row>
    <row r="751" spans="2:4" x14ac:dyDescent="0.2">
      <c r="B751" s="7"/>
      <c r="C751" s="7"/>
      <c r="D751" s="7"/>
    </row>
    <row r="752" spans="2:4" x14ac:dyDescent="0.2">
      <c r="B752" s="7"/>
      <c r="C752" s="7"/>
      <c r="D752" s="7"/>
    </row>
    <row r="753" spans="2:4" x14ac:dyDescent="0.2">
      <c r="B753" s="7"/>
      <c r="C753" s="7"/>
      <c r="D753" s="7"/>
    </row>
    <row r="754" spans="2:4" x14ac:dyDescent="0.2">
      <c r="B754" s="7"/>
      <c r="C754" s="7"/>
      <c r="D754" s="7"/>
    </row>
    <row r="755" spans="2:4" x14ac:dyDescent="0.2">
      <c r="B755" s="7"/>
      <c r="C755" s="7"/>
      <c r="D755" s="7"/>
    </row>
    <row r="756" spans="2:4" x14ac:dyDescent="0.2">
      <c r="B756" s="7"/>
      <c r="C756" s="7"/>
      <c r="D756" s="7"/>
    </row>
    <row r="757" spans="2:4" x14ac:dyDescent="0.2">
      <c r="B757" s="7"/>
      <c r="C757" s="7"/>
      <c r="D757" s="7"/>
    </row>
    <row r="758" spans="2:4" x14ac:dyDescent="0.2">
      <c r="B758" s="7"/>
      <c r="C758" s="7"/>
      <c r="D758" s="7"/>
    </row>
    <row r="759" spans="2:4" x14ac:dyDescent="0.2">
      <c r="B759" s="7"/>
      <c r="C759" s="7"/>
      <c r="D759" s="7"/>
    </row>
    <row r="760" spans="2:4" x14ac:dyDescent="0.2">
      <c r="B760" s="7"/>
      <c r="C760" s="7"/>
      <c r="D760" s="7"/>
    </row>
    <row r="761" spans="2:4" x14ac:dyDescent="0.2">
      <c r="B761" s="7"/>
      <c r="C761" s="7"/>
      <c r="D761" s="7"/>
    </row>
    <row r="762" spans="2:4" x14ac:dyDescent="0.2">
      <c r="B762" s="7"/>
      <c r="C762" s="7"/>
      <c r="D762" s="7"/>
    </row>
    <row r="763" spans="2:4" x14ac:dyDescent="0.2">
      <c r="B763" s="7"/>
      <c r="C763" s="7"/>
      <c r="D763" s="7"/>
    </row>
    <row r="764" spans="2:4" x14ac:dyDescent="0.2">
      <c r="B764" s="7"/>
      <c r="C764" s="7"/>
      <c r="D764" s="7"/>
    </row>
    <row r="765" spans="2:4" x14ac:dyDescent="0.2">
      <c r="B765" s="7"/>
      <c r="C765" s="7"/>
      <c r="D765" s="7"/>
    </row>
    <row r="766" spans="2:4" x14ac:dyDescent="0.2">
      <c r="B766" s="7"/>
      <c r="C766" s="7"/>
      <c r="D766" s="7"/>
    </row>
    <row r="767" spans="2:4" x14ac:dyDescent="0.2">
      <c r="B767" s="7"/>
      <c r="C767" s="7"/>
      <c r="D767" s="7"/>
    </row>
    <row r="768" spans="2:4" x14ac:dyDescent="0.2">
      <c r="B768" s="7"/>
      <c r="C768" s="7"/>
      <c r="D768" s="7"/>
    </row>
    <row r="769" spans="2:4" x14ac:dyDescent="0.2">
      <c r="B769" s="7"/>
      <c r="C769" s="7"/>
      <c r="D769" s="7"/>
    </row>
    <row r="770" spans="2:4" x14ac:dyDescent="0.2">
      <c r="B770" s="7"/>
      <c r="C770" s="7"/>
      <c r="D770" s="7"/>
    </row>
    <row r="771" spans="2:4" x14ac:dyDescent="0.2">
      <c r="B771" s="7"/>
      <c r="C771" s="7"/>
      <c r="D771" s="7"/>
    </row>
    <row r="772" spans="2:4" x14ac:dyDescent="0.2">
      <c r="B772" s="7"/>
      <c r="C772" s="7"/>
      <c r="D772" s="7"/>
    </row>
    <row r="773" spans="2:4" x14ac:dyDescent="0.2">
      <c r="B773" s="7"/>
      <c r="C773" s="7"/>
      <c r="D773" s="7"/>
    </row>
    <row r="774" spans="2:4" x14ac:dyDescent="0.2">
      <c r="B774" s="7"/>
      <c r="C774" s="7"/>
      <c r="D774" s="7"/>
    </row>
    <row r="775" spans="2:4" x14ac:dyDescent="0.2">
      <c r="B775" s="7"/>
      <c r="C775" s="7"/>
      <c r="D775" s="7"/>
    </row>
    <row r="776" spans="2:4" x14ac:dyDescent="0.2">
      <c r="B776" s="7"/>
      <c r="C776" s="7"/>
      <c r="D776" s="7"/>
    </row>
    <row r="777" spans="2:4" x14ac:dyDescent="0.2">
      <c r="B777" s="7"/>
      <c r="C777" s="7"/>
      <c r="D777" s="7"/>
    </row>
    <row r="778" spans="2:4" x14ac:dyDescent="0.2">
      <c r="B778" s="7"/>
      <c r="C778" s="7"/>
      <c r="D778" s="7"/>
    </row>
    <row r="779" spans="2:4" x14ac:dyDescent="0.2">
      <c r="B779" s="7"/>
      <c r="C779" s="7"/>
      <c r="D779" s="7"/>
    </row>
    <row r="780" spans="2:4" x14ac:dyDescent="0.2">
      <c r="B780" s="7"/>
      <c r="C780" s="7"/>
      <c r="D780" s="7"/>
    </row>
    <row r="781" spans="2:4" x14ac:dyDescent="0.2">
      <c r="B781" s="7"/>
      <c r="C781" s="7"/>
      <c r="D781" s="7"/>
    </row>
    <row r="782" spans="2:4" x14ac:dyDescent="0.2">
      <c r="B782" s="7"/>
      <c r="C782" s="7"/>
      <c r="D782" s="7"/>
    </row>
    <row r="783" spans="2:4" x14ac:dyDescent="0.2">
      <c r="B783" s="7"/>
      <c r="C783" s="7"/>
      <c r="D783" s="7"/>
    </row>
    <row r="784" spans="2:4" x14ac:dyDescent="0.2">
      <c r="B784" s="7"/>
      <c r="C784" s="7"/>
      <c r="D784" s="7"/>
    </row>
    <row r="785" spans="2:4" x14ac:dyDescent="0.2">
      <c r="B785" s="7"/>
      <c r="C785" s="7"/>
      <c r="D785" s="7"/>
    </row>
    <row r="786" spans="2:4" x14ac:dyDescent="0.2">
      <c r="B786" s="7"/>
      <c r="C786" s="7"/>
      <c r="D786" s="7"/>
    </row>
    <row r="787" spans="2:4" x14ac:dyDescent="0.2">
      <c r="B787" s="7"/>
      <c r="C787" s="7"/>
      <c r="D787" s="7"/>
    </row>
    <row r="788" spans="2:4" x14ac:dyDescent="0.2">
      <c r="B788" s="7"/>
      <c r="C788" s="7"/>
      <c r="D788" s="7"/>
    </row>
    <row r="789" spans="2:4" x14ac:dyDescent="0.2">
      <c r="B789" s="7"/>
      <c r="C789" s="7"/>
      <c r="D789" s="7"/>
    </row>
    <row r="790" spans="2:4" x14ac:dyDescent="0.2">
      <c r="B790" s="7"/>
      <c r="C790" s="7"/>
      <c r="D790" s="7"/>
    </row>
    <row r="791" spans="2:4" x14ac:dyDescent="0.2">
      <c r="B791" s="7"/>
      <c r="C791" s="7"/>
      <c r="D791" s="7"/>
    </row>
    <row r="792" spans="2:4" x14ac:dyDescent="0.2">
      <c r="B792" s="7"/>
      <c r="C792" s="7"/>
      <c r="D792" s="7"/>
    </row>
    <row r="793" spans="2:4" x14ac:dyDescent="0.2">
      <c r="B793" s="7"/>
      <c r="C793" s="7"/>
      <c r="D793" s="7"/>
    </row>
    <row r="794" spans="2:4" x14ac:dyDescent="0.2">
      <c r="B794" s="7"/>
      <c r="C794" s="7"/>
      <c r="D794" s="7"/>
    </row>
    <row r="795" spans="2:4" x14ac:dyDescent="0.2">
      <c r="B795" s="7"/>
      <c r="C795" s="7"/>
      <c r="D795" s="7"/>
    </row>
    <row r="796" spans="2:4" x14ac:dyDescent="0.2">
      <c r="B796" s="7"/>
      <c r="C796" s="7"/>
      <c r="D796" s="7"/>
    </row>
    <row r="797" spans="2:4" x14ac:dyDescent="0.2">
      <c r="B797" s="7"/>
      <c r="C797" s="7"/>
      <c r="D797" s="7"/>
    </row>
    <row r="798" spans="2:4" x14ac:dyDescent="0.2">
      <c r="B798" s="7"/>
      <c r="C798" s="7"/>
      <c r="D798" s="7"/>
    </row>
    <row r="799" spans="2:4" x14ac:dyDescent="0.2">
      <c r="B799" s="7"/>
      <c r="C799" s="7"/>
      <c r="D799" s="7"/>
    </row>
    <row r="800" spans="2:4" x14ac:dyDescent="0.2">
      <c r="B800" s="7"/>
      <c r="C800" s="7"/>
      <c r="D800" s="7"/>
    </row>
    <row r="801" spans="2:4" x14ac:dyDescent="0.2">
      <c r="B801" s="7"/>
      <c r="C801" s="7"/>
      <c r="D801" s="7"/>
    </row>
    <row r="802" spans="2:4" x14ac:dyDescent="0.2">
      <c r="B802" s="7"/>
      <c r="C802" s="7"/>
      <c r="D802" s="7"/>
    </row>
  </sheetData>
  <mergeCells count="3">
    <mergeCell ref="B27:I29"/>
    <mergeCell ref="B33:I33"/>
    <mergeCell ref="B52:I56"/>
  </mergeCells>
  <printOptions horizontalCentered="1"/>
  <pageMargins left="0.70866141732283472" right="0.70866141732283472" top="0.74803149606299213" bottom="0.74803149606299213" header="0.31496062992125984" footer="0.31496062992125984"/>
  <pageSetup paperSize="9" scale="81" firstPageNumber="4" fitToHeight="0" orientation="portrait" r:id="rId1"/>
  <headerFooter>
    <oddFooter>&amp;CPage &amp;P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tabColor rgb="FF00B0F0"/>
    <pageSetUpPr fitToPage="1"/>
  </sheetPr>
  <dimension ref="B1:J802"/>
  <sheetViews>
    <sheetView showGridLines="0" showZeros="0" showWhiteSpace="0" topLeftCell="A3" zoomScaleNormal="100" workbookViewId="0">
      <selection activeCell="N25" sqref="N25"/>
    </sheetView>
  </sheetViews>
  <sheetFormatPr baseColWidth="10" defaultColWidth="12" defaultRowHeight="12.75" x14ac:dyDescent="0.2"/>
  <cols>
    <col min="1" max="16384" width="12" style="2"/>
  </cols>
  <sheetData>
    <row r="1" spans="2:8" ht="18" customHeight="1" x14ac:dyDescent="0.2">
      <c r="B1" s="1"/>
      <c r="C1" s="1"/>
      <c r="D1" s="1"/>
    </row>
    <row r="2" spans="2:8" x14ac:dyDescent="0.2">
      <c r="B2" s="3"/>
      <c r="C2" s="3"/>
      <c r="D2" s="3"/>
    </row>
    <row r="3" spans="2:8" x14ac:dyDescent="0.2">
      <c r="B3" s="3"/>
      <c r="C3" s="3"/>
      <c r="D3" s="3"/>
    </row>
    <row r="4" spans="2:8" x14ac:dyDescent="0.2">
      <c r="B4" s="3"/>
      <c r="C4" s="3"/>
      <c r="D4" s="3"/>
    </row>
    <row r="5" spans="2:8" x14ac:dyDescent="0.2">
      <c r="B5" s="3"/>
      <c r="C5" s="3"/>
      <c r="D5" s="3"/>
      <c r="G5" s="3"/>
      <c r="H5" s="3"/>
    </row>
    <row r="6" spans="2:8" x14ac:dyDescent="0.2">
      <c r="B6" s="3"/>
      <c r="C6" s="3"/>
      <c r="D6" s="3"/>
    </row>
    <row r="7" spans="2:8" x14ac:dyDescent="0.2">
      <c r="B7" s="3"/>
      <c r="C7" s="3"/>
      <c r="D7" s="3"/>
    </row>
    <row r="8" spans="2:8" x14ac:dyDescent="0.2">
      <c r="B8" s="3"/>
      <c r="C8" s="3"/>
      <c r="D8" s="3"/>
    </row>
    <row r="9" spans="2:8" x14ac:dyDescent="0.2">
      <c r="B9" s="3"/>
      <c r="C9" s="3"/>
      <c r="D9" s="3"/>
    </row>
    <row r="10" spans="2:8" x14ac:dyDescent="0.2">
      <c r="B10" s="3"/>
      <c r="C10" s="3"/>
      <c r="D10" s="3"/>
    </row>
    <row r="11" spans="2:8" x14ac:dyDescent="0.2">
      <c r="B11" s="3"/>
      <c r="C11" s="3"/>
      <c r="D11" s="3"/>
    </row>
    <row r="12" spans="2:8" x14ac:dyDescent="0.2">
      <c r="B12" s="3"/>
      <c r="C12" s="3"/>
      <c r="D12" s="3"/>
    </row>
    <row r="13" spans="2:8" x14ac:dyDescent="0.2">
      <c r="B13" s="3"/>
      <c r="C13" s="3"/>
      <c r="D13" s="3"/>
    </row>
    <row r="14" spans="2:8" x14ac:dyDescent="0.2">
      <c r="B14" s="3"/>
      <c r="C14" s="3"/>
      <c r="D14" s="3"/>
    </row>
    <row r="15" spans="2:8" x14ac:dyDescent="0.2">
      <c r="B15" s="3"/>
      <c r="C15" s="3"/>
      <c r="D15" s="3"/>
    </row>
    <row r="16" spans="2:8" x14ac:dyDescent="0.2">
      <c r="B16" s="3"/>
      <c r="C16" s="3"/>
      <c r="D16" s="3"/>
    </row>
    <row r="17" spans="2:9" x14ac:dyDescent="0.2">
      <c r="B17" s="3"/>
      <c r="C17" s="3"/>
      <c r="D17" s="3"/>
    </row>
    <row r="18" spans="2:9" x14ac:dyDescent="0.2">
      <c r="B18" s="3"/>
      <c r="C18" s="3"/>
      <c r="D18" s="3"/>
    </row>
    <row r="19" spans="2:9" x14ac:dyDescent="0.2">
      <c r="B19" s="3"/>
      <c r="C19" s="3"/>
      <c r="D19" s="3"/>
    </row>
    <row r="20" spans="2:9" x14ac:dyDescent="0.2">
      <c r="B20" s="3"/>
      <c r="C20" s="3"/>
      <c r="D20" s="3"/>
    </row>
    <row r="21" spans="2:9" x14ac:dyDescent="0.2">
      <c r="B21" s="3"/>
      <c r="C21" s="3"/>
      <c r="D21" s="3"/>
    </row>
    <row r="22" spans="2:9" x14ac:dyDescent="0.2">
      <c r="B22" s="3"/>
      <c r="C22" s="3"/>
      <c r="D22" s="3"/>
    </row>
    <row r="23" spans="2:9" x14ac:dyDescent="0.2">
      <c r="B23" s="3"/>
      <c r="C23" s="3"/>
      <c r="D23" s="3"/>
    </row>
    <row r="24" spans="2:9" x14ac:dyDescent="0.2">
      <c r="B24" s="3"/>
      <c r="C24" s="3"/>
      <c r="D24" s="3"/>
    </row>
    <row r="25" spans="2:9" x14ac:dyDescent="0.2">
      <c r="B25" s="3"/>
      <c r="C25" s="3"/>
      <c r="D25" s="3"/>
    </row>
    <row r="26" spans="2:9" ht="13.5" thickBot="1" x14ac:dyDescent="0.25">
      <c r="B26" s="3"/>
      <c r="C26" s="3"/>
      <c r="D26" s="3"/>
    </row>
    <row r="27" spans="2:9" ht="21.75" customHeight="1" thickTop="1" x14ac:dyDescent="0.2">
      <c r="B27" s="690" t="s">
        <v>267</v>
      </c>
      <c r="C27" s="691"/>
      <c r="D27" s="691"/>
      <c r="E27" s="691"/>
      <c r="F27" s="691"/>
      <c r="G27" s="691"/>
      <c r="H27" s="691"/>
      <c r="I27" s="692"/>
    </row>
    <row r="28" spans="2:9" ht="19.5" customHeight="1" x14ac:dyDescent="0.2">
      <c r="B28" s="693"/>
      <c r="C28" s="694"/>
      <c r="D28" s="694"/>
      <c r="E28" s="694"/>
      <c r="F28" s="694"/>
      <c r="G28" s="694"/>
      <c r="H28" s="694"/>
      <c r="I28" s="695"/>
    </row>
    <row r="29" spans="2:9" ht="30" customHeight="1" thickBot="1" x14ac:dyDescent="0.25">
      <c r="B29" s="696"/>
      <c r="C29" s="697"/>
      <c r="D29" s="697"/>
      <c r="E29" s="697"/>
      <c r="F29" s="697"/>
      <c r="G29" s="697"/>
      <c r="H29" s="697"/>
      <c r="I29" s="698"/>
    </row>
    <row r="30" spans="2:9" ht="13.5" thickTop="1" x14ac:dyDescent="0.2">
      <c r="B30" s="3"/>
      <c r="C30" s="3"/>
      <c r="D30" s="3"/>
    </row>
    <row r="31" spans="2:9" x14ac:dyDescent="0.2">
      <c r="B31" s="3"/>
      <c r="C31" s="3"/>
      <c r="D31" s="3"/>
    </row>
    <row r="32" spans="2:9" x14ac:dyDescent="0.2">
      <c r="B32" s="3"/>
      <c r="C32" s="3"/>
      <c r="D32" s="3"/>
    </row>
    <row r="33" spans="2:9" ht="15.75" x14ac:dyDescent="0.2">
      <c r="B33" s="699" t="s">
        <v>645</v>
      </c>
      <c r="C33" s="699"/>
      <c r="D33" s="699"/>
      <c r="E33" s="699"/>
      <c r="F33" s="699"/>
      <c r="G33" s="699"/>
      <c r="H33" s="699"/>
      <c r="I33" s="699"/>
    </row>
    <row r="34" spans="2:9" x14ac:dyDescent="0.2">
      <c r="B34" s="3"/>
      <c r="C34" s="3"/>
      <c r="D34" s="3"/>
    </row>
    <row r="35" spans="2:9" x14ac:dyDescent="0.2">
      <c r="B35" s="3"/>
      <c r="C35" s="3"/>
      <c r="D35" s="3"/>
    </row>
    <row r="36" spans="2:9" ht="15.75" x14ac:dyDescent="0.25">
      <c r="B36" s="3"/>
      <c r="C36" s="3"/>
      <c r="D36" s="3"/>
      <c r="E36" s="4"/>
    </row>
    <row r="37" spans="2:9" x14ac:dyDescent="0.2">
      <c r="B37" s="3"/>
      <c r="C37" s="5"/>
      <c r="D37" s="3"/>
    </row>
    <row r="38" spans="2:9" x14ac:dyDescent="0.2">
      <c r="B38" s="3"/>
      <c r="C38" s="5"/>
      <c r="D38" s="3"/>
    </row>
    <row r="39" spans="2:9" x14ac:dyDescent="0.2">
      <c r="B39" s="3"/>
      <c r="C39" s="5"/>
      <c r="D39" s="3"/>
    </row>
    <row r="40" spans="2:9" ht="12.75" customHeight="1" x14ac:dyDescent="0.2"/>
    <row r="45" spans="2:9" x14ac:dyDescent="0.2">
      <c r="B45" s="3"/>
      <c r="C45" s="3"/>
      <c r="D45" s="3"/>
    </row>
    <row r="46" spans="2:9" x14ac:dyDescent="0.2">
      <c r="B46" s="10"/>
      <c r="C46" s="9"/>
      <c r="D46" s="9"/>
      <c r="E46" s="9"/>
      <c r="F46" s="9"/>
      <c r="G46" s="9"/>
      <c r="H46" s="9"/>
      <c r="I46" s="9"/>
    </row>
    <row r="47" spans="2:9" x14ac:dyDescent="0.2">
      <c r="B47" s="9"/>
      <c r="C47" s="9"/>
      <c r="D47" s="9"/>
      <c r="E47" s="9"/>
      <c r="F47" s="9"/>
      <c r="G47" s="9"/>
      <c r="H47" s="9"/>
      <c r="I47" s="9"/>
    </row>
    <row r="48" spans="2:9" x14ac:dyDescent="0.2">
      <c r="B48" s="9"/>
      <c r="C48" s="9"/>
      <c r="D48" s="9"/>
      <c r="E48" s="9"/>
      <c r="F48" s="9"/>
      <c r="G48" s="9"/>
      <c r="H48" s="9"/>
      <c r="I48" s="9"/>
    </row>
    <row r="49" spans="2:10" x14ac:dyDescent="0.2">
      <c r="B49" s="9"/>
      <c r="C49" s="9"/>
      <c r="D49" s="9"/>
      <c r="E49" s="9"/>
      <c r="F49" s="9"/>
      <c r="G49" s="9"/>
      <c r="H49" s="9"/>
      <c r="I49" s="9"/>
    </row>
    <row r="50" spans="2:10" x14ac:dyDescent="0.2">
      <c r="B50" s="9"/>
      <c r="C50" s="9"/>
      <c r="D50" s="9"/>
      <c r="E50" s="9"/>
      <c r="F50" s="9"/>
      <c r="G50" s="9"/>
      <c r="H50" s="9"/>
      <c r="I50" s="9"/>
    </row>
    <row r="51" spans="2:10" x14ac:dyDescent="0.2">
      <c r="B51" s="10"/>
      <c r="C51" s="9"/>
      <c r="D51" s="9"/>
      <c r="E51" s="9"/>
      <c r="F51" s="9"/>
      <c r="G51" s="9"/>
      <c r="H51" s="9"/>
      <c r="I51" s="9"/>
    </row>
    <row r="52" spans="2:10" ht="12.75" customHeight="1" x14ac:dyDescent="0.2">
      <c r="B52" s="700" t="s">
        <v>514</v>
      </c>
      <c r="C52" s="701"/>
      <c r="D52" s="701"/>
      <c r="E52" s="701"/>
      <c r="F52" s="701"/>
      <c r="G52" s="701"/>
      <c r="H52" s="701"/>
      <c r="I52" s="701"/>
    </row>
    <row r="53" spans="2:10" ht="16.5" customHeight="1" x14ac:dyDescent="0.2">
      <c r="B53" s="701"/>
      <c r="C53" s="701"/>
      <c r="D53" s="701"/>
      <c r="E53" s="701"/>
      <c r="F53" s="701"/>
      <c r="G53" s="701"/>
      <c r="H53" s="701"/>
      <c r="I53" s="701"/>
    </row>
    <row r="54" spans="2:10" ht="16.5" customHeight="1" x14ac:dyDescent="0.2">
      <c r="B54" s="701"/>
      <c r="C54" s="701"/>
      <c r="D54" s="701"/>
      <c r="E54" s="701"/>
      <c r="F54" s="701"/>
      <c r="G54" s="701"/>
      <c r="H54" s="701"/>
      <c r="I54" s="701"/>
    </row>
    <row r="55" spans="2:10" ht="16.5" customHeight="1" x14ac:dyDescent="0.2">
      <c r="B55" s="701"/>
      <c r="C55" s="701"/>
      <c r="D55" s="701"/>
      <c r="E55" s="701"/>
      <c r="F55" s="701"/>
      <c r="G55" s="701"/>
      <c r="H55" s="701"/>
      <c r="I55" s="701"/>
    </row>
    <row r="56" spans="2:10" x14ac:dyDescent="0.2">
      <c r="B56" s="701"/>
      <c r="C56" s="701"/>
      <c r="D56" s="701"/>
      <c r="E56" s="701"/>
      <c r="F56" s="701"/>
      <c r="G56" s="701"/>
      <c r="H56" s="701"/>
      <c r="I56" s="701"/>
      <c r="J56" s="6"/>
    </row>
    <row r="57" spans="2:10" x14ac:dyDescent="0.2">
      <c r="B57" s="9"/>
      <c r="C57" s="9"/>
      <c r="D57" s="9"/>
      <c r="E57" s="9"/>
      <c r="F57" s="9"/>
      <c r="G57" s="9"/>
      <c r="H57" s="9"/>
      <c r="I57" s="9"/>
    </row>
    <row r="58" spans="2:10" x14ac:dyDescent="0.2">
      <c r="B58" s="3"/>
      <c r="C58" s="7"/>
      <c r="D58" s="7"/>
    </row>
    <row r="59" spans="2:10" x14ac:dyDescent="0.2">
      <c r="B59" s="8" t="s">
        <v>0</v>
      </c>
      <c r="C59" s="7"/>
      <c r="D59" s="7"/>
      <c r="I59" s="494">
        <v>45047</v>
      </c>
    </row>
    <row r="60" spans="2:10" x14ac:dyDescent="0.2">
      <c r="B60" s="7"/>
      <c r="C60" s="7"/>
      <c r="D60" s="7"/>
    </row>
    <row r="61" spans="2:10" x14ac:dyDescent="0.2">
      <c r="B61" s="3"/>
      <c r="C61" s="7"/>
      <c r="D61" s="7"/>
    </row>
    <row r="62" spans="2:10" x14ac:dyDescent="0.2">
      <c r="B62" s="7"/>
      <c r="C62" s="7"/>
      <c r="D62" s="7"/>
    </row>
    <row r="63" spans="2:10" x14ac:dyDescent="0.2">
      <c r="B63" s="7"/>
      <c r="C63" s="7"/>
      <c r="D63" s="7"/>
    </row>
    <row r="64" spans="2:10" x14ac:dyDescent="0.2">
      <c r="B64" s="7"/>
      <c r="C64" s="7"/>
      <c r="D64" s="7"/>
    </row>
    <row r="65" spans="2:4" x14ac:dyDescent="0.2">
      <c r="B65" s="7"/>
      <c r="C65" s="7"/>
      <c r="D65" s="7"/>
    </row>
    <row r="66" spans="2:4" x14ac:dyDescent="0.2">
      <c r="B66" s="7"/>
      <c r="C66" s="7"/>
      <c r="D66" s="7"/>
    </row>
    <row r="67" spans="2:4" x14ac:dyDescent="0.2">
      <c r="B67" s="7"/>
      <c r="C67" s="7"/>
      <c r="D67" s="7"/>
    </row>
    <row r="68" spans="2:4" x14ac:dyDescent="0.2">
      <c r="B68" s="7"/>
      <c r="C68" s="7"/>
      <c r="D68" s="7"/>
    </row>
    <row r="69" spans="2:4" x14ac:dyDescent="0.2">
      <c r="B69" s="7"/>
      <c r="C69" s="7"/>
      <c r="D69" s="7"/>
    </row>
    <row r="70" spans="2:4" x14ac:dyDescent="0.2">
      <c r="B70" s="7"/>
      <c r="C70" s="7"/>
      <c r="D70" s="7"/>
    </row>
    <row r="71" spans="2:4" x14ac:dyDescent="0.2">
      <c r="B71" s="7"/>
      <c r="C71" s="7"/>
      <c r="D71" s="7"/>
    </row>
    <row r="72" spans="2:4" x14ac:dyDescent="0.2">
      <c r="B72" s="7"/>
      <c r="C72" s="7"/>
      <c r="D72" s="7"/>
    </row>
    <row r="73" spans="2:4" x14ac:dyDescent="0.2">
      <c r="B73" s="7"/>
      <c r="C73" s="7"/>
      <c r="D73" s="7"/>
    </row>
    <row r="74" spans="2:4" x14ac:dyDescent="0.2">
      <c r="B74" s="7"/>
      <c r="C74" s="7"/>
      <c r="D74" s="7"/>
    </row>
    <row r="75" spans="2:4" x14ac:dyDescent="0.2">
      <c r="B75" s="7"/>
      <c r="C75" s="7"/>
      <c r="D75" s="7"/>
    </row>
    <row r="76" spans="2:4" x14ac:dyDescent="0.2">
      <c r="B76" s="7"/>
      <c r="C76" s="7"/>
      <c r="D76" s="7"/>
    </row>
    <row r="77" spans="2:4" x14ac:dyDescent="0.2">
      <c r="B77" s="7"/>
      <c r="C77" s="7"/>
      <c r="D77" s="7"/>
    </row>
    <row r="78" spans="2:4" x14ac:dyDescent="0.2">
      <c r="B78" s="7"/>
      <c r="C78" s="7"/>
      <c r="D78" s="7"/>
    </row>
    <row r="79" spans="2:4" x14ac:dyDescent="0.2">
      <c r="B79" s="7"/>
      <c r="C79" s="7"/>
      <c r="D79" s="7"/>
    </row>
    <row r="80" spans="2:4" x14ac:dyDescent="0.2">
      <c r="B80" s="7"/>
      <c r="C80" s="7"/>
      <c r="D80" s="7"/>
    </row>
    <row r="81" spans="2:4" x14ac:dyDescent="0.2">
      <c r="B81" s="7"/>
      <c r="C81" s="7"/>
      <c r="D81" s="7"/>
    </row>
    <row r="82" spans="2:4" x14ac:dyDescent="0.2">
      <c r="B82" s="7"/>
      <c r="C82" s="7"/>
      <c r="D82" s="7"/>
    </row>
    <row r="83" spans="2:4" x14ac:dyDescent="0.2">
      <c r="B83" s="7"/>
      <c r="C83" s="7"/>
      <c r="D83" s="7"/>
    </row>
    <row r="84" spans="2:4" x14ac:dyDescent="0.2">
      <c r="B84" s="7"/>
      <c r="C84" s="7"/>
      <c r="D84" s="7"/>
    </row>
    <row r="85" spans="2:4" x14ac:dyDescent="0.2">
      <c r="B85" s="7"/>
      <c r="C85" s="7"/>
      <c r="D85" s="7"/>
    </row>
    <row r="86" spans="2:4" x14ac:dyDescent="0.2">
      <c r="B86" s="7"/>
      <c r="C86" s="7"/>
      <c r="D86" s="7"/>
    </row>
    <row r="87" spans="2:4" x14ac:dyDescent="0.2">
      <c r="B87" s="7"/>
      <c r="C87" s="7"/>
      <c r="D87" s="7"/>
    </row>
    <row r="88" spans="2:4" x14ac:dyDescent="0.2">
      <c r="B88" s="7"/>
      <c r="C88" s="7"/>
      <c r="D88" s="7"/>
    </row>
    <row r="89" spans="2:4" x14ac:dyDescent="0.2">
      <c r="B89" s="7"/>
      <c r="C89" s="7"/>
      <c r="D89" s="7"/>
    </row>
    <row r="90" spans="2:4" x14ac:dyDescent="0.2">
      <c r="B90" s="7"/>
      <c r="C90" s="7"/>
      <c r="D90" s="7"/>
    </row>
    <row r="91" spans="2:4" x14ac:dyDescent="0.2">
      <c r="B91" s="7"/>
      <c r="C91" s="7"/>
      <c r="D91" s="7"/>
    </row>
    <row r="92" spans="2:4" x14ac:dyDescent="0.2">
      <c r="B92" s="7"/>
      <c r="C92" s="7"/>
      <c r="D92" s="7"/>
    </row>
    <row r="93" spans="2:4" x14ac:dyDescent="0.2">
      <c r="B93" s="7"/>
      <c r="C93" s="7"/>
      <c r="D93" s="7"/>
    </row>
    <row r="94" spans="2:4" x14ac:dyDescent="0.2">
      <c r="B94" s="7"/>
      <c r="C94" s="7"/>
      <c r="D94" s="7"/>
    </row>
    <row r="95" spans="2:4" x14ac:dyDescent="0.2">
      <c r="B95" s="7"/>
      <c r="C95" s="7"/>
      <c r="D95" s="7"/>
    </row>
    <row r="96" spans="2:4" x14ac:dyDescent="0.2">
      <c r="B96" s="7"/>
      <c r="C96" s="7"/>
      <c r="D96" s="7"/>
    </row>
    <row r="97" spans="2:4" x14ac:dyDescent="0.2">
      <c r="B97" s="7"/>
      <c r="C97" s="7"/>
      <c r="D97" s="7"/>
    </row>
    <row r="98" spans="2:4" x14ac:dyDescent="0.2">
      <c r="B98" s="7"/>
      <c r="C98" s="7"/>
      <c r="D98" s="7"/>
    </row>
    <row r="99" spans="2:4" x14ac:dyDescent="0.2">
      <c r="B99" s="7"/>
      <c r="C99" s="7"/>
      <c r="D99" s="7"/>
    </row>
    <row r="100" spans="2:4" x14ac:dyDescent="0.2">
      <c r="B100" s="7"/>
      <c r="C100" s="7"/>
      <c r="D100" s="7"/>
    </row>
    <row r="101" spans="2:4" x14ac:dyDescent="0.2">
      <c r="B101" s="7"/>
      <c r="C101" s="7"/>
      <c r="D101" s="7"/>
    </row>
    <row r="102" spans="2:4" x14ac:dyDescent="0.2">
      <c r="B102" s="7"/>
      <c r="C102" s="7"/>
      <c r="D102" s="7"/>
    </row>
    <row r="103" spans="2:4" x14ac:dyDescent="0.2">
      <c r="B103" s="7"/>
      <c r="C103" s="7"/>
      <c r="D103" s="7"/>
    </row>
    <row r="104" spans="2:4" x14ac:dyDescent="0.2">
      <c r="B104" s="7"/>
      <c r="C104" s="7"/>
      <c r="D104" s="7"/>
    </row>
    <row r="105" spans="2:4" x14ac:dyDescent="0.2">
      <c r="B105" s="7"/>
      <c r="C105" s="7"/>
      <c r="D105" s="7"/>
    </row>
    <row r="106" spans="2:4" x14ac:dyDescent="0.2">
      <c r="B106" s="7"/>
      <c r="C106" s="7"/>
      <c r="D106" s="7"/>
    </row>
    <row r="107" spans="2:4" x14ac:dyDescent="0.2">
      <c r="B107" s="7"/>
      <c r="C107" s="7"/>
      <c r="D107" s="7"/>
    </row>
    <row r="108" spans="2:4" x14ac:dyDescent="0.2">
      <c r="B108" s="7"/>
      <c r="C108" s="7"/>
      <c r="D108" s="7"/>
    </row>
    <row r="109" spans="2:4" x14ac:dyDescent="0.2">
      <c r="B109" s="7"/>
      <c r="C109" s="7"/>
      <c r="D109" s="7"/>
    </row>
    <row r="110" spans="2:4" x14ac:dyDescent="0.2">
      <c r="B110" s="7"/>
      <c r="C110" s="7"/>
      <c r="D110" s="7"/>
    </row>
    <row r="111" spans="2:4" x14ac:dyDescent="0.2">
      <c r="B111" s="7"/>
      <c r="C111" s="7"/>
      <c r="D111" s="7"/>
    </row>
    <row r="112" spans="2:4" x14ac:dyDescent="0.2">
      <c r="B112" s="7"/>
      <c r="C112" s="7"/>
      <c r="D112" s="7"/>
    </row>
    <row r="113" spans="2:4" x14ac:dyDescent="0.2">
      <c r="B113" s="7"/>
      <c r="C113" s="7"/>
      <c r="D113" s="7"/>
    </row>
    <row r="114" spans="2:4" x14ac:dyDescent="0.2">
      <c r="B114" s="7"/>
      <c r="C114" s="7"/>
      <c r="D114" s="7"/>
    </row>
    <row r="115" spans="2:4" x14ac:dyDescent="0.2">
      <c r="B115" s="7"/>
      <c r="C115" s="7"/>
      <c r="D115" s="7"/>
    </row>
    <row r="116" spans="2:4" x14ac:dyDescent="0.2">
      <c r="B116" s="7"/>
      <c r="C116" s="7"/>
      <c r="D116" s="7"/>
    </row>
    <row r="117" spans="2:4" x14ac:dyDescent="0.2">
      <c r="B117" s="7"/>
      <c r="C117" s="7"/>
      <c r="D117" s="7"/>
    </row>
    <row r="118" spans="2:4" x14ac:dyDescent="0.2">
      <c r="B118" s="7"/>
      <c r="C118" s="7"/>
      <c r="D118" s="7"/>
    </row>
    <row r="119" spans="2:4" x14ac:dyDescent="0.2">
      <c r="B119" s="7"/>
      <c r="C119" s="7"/>
      <c r="D119" s="7"/>
    </row>
    <row r="120" spans="2:4" x14ac:dyDescent="0.2">
      <c r="B120" s="7"/>
      <c r="C120" s="7"/>
      <c r="D120" s="7"/>
    </row>
    <row r="121" spans="2:4" x14ac:dyDescent="0.2">
      <c r="B121" s="7"/>
      <c r="C121" s="7"/>
      <c r="D121" s="7"/>
    </row>
    <row r="122" spans="2:4" x14ac:dyDescent="0.2">
      <c r="B122" s="7"/>
      <c r="C122" s="7"/>
      <c r="D122" s="7"/>
    </row>
    <row r="123" spans="2:4" x14ac:dyDescent="0.2">
      <c r="B123" s="7"/>
      <c r="C123" s="7"/>
      <c r="D123" s="7"/>
    </row>
    <row r="124" spans="2:4" x14ac:dyDescent="0.2">
      <c r="B124" s="7"/>
      <c r="C124" s="7"/>
      <c r="D124" s="7"/>
    </row>
    <row r="125" spans="2:4" x14ac:dyDescent="0.2">
      <c r="B125" s="7"/>
      <c r="C125" s="7"/>
      <c r="D125" s="7"/>
    </row>
    <row r="126" spans="2:4" x14ac:dyDescent="0.2">
      <c r="B126" s="7"/>
      <c r="C126" s="7"/>
      <c r="D126" s="7"/>
    </row>
    <row r="127" spans="2:4" x14ac:dyDescent="0.2">
      <c r="B127" s="7"/>
      <c r="C127" s="7"/>
      <c r="D127" s="7"/>
    </row>
    <row r="128" spans="2:4" x14ac:dyDescent="0.2">
      <c r="B128" s="7"/>
      <c r="C128" s="7"/>
      <c r="D128" s="7"/>
    </row>
    <row r="129" spans="2:4" x14ac:dyDescent="0.2">
      <c r="B129" s="7"/>
      <c r="C129" s="7"/>
      <c r="D129" s="7"/>
    </row>
    <row r="130" spans="2:4" x14ac:dyDescent="0.2">
      <c r="B130" s="7"/>
      <c r="C130" s="7"/>
      <c r="D130" s="7"/>
    </row>
    <row r="131" spans="2:4" x14ac:dyDescent="0.2">
      <c r="B131" s="7"/>
      <c r="C131" s="7"/>
      <c r="D131" s="7"/>
    </row>
    <row r="132" spans="2:4" x14ac:dyDescent="0.2">
      <c r="B132" s="7"/>
      <c r="C132" s="7"/>
      <c r="D132" s="7"/>
    </row>
    <row r="133" spans="2:4" x14ac:dyDescent="0.2">
      <c r="B133" s="7"/>
      <c r="C133" s="7"/>
      <c r="D133" s="7"/>
    </row>
    <row r="134" spans="2:4" x14ac:dyDescent="0.2">
      <c r="B134" s="7"/>
      <c r="C134" s="7"/>
      <c r="D134" s="7"/>
    </row>
    <row r="135" spans="2:4" x14ac:dyDescent="0.2">
      <c r="B135" s="7"/>
      <c r="C135" s="7"/>
      <c r="D135" s="7"/>
    </row>
    <row r="136" spans="2:4" x14ac:dyDescent="0.2">
      <c r="B136" s="7"/>
      <c r="C136" s="7"/>
      <c r="D136" s="7"/>
    </row>
    <row r="137" spans="2:4" x14ac:dyDescent="0.2">
      <c r="B137" s="7"/>
      <c r="C137" s="7"/>
      <c r="D137" s="7"/>
    </row>
    <row r="138" spans="2:4" x14ac:dyDescent="0.2">
      <c r="B138" s="7"/>
      <c r="C138" s="7"/>
      <c r="D138" s="7"/>
    </row>
    <row r="139" spans="2:4" x14ac:dyDescent="0.2">
      <c r="B139" s="7"/>
      <c r="C139" s="7"/>
      <c r="D139" s="7"/>
    </row>
    <row r="140" spans="2:4" x14ac:dyDescent="0.2">
      <c r="B140" s="7"/>
      <c r="C140" s="7"/>
      <c r="D140" s="7"/>
    </row>
    <row r="141" spans="2:4" x14ac:dyDescent="0.2">
      <c r="B141" s="7"/>
      <c r="C141" s="7"/>
      <c r="D141" s="7"/>
    </row>
    <row r="142" spans="2:4" x14ac:dyDescent="0.2">
      <c r="B142" s="7"/>
      <c r="C142" s="7"/>
      <c r="D142" s="7"/>
    </row>
    <row r="143" spans="2:4" x14ac:dyDescent="0.2">
      <c r="B143" s="7"/>
      <c r="C143" s="7"/>
      <c r="D143" s="7"/>
    </row>
    <row r="144" spans="2:4" x14ac:dyDescent="0.2">
      <c r="B144" s="7"/>
      <c r="C144" s="7"/>
      <c r="D144" s="7"/>
    </row>
    <row r="145" spans="2:4" x14ac:dyDescent="0.2">
      <c r="B145" s="7"/>
      <c r="C145" s="7"/>
      <c r="D145" s="7"/>
    </row>
    <row r="146" spans="2:4" x14ac:dyDescent="0.2">
      <c r="B146" s="7"/>
      <c r="C146" s="7"/>
      <c r="D146" s="7"/>
    </row>
    <row r="147" spans="2:4" x14ac:dyDescent="0.2">
      <c r="B147" s="7"/>
      <c r="C147" s="7"/>
      <c r="D147" s="7"/>
    </row>
    <row r="148" spans="2:4" x14ac:dyDescent="0.2">
      <c r="B148" s="7"/>
      <c r="C148" s="7"/>
      <c r="D148" s="7"/>
    </row>
    <row r="149" spans="2:4" x14ac:dyDescent="0.2">
      <c r="B149" s="7"/>
      <c r="C149" s="7"/>
      <c r="D149" s="7"/>
    </row>
    <row r="150" spans="2:4" x14ac:dyDescent="0.2">
      <c r="B150" s="7"/>
      <c r="C150" s="7"/>
      <c r="D150" s="7"/>
    </row>
    <row r="151" spans="2:4" x14ac:dyDescent="0.2">
      <c r="B151" s="7"/>
      <c r="C151" s="7"/>
      <c r="D151" s="7"/>
    </row>
    <row r="152" spans="2:4" x14ac:dyDescent="0.2">
      <c r="B152" s="7"/>
      <c r="C152" s="7"/>
      <c r="D152" s="7"/>
    </row>
    <row r="153" spans="2:4" x14ac:dyDescent="0.2">
      <c r="B153" s="7"/>
      <c r="C153" s="7"/>
      <c r="D153" s="7"/>
    </row>
    <row r="154" spans="2:4" x14ac:dyDescent="0.2">
      <c r="B154" s="7"/>
      <c r="C154" s="7"/>
      <c r="D154" s="7"/>
    </row>
    <row r="155" spans="2:4" x14ac:dyDescent="0.2">
      <c r="B155" s="7"/>
      <c r="C155" s="7"/>
      <c r="D155" s="7"/>
    </row>
    <row r="156" spans="2:4" x14ac:dyDescent="0.2">
      <c r="B156" s="7"/>
      <c r="C156" s="7"/>
      <c r="D156" s="7"/>
    </row>
    <row r="157" spans="2:4" x14ac:dyDescent="0.2">
      <c r="B157" s="7"/>
      <c r="C157" s="7"/>
      <c r="D157" s="7"/>
    </row>
    <row r="158" spans="2:4" x14ac:dyDescent="0.2">
      <c r="B158" s="7"/>
      <c r="C158" s="7"/>
      <c r="D158" s="7"/>
    </row>
    <row r="159" spans="2:4" x14ac:dyDescent="0.2">
      <c r="B159" s="7"/>
      <c r="C159" s="7"/>
      <c r="D159" s="7"/>
    </row>
    <row r="160" spans="2:4" x14ac:dyDescent="0.2">
      <c r="B160" s="7"/>
      <c r="C160" s="7"/>
      <c r="D160" s="7"/>
    </row>
    <row r="161" spans="2:4" x14ac:dyDescent="0.2">
      <c r="B161" s="7"/>
      <c r="C161" s="7"/>
      <c r="D161" s="7"/>
    </row>
    <row r="162" spans="2:4" x14ac:dyDescent="0.2">
      <c r="B162" s="7"/>
      <c r="C162" s="7"/>
      <c r="D162" s="7"/>
    </row>
    <row r="163" spans="2:4" x14ac:dyDescent="0.2">
      <c r="B163" s="7"/>
      <c r="C163" s="7"/>
      <c r="D163" s="7"/>
    </row>
    <row r="164" spans="2:4" x14ac:dyDescent="0.2">
      <c r="B164" s="7"/>
      <c r="C164" s="7"/>
      <c r="D164" s="7"/>
    </row>
    <row r="165" spans="2:4" x14ac:dyDescent="0.2">
      <c r="B165" s="7"/>
      <c r="C165" s="7"/>
      <c r="D165" s="7"/>
    </row>
    <row r="166" spans="2:4" x14ac:dyDescent="0.2">
      <c r="B166" s="7"/>
      <c r="C166" s="7"/>
      <c r="D166" s="7"/>
    </row>
    <row r="167" spans="2:4" x14ac:dyDescent="0.2">
      <c r="B167" s="7"/>
      <c r="C167" s="7"/>
      <c r="D167" s="7"/>
    </row>
    <row r="168" spans="2:4" x14ac:dyDescent="0.2">
      <c r="B168" s="7"/>
      <c r="C168" s="7"/>
      <c r="D168" s="7"/>
    </row>
    <row r="169" spans="2:4" x14ac:dyDescent="0.2">
      <c r="B169" s="7"/>
      <c r="C169" s="7"/>
      <c r="D169" s="7"/>
    </row>
    <row r="170" spans="2:4" x14ac:dyDescent="0.2">
      <c r="B170" s="7"/>
      <c r="C170" s="7"/>
      <c r="D170" s="7"/>
    </row>
    <row r="171" spans="2:4" x14ac:dyDescent="0.2">
      <c r="B171" s="7"/>
      <c r="C171" s="7"/>
      <c r="D171" s="7"/>
    </row>
    <row r="172" spans="2:4" x14ac:dyDescent="0.2">
      <c r="B172" s="7"/>
      <c r="C172" s="7"/>
      <c r="D172" s="7"/>
    </row>
    <row r="173" spans="2:4" x14ac:dyDescent="0.2">
      <c r="B173" s="7"/>
      <c r="C173" s="7"/>
      <c r="D173" s="7"/>
    </row>
    <row r="174" spans="2:4" x14ac:dyDescent="0.2">
      <c r="B174" s="7"/>
      <c r="C174" s="7"/>
      <c r="D174" s="7"/>
    </row>
    <row r="175" spans="2:4" x14ac:dyDescent="0.2">
      <c r="B175" s="7"/>
      <c r="C175" s="7"/>
      <c r="D175" s="7"/>
    </row>
    <row r="176" spans="2:4" x14ac:dyDescent="0.2">
      <c r="B176" s="7"/>
      <c r="C176" s="7"/>
      <c r="D176" s="7"/>
    </row>
    <row r="177" spans="2:4" x14ac:dyDescent="0.2">
      <c r="B177" s="7"/>
      <c r="C177" s="7"/>
      <c r="D177" s="7"/>
    </row>
    <row r="178" spans="2:4" x14ac:dyDescent="0.2">
      <c r="B178" s="7"/>
      <c r="C178" s="7"/>
      <c r="D178" s="7"/>
    </row>
    <row r="179" spans="2:4" x14ac:dyDescent="0.2">
      <c r="B179" s="7"/>
      <c r="C179" s="7"/>
      <c r="D179" s="7"/>
    </row>
    <row r="180" spans="2:4" x14ac:dyDescent="0.2">
      <c r="B180" s="7"/>
      <c r="C180" s="7"/>
      <c r="D180" s="7"/>
    </row>
    <row r="181" spans="2:4" x14ac:dyDescent="0.2">
      <c r="B181" s="7"/>
      <c r="C181" s="7"/>
      <c r="D181" s="7"/>
    </row>
    <row r="182" spans="2:4" x14ac:dyDescent="0.2">
      <c r="B182" s="7"/>
      <c r="C182" s="7"/>
      <c r="D182" s="7"/>
    </row>
    <row r="183" spans="2:4" x14ac:dyDescent="0.2">
      <c r="B183" s="7"/>
      <c r="C183" s="7"/>
      <c r="D183" s="7"/>
    </row>
    <row r="184" spans="2:4" x14ac:dyDescent="0.2">
      <c r="B184" s="7"/>
      <c r="C184" s="7"/>
      <c r="D184" s="7"/>
    </row>
    <row r="185" spans="2:4" x14ac:dyDescent="0.2">
      <c r="B185" s="7"/>
      <c r="C185" s="7"/>
      <c r="D185" s="7"/>
    </row>
    <row r="186" spans="2:4" x14ac:dyDescent="0.2">
      <c r="B186" s="7"/>
      <c r="C186" s="7"/>
      <c r="D186" s="7"/>
    </row>
    <row r="187" spans="2:4" x14ac:dyDescent="0.2">
      <c r="B187" s="7"/>
      <c r="C187" s="7"/>
      <c r="D187" s="7"/>
    </row>
    <row r="188" spans="2:4" x14ac:dyDescent="0.2">
      <c r="B188" s="7"/>
      <c r="C188" s="7"/>
      <c r="D188" s="7"/>
    </row>
    <row r="189" spans="2:4" x14ac:dyDescent="0.2">
      <c r="B189" s="7"/>
      <c r="C189" s="7"/>
      <c r="D189" s="7"/>
    </row>
    <row r="190" spans="2:4" x14ac:dyDescent="0.2">
      <c r="B190" s="7"/>
      <c r="C190" s="7"/>
      <c r="D190" s="7"/>
    </row>
    <row r="191" spans="2:4" x14ac:dyDescent="0.2">
      <c r="B191" s="7"/>
      <c r="C191" s="7"/>
      <c r="D191" s="7"/>
    </row>
    <row r="192" spans="2:4" x14ac:dyDescent="0.2">
      <c r="B192" s="7"/>
      <c r="C192" s="7"/>
      <c r="D192" s="7"/>
    </row>
    <row r="193" spans="2:4" x14ac:dyDescent="0.2">
      <c r="B193" s="7"/>
      <c r="C193" s="7"/>
      <c r="D193" s="7"/>
    </row>
    <row r="194" spans="2:4" x14ac:dyDescent="0.2">
      <c r="B194" s="7"/>
      <c r="C194" s="7"/>
      <c r="D194" s="7"/>
    </row>
    <row r="195" spans="2:4" x14ac:dyDescent="0.2">
      <c r="B195" s="7"/>
      <c r="C195" s="7"/>
      <c r="D195" s="7"/>
    </row>
    <row r="196" spans="2:4" x14ac:dyDescent="0.2">
      <c r="B196" s="7"/>
      <c r="C196" s="7"/>
      <c r="D196" s="7"/>
    </row>
    <row r="197" spans="2:4" x14ac:dyDescent="0.2">
      <c r="B197" s="7"/>
      <c r="C197" s="7"/>
      <c r="D197" s="7"/>
    </row>
    <row r="198" spans="2:4" x14ac:dyDescent="0.2">
      <c r="B198" s="7"/>
      <c r="C198" s="7"/>
      <c r="D198" s="7"/>
    </row>
    <row r="199" spans="2:4" x14ac:dyDescent="0.2">
      <c r="B199" s="7"/>
      <c r="C199" s="7"/>
      <c r="D199" s="7"/>
    </row>
    <row r="200" spans="2:4" x14ac:dyDescent="0.2">
      <c r="B200" s="7"/>
      <c r="C200" s="7"/>
      <c r="D200" s="7"/>
    </row>
    <row r="201" spans="2:4" x14ac:dyDescent="0.2">
      <c r="B201" s="7"/>
      <c r="C201" s="7"/>
      <c r="D201" s="7"/>
    </row>
    <row r="202" spans="2:4" x14ac:dyDescent="0.2">
      <c r="B202" s="7"/>
      <c r="C202" s="7"/>
      <c r="D202" s="7"/>
    </row>
    <row r="203" spans="2:4" x14ac:dyDescent="0.2">
      <c r="B203" s="7"/>
      <c r="C203" s="7"/>
      <c r="D203" s="7"/>
    </row>
    <row r="204" spans="2:4" x14ac:dyDescent="0.2">
      <c r="B204" s="7"/>
      <c r="C204" s="7"/>
      <c r="D204" s="7"/>
    </row>
    <row r="205" spans="2:4" x14ac:dyDescent="0.2">
      <c r="B205" s="7"/>
      <c r="C205" s="7"/>
      <c r="D205" s="7"/>
    </row>
    <row r="206" spans="2:4" x14ac:dyDescent="0.2">
      <c r="B206" s="7"/>
      <c r="C206" s="7"/>
      <c r="D206" s="7"/>
    </row>
    <row r="207" spans="2:4" x14ac:dyDescent="0.2">
      <c r="B207" s="7"/>
      <c r="C207" s="7"/>
      <c r="D207" s="7"/>
    </row>
    <row r="208" spans="2:4" x14ac:dyDescent="0.2">
      <c r="B208" s="7"/>
      <c r="C208" s="7"/>
      <c r="D208" s="7"/>
    </row>
    <row r="209" spans="2:4" x14ac:dyDescent="0.2">
      <c r="B209" s="7"/>
      <c r="C209" s="7"/>
      <c r="D209" s="7"/>
    </row>
    <row r="210" spans="2:4" x14ac:dyDescent="0.2">
      <c r="B210" s="7"/>
      <c r="C210" s="7"/>
      <c r="D210" s="7"/>
    </row>
    <row r="211" spans="2:4" x14ac:dyDescent="0.2">
      <c r="B211" s="7"/>
      <c r="C211" s="7"/>
      <c r="D211" s="7"/>
    </row>
    <row r="212" spans="2:4" x14ac:dyDescent="0.2">
      <c r="B212" s="7"/>
      <c r="C212" s="7"/>
      <c r="D212" s="7"/>
    </row>
    <row r="213" spans="2:4" x14ac:dyDescent="0.2">
      <c r="B213" s="7"/>
      <c r="C213" s="7"/>
      <c r="D213" s="7"/>
    </row>
    <row r="214" spans="2:4" x14ac:dyDescent="0.2">
      <c r="B214" s="7"/>
      <c r="C214" s="7"/>
      <c r="D214" s="7"/>
    </row>
    <row r="215" spans="2:4" x14ac:dyDescent="0.2">
      <c r="B215" s="7"/>
      <c r="C215" s="7"/>
      <c r="D215" s="7"/>
    </row>
    <row r="216" spans="2:4" x14ac:dyDescent="0.2">
      <c r="B216" s="7"/>
      <c r="C216" s="7"/>
      <c r="D216" s="7"/>
    </row>
    <row r="217" spans="2:4" x14ac:dyDescent="0.2">
      <c r="B217" s="7"/>
      <c r="C217" s="7"/>
      <c r="D217" s="7"/>
    </row>
    <row r="218" spans="2:4" x14ac:dyDescent="0.2">
      <c r="B218" s="7"/>
      <c r="C218" s="7"/>
      <c r="D218" s="7"/>
    </row>
    <row r="219" spans="2:4" x14ac:dyDescent="0.2">
      <c r="B219" s="7"/>
      <c r="C219" s="7"/>
      <c r="D219" s="7"/>
    </row>
    <row r="220" spans="2:4" x14ac:dyDescent="0.2">
      <c r="B220" s="7"/>
      <c r="C220" s="7"/>
      <c r="D220" s="7"/>
    </row>
    <row r="221" spans="2:4" x14ac:dyDescent="0.2">
      <c r="B221" s="7"/>
      <c r="C221" s="7"/>
      <c r="D221" s="7"/>
    </row>
    <row r="222" spans="2:4" x14ac:dyDescent="0.2">
      <c r="B222" s="7"/>
      <c r="C222" s="7"/>
      <c r="D222" s="7"/>
    </row>
    <row r="223" spans="2:4" x14ac:dyDescent="0.2">
      <c r="B223" s="7"/>
      <c r="C223" s="7"/>
      <c r="D223" s="7"/>
    </row>
    <row r="224" spans="2:4" x14ac:dyDescent="0.2">
      <c r="B224" s="7"/>
      <c r="C224" s="7"/>
      <c r="D224" s="7"/>
    </row>
    <row r="225" spans="2:4" x14ac:dyDescent="0.2">
      <c r="B225" s="7"/>
      <c r="C225" s="7"/>
      <c r="D225" s="7"/>
    </row>
    <row r="226" spans="2:4" x14ac:dyDescent="0.2">
      <c r="B226" s="7"/>
      <c r="C226" s="7"/>
      <c r="D226" s="7"/>
    </row>
    <row r="227" spans="2:4" x14ac:dyDescent="0.2">
      <c r="B227" s="7"/>
      <c r="C227" s="7"/>
      <c r="D227" s="7"/>
    </row>
    <row r="228" spans="2:4" x14ac:dyDescent="0.2">
      <c r="B228" s="7"/>
      <c r="C228" s="7"/>
      <c r="D228" s="7"/>
    </row>
    <row r="229" spans="2:4" x14ac:dyDescent="0.2">
      <c r="B229" s="7"/>
      <c r="C229" s="7"/>
      <c r="D229" s="7"/>
    </row>
    <row r="230" spans="2:4" x14ac:dyDescent="0.2">
      <c r="B230" s="7"/>
      <c r="C230" s="7"/>
      <c r="D230" s="7"/>
    </row>
    <row r="231" spans="2:4" x14ac:dyDescent="0.2">
      <c r="B231" s="7"/>
      <c r="C231" s="7"/>
      <c r="D231" s="7"/>
    </row>
    <row r="232" spans="2:4" x14ac:dyDescent="0.2">
      <c r="B232" s="7"/>
      <c r="C232" s="7"/>
      <c r="D232" s="7"/>
    </row>
    <row r="233" spans="2:4" x14ac:dyDescent="0.2">
      <c r="B233" s="7"/>
      <c r="C233" s="7"/>
      <c r="D233" s="7"/>
    </row>
    <row r="234" spans="2:4" x14ac:dyDescent="0.2">
      <c r="B234" s="7"/>
      <c r="C234" s="7"/>
      <c r="D234" s="7"/>
    </row>
    <row r="235" spans="2:4" x14ac:dyDescent="0.2">
      <c r="B235" s="7"/>
      <c r="C235" s="7"/>
      <c r="D235" s="7"/>
    </row>
    <row r="236" spans="2:4" x14ac:dyDescent="0.2">
      <c r="B236" s="7"/>
      <c r="C236" s="7"/>
      <c r="D236" s="7"/>
    </row>
    <row r="237" spans="2:4" x14ac:dyDescent="0.2">
      <c r="B237" s="7"/>
      <c r="C237" s="7"/>
      <c r="D237" s="7"/>
    </row>
    <row r="238" spans="2:4" x14ac:dyDescent="0.2">
      <c r="B238" s="7"/>
      <c r="C238" s="7"/>
      <c r="D238" s="7"/>
    </row>
    <row r="239" spans="2:4" x14ac:dyDescent="0.2">
      <c r="B239" s="7"/>
      <c r="C239" s="7"/>
      <c r="D239" s="7"/>
    </row>
    <row r="240" spans="2:4" x14ac:dyDescent="0.2">
      <c r="B240" s="7"/>
      <c r="C240" s="7"/>
      <c r="D240" s="7"/>
    </row>
    <row r="241" spans="2:4" x14ac:dyDescent="0.2">
      <c r="B241" s="7"/>
      <c r="C241" s="7"/>
      <c r="D241" s="7"/>
    </row>
    <row r="242" spans="2:4" x14ac:dyDescent="0.2">
      <c r="B242" s="7"/>
      <c r="C242" s="7"/>
      <c r="D242" s="7"/>
    </row>
    <row r="243" spans="2:4" x14ac:dyDescent="0.2">
      <c r="B243" s="7"/>
      <c r="C243" s="7"/>
      <c r="D243" s="7"/>
    </row>
    <row r="244" spans="2:4" x14ac:dyDescent="0.2">
      <c r="B244" s="7"/>
      <c r="C244" s="7"/>
      <c r="D244" s="7"/>
    </row>
    <row r="245" spans="2:4" x14ac:dyDescent="0.2">
      <c r="B245" s="7"/>
      <c r="C245" s="7"/>
      <c r="D245" s="7"/>
    </row>
    <row r="246" spans="2:4" x14ac:dyDescent="0.2">
      <c r="B246" s="7"/>
      <c r="C246" s="7"/>
      <c r="D246" s="7"/>
    </row>
    <row r="247" spans="2:4" x14ac:dyDescent="0.2">
      <c r="B247" s="7"/>
      <c r="C247" s="7"/>
      <c r="D247" s="7"/>
    </row>
    <row r="248" spans="2:4" x14ac:dyDescent="0.2">
      <c r="B248" s="7"/>
      <c r="C248" s="7"/>
      <c r="D248" s="7"/>
    </row>
    <row r="249" spans="2:4" x14ac:dyDescent="0.2">
      <c r="B249" s="7"/>
      <c r="C249" s="7"/>
      <c r="D249" s="7"/>
    </row>
    <row r="250" spans="2:4" x14ac:dyDescent="0.2">
      <c r="B250" s="7"/>
      <c r="C250" s="7"/>
      <c r="D250" s="7"/>
    </row>
    <row r="251" spans="2:4" x14ac:dyDescent="0.2">
      <c r="B251" s="7"/>
      <c r="C251" s="7"/>
      <c r="D251" s="7"/>
    </row>
    <row r="252" spans="2:4" x14ac:dyDescent="0.2">
      <c r="B252" s="7"/>
      <c r="C252" s="7"/>
      <c r="D252" s="7"/>
    </row>
    <row r="253" spans="2:4" x14ac:dyDescent="0.2">
      <c r="B253" s="7"/>
      <c r="C253" s="7"/>
      <c r="D253" s="7"/>
    </row>
    <row r="254" spans="2:4" x14ac:dyDescent="0.2">
      <c r="B254" s="7"/>
      <c r="C254" s="7"/>
      <c r="D254" s="7"/>
    </row>
    <row r="255" spans="2:4" x14ac:dyDescent="0.2">
      <c r="B255" s="7"/>
      <c r="C255" s="7"/>
      <c r="D255" s="7"/>
    </row>
    <row r="256" spans="2:4" x14ac:dyDescent="0.2">
      <c r="B256" s="7"/>
      <c r="C256" s="7"/>
      <c r="D256" s="7"/>
    </row>
    <row r="257" spans="2:4" x14ac:dyDescent="0.2">
      <c r="B257" s="7"/>
      <c r="C257" s="7"/>
      <c r="D257" s="7"/>
    </row>
    <row r="258" spans="2:4" x14ac:dyDescent="0.2">
      <c r="B258" s="7"/>
      <c r="C258" s="7"/>
      <c r="D258" s="7"/>
    </row>
    <row r="259" spans="2:4" x14ac:dyDescent="0.2">
      <c r="B259" s="7"/>
      <c r="C259" s="7"/>
      <c r="D259" s="7"/>
    </row>
    <row r="260" spans="2:4" x14ac:dyDescent="0.2">
      <c r="B260" s="7"/>
      <c r="C260" s="7"/>
      <c r="D260" s="7"/>
    </row>
    <row r="261" spans="2:4" x14ac:dyDescent="0.2">
      <c r="B261" s="7"/>
      <c r="C261" s="7"/>
      <c r="D261" s="7"/>
    </row>
    <row r="262" spans="2:4" x14ac:dyDescent="0.2">
      <c r="B262" s="7"/>
      <c r="C262" s="7"/>
      <c r="D262" s="7"/>
    </row>
    <row r="263" spans="2:4" x14ac:dyDescent="0.2">
      <c r="B263" s="7"/>
      <c r="C263" s="7"/>
      <c r="D263" s="7"/>
    </row>
    <row r="264" spans="2:4" x14ac:dyDescent="0.2">
      <c r="B264" s="7"/>
      <c r="C264" s="7"/>
      <c r="D264" s="7"/>
    </row>
    <row r="265" spans="2:4" x14ac:dyDescent="0.2">
      <c r="B265" s="7"/>
      <c r="C265" s="7"/>
      <c r="D265" s="7"/>
    </row>
    <row r="266" spans="2:4" x14ac:dyDescent="0.2">
      <c r="B266" s="7"/>
      <c r="C266" s="7"/>
      <c r="D266" s="7"/>
    </row>
    <row r="267" spans="2:4" x14ac:dyDescent="0.2">
      <c r="B267" s="7"/>
      <c r="C267" s="7"/>
      <c r="D267" s="7"/>
    </row>
    <row r="268" spans="2:4" x14ac:dyDescent="0.2">
      <c r="B268" s="7"/>
      <c r="C268" s="7"/>
      <c r="D268" s="7"/>
    </row>
    <row r="269" spans="2:4" x14ac:dyDescent="0.2">
      <c r="B269" s="7"/>
      <c r="C269" s="7"/>
      <c r="D269" s="7"/>
    </row>
    <row r="270" spans="2:4" x14ac:dyDescent="0.2">
      <c r="B270" s="7"/>
      <c r="C270" s="7"/>
      <c r="D270" s="7"/>
    </row>
    <row r="271" spans="2:4" x14ac:dyDescent="0.2">
      <c r="B271" s="7"/>
      <c r="C271" s="7"/>
      <c r="D271" s="7"/>
    </row>
    <row r="272" spans="2:4" x14ac:dyDescent="0.2">
      <c r="B272" s="7"/>
      <c r="C272" s="7"/>
      <c r="D272" s="7"/>
    </row>
    <row r="273" spans="2:4" x14ac:dyDescent="0.2">
      <c r="B273" s="7"/>
      <c r="C273" s="7"/>
      <c r="D273" s="7"/>
    </row>
    <row r="274" spans="2:4" x14ac:dyDescent="0.2">
      <c r="B274" s="7"/>
      <c r="C274" s="7"/>
      <c r="D274" s="7"/>
    </row>
    <row r="275" spans="2:4" x14ac:dyDescent="0.2">
      <c r="B275" s="7"/>
      <c r="C275" s="7"/>
      <c r="D275" s="7"/>
    </row>
    <row r="276" spans="2:4" x14ac:dyDescent="0.2">
      <c r="B276" s="7"/>
      <c r="C276" s="7"/>
      <c r="D276" s="7"/>
    </row>
    <row r="277" spans="2:4" x14ac:dyDescent="0.2">
      <c r="B277" s="7"/>
      <c r="C277" s="7"/>
      <c r="D277" s="7"/>
    </row>
    <row r="278" spans="2:4" x14ac:dyDescent="0.2">
      <c r="B278" s="7"/>
      <c r="C278" s="7"/>
      <c r="D278" s="7"/>
    </row>
    <row r="279" spans="2:4" x14ac:dyDescent="0.2">
      <c r="B279" s="7"/>
      <c r="C279" s="7"/>
      <c r="D279" s="7"/>
    </row>
    <row r="280" spans="2:4" x14ac:dyDescent="0.2">
      <c r="B280" s="7"/>
      <c r="C280" s="7"/>
      <c r="D280" s="7"/>
    </row>
    <row r="281" spans="2:4" x14ac:dyDescent="0.2">
      <c r="B281" s="7"/>
      <c r="C281" s="7"/>
      <c r="D281" s="7"/>
    </row>
    <row r="282" spans="2:4" x14ac:dyDescent="0.2">
      <c r="B282" s="7"/>
      <c r="C282" s="7"/>
      <c r="D282" s="7"/>
    </row>
    <row r="283" spans="2:4" x14ac:dyDescent="0.2">
      <c r="B283" s="7"/>
      <c r="C283" s="7"/>
      <c r="D283" s="7"/>
    </row>
    <row r="284" spans="2:4" x14ac:dyDescent="0.2">
      <c r="B284" s="7"/>
      <c r="C284" s="7"/>
      <c r="D284" s="7"/>
    </row>
    <row r="285" spans="2:4" x14ac:dyDescent="0.2">
      <c r="B285" s="7"/>
      <c r="C285" s="7"/>
      <c r="D285" s="7"/>
    </row>
    <row r="286" spans="2:4" x14ac:dyDescent="0.2">
      <c r="B286" s="7"/>
      <c r="C286" s="7"/>
      <c r="D286" s="7"/>
    </row>
    <row r="287" spans="2:4" x14ac:dyDescent="0.2">
      <c r="B287" s="7"/>
      <c r="C287" s="7"/>
      <c r="D287" s="7"/>
    </row>
    <row r="288" spans="2:4" x14ac:dyDescent="0.2">
      <c r="B288" s="7"/>
      <c r="C288" s="7"/>
      <c r="D288" s="7"/>
    </row>
    <row r="289" spans="2:4" x14ac:dyDescent="0.2">
      <c r="B289" s="7"/>
      <c r="C289" s="7"/>
      <c r="D289" s="7"/>
    </row>
    <row r="290" spans="2:4" x14ac:dyDescent="0.2">
      <c r="B290" s="7"/>
      <c r="C290" s="7"/>
      <c r="D290" s="7"/>
    </row>
    <row r="291" spans="2:4" x14ac:dyDescent="0.2">
      <c r="B291" s="7"/>
      <c r="C291" s="7"/>
      <c r="D291" s="7"/>
    </row>
    <row r="292" spans="2:4" x14ac:dyDescent="0.2">
      <c r="B292" s="7"/>
      <c r="C292" s="7"/>
      <c r="D292" s="7"/>
    </row>
    <row r="293" spans="2:4" x14ac:dyDescent="0.2">
      <c r="B293" s="7"/>
      <c r="C293" s="7"/>
      <c r="D293" s="7"/>
    </row>
    <row r="294" spans="2:4" x14ac:dyDescent="0.2">
      <c r="B294" s="7"/>
      <c r="C294" s="7"/>
      <c r="D294" s="7"/>
    </row>
    <row r="295" spans="2:4" x14ac:dyDescent="0.2">
      <c r="B295" s="7"/>
      <c r="C295" s="7"/>
      <c r="D295" s="7"/>
    </row>
    <row r="296" spans="2:4" x14ac:dyDescent="0.2">
      <c r="B296" s="7"/>
      <c r="C296" s="7"/>
      <c r="D296" s="7"/>
    </row>
    <row r="297" spans="2:4" x14ac:dyDescent="0.2">
      <c r="B297" s="7"/>
      <c r="C297" s="7"/>
      <c r="D297" s="7"/>
    </row>
    <row r="298" spans="2:4" x14ac:dyDescent="0.2">
      <c r="B298" s="7"/>
      <c r="C298" s="7"/>
      <c r="D298" s="7"/>
    </row>
    <row r="299" spans="2:4" x14ac:dyDescent="0.2">
      <c r="B299" s="7"/>
      <c r="C299" s="7"/>
      <c r="D299" s="7"/>
    </row>
    <row r="300" spans="2:4" x14ac:dyDescent="0.2">
      <c r="B300" s="7"/>
      <c r="C300" s="7"/>
      <c r="D300" s="7"/>
    </row>
    <row r="301" spans="2:4" x14ac:dyDescent="0.2">
      <c r="B301" s="7"/>
      <c r="C301" s="7"/>
      <c r="D301" s="7"/>
    </row>
    <row r="302" spans="2:4" x14ac:dyDescent="0.2">
      <c r="B302" s="7"/>
      <c r="C302" s="7"/>
      <c r="D302" s="7"/>
    </row>
    <row r="303" spans="2:4" x14ac:dyDescent="0.2">
      <c r="B303" s="7"/>
      <c r="C303" s="7"/>
      <c r="D303" s="7"/>
    </row>
    <row r="304" spans="2:4" x14ac:dyDescent="0.2">
      <c r="B304" s="7"/>
      <c r="C304" s="7"/>
      <c r="D304" s="7"/>
    </row>
    <row r="305" spans="2:4" x14ac:dyDescent="0.2">
      <c r="B305" s="7"/>
      <c r="C305" s="7"/>
      <c r="D305" s="7"/>
    </row>
    <row r="306" spans="2:4" x14ac:dyDescent="0.2">
      <c r="B306" s="7"/>
      <c r="C306" s="7"/>
      <c r="D306" s="7"/>
    </row>
    <row r="307" spans="2:4" x14ac:dyDescent="0.2">
      <c r="B307" s="7"/>
      <c r="C307" s="7"/>
      <c r="D307" s="7"/>
    </row>
    <row r="308" spans="2:4" x14ac:dyDescent="0.2">
      <c r="B308" s="7"/>
      <c r="C308" s="7"/>
      <c r="D308" s="7"/>
    </row>
    <row r="309" spans="2:4" x14ac:dyDescent="0.2">
      <c r="B309" s="7"/>
      <c r="C309" s="7"/>
      <c r="D309" s="7"/>
    </row>
    <row r="310" spans="2:4" x14ac:dyDescent="0.2">
      <c r="B310" s="7"/>
      <c r="C310" s="7"/>
      <c r="D310" s="7"/>
    </row>
    <row r="311" spans="2:4" x14ac:dyDescent="0.2">
      <c r="B311" s="7"/>
      <c r="C311" s="7"/>
      <c r="D311" s="7"/>
    </row>
    <row r="312" spans="2:4" x14ac:dyDescent="0.2">
      <c r="B312" s="7"/>
      <c r="C312" s="7"/>
      <c r="D312" s="7"/>
    </row>
    <row r="313" spans="2:4" x14ac:dyDescent="0.2">
      <c r="B313" s="7"/>
      <c r="C313" s="7"/>
      <c r="D313" s="7"/>
    </row>
    <row r="314" spans="2:4" x14ac:dyDescent="0.2">
      <c r="B314" s="7"/>
      <c r="C314" s="7"/>
      <c r="D314" s="7"/>
    </row>
    <row r="315" spans="2:4" x14ac:dyDescent="0.2">
      <c r="B315" s="7"/>
      <c r="C315" s="7"/>
      <c r="D315" s="7"/>
    </row>
    <row r="316" spans="2:4" x14ac:dyDescent="0.2">
      <c r="B316" s="7"/>
      <c r="C316" s="7"/>
      <c r="D316" s="7"/>
    </row>
    <row r="317" spans="2:4" x14ac:dyDescent="0.2">
      <c r="B317" s="7"/>
      <c r="C317" s="7"/>
      <c r="D317" s="7"/>
    </row>
    <row r="318" spans="2:4" x14ac:dyDescent="0.2">
      <c r="B318" s="7"/>
      <c r="C318" s="7"/>
      <c r="D318" s="7"/>
    </row>
    <row r="319" spans="2:4" x14ac:dyDescent="0.2">
      <c r="B319" s="7"/>
      <c r="C319" s="7"/>
      <c r="D319" s="7"/>
    </row>
    <row r="320" spans="2:4" x14ac:dyDescent="0.2">
      <c r="B320" s="7"/>
      <c r="C320" s="7"/>
      <c r="D320" s="7"/>
    </row>
    <row r="321" spans="2:4" x14ac:dyDescent="0.2">
      <c r="B321" s="7"/>
      <c r="C321" s="7"/>
      <c r="D321" s="7"/>
    </row>
    <row r="322" spans="2:4" x14ac:dyDescent="0.2">
      <c r="B322" s="7"/>
      <c r="C322" s="7"/>
      <c r="D322" s="7"/>
    </row>
    <row r="323" spans="2:4" x14ac:dyDescent="0.2">
      <c r="B323" s="7"/>
      <c r="C323" s="7"/>
      <c r="D323" s="7"/>
    </row>
    <row r="324" spans="2:4" x14ac:dyDescent="0.2">
      <c r="B324" s="7"/>
      <c r="C324" s="7"/>
      <c r="D324" s="7"/>
    </row>
    <row r="325" spans="2:4" x14ac:dyDescent="0.2">
      <c r="B325" s="7"/>
      <c r="C325" s="7"/>
      <c r="D325" s="7"/>
    </row>
    <row r="326" spans="2:4" x14ac:dyDescent="0.2">
      <c r="B326" s="7"/>
      <c r="C326" s="7"/>
      <c r="D326" s="7"/>
    </row>
    <row r="327" spans="2:4" x14ac:dyDescent="0.2">
      <c r="B327" s="7"/>
      <c r="C327" s="7"/>
      <c r="D327" s="7"/>
    </row>
    <row r="328" spans="2:4" x14ac:dyDescent="0.2">
      <c r="B328" s="7"/>
      <c r="C328" s="7"/>
      <c r="D328" s="7"/>
    </row>
    <row r="329" spans="2:4" x14ac:dyDescent="0.2">
      <c r="B329" s="7"/>
      <c r="C329" s="7"/>
      <c r="D329" s="7"/>
    </row>
    <row r="330" spans="2:4" x14ac:dyDescent="0.2">
      <c r="B330" s="7"/>
      <c r="C330" s="7"/>
      <c r="D330" s="7"/>
    </row>
    <row r="331" spans="2:4" x14ac:dyDescent="0.2">
      <c r="B331" s="7"/>
      <c r="C331" s="7"/>
      <c r="D331" s="7"/>
    </row>
    <row r="332" spans="2:4" x14ac:dyDescent="0.2">
      <c r="B332" s="7"/>
      <c r="C332" s="7"/>
      <c r="D332" s="7"/>
    </row>
    <row r="333" spans="2:4" x14ac:dyDescent="0.2">
      <c r="B333" s="7"/>
      <c r="C333" s="7"/>
      <c r="D333" s="7"/>
    </row>
    <row r="334" spans="2:4" x14ac:dyDescent="0.2">
      <c r="B334" s="7"/>
      <c r="C334" s="7"/>
      <c r="D334" s="7"/>
    </row>
    <row r="335" spans="2:4" x14ac:dyDescent="0.2">
      <c r="B335" s="7"/>
      <c r="C335" s="7"/>
      <c r="D335" s="7"/>
    </row>
    <row r="336" spans="2:4" x14ac:dyDescent="0.2">
      <c r="B336" s="7"/>
      <c r="C336" s="7"/>
      <c r="D336" s="7"/>
    </row>
    <row r="337" spans="2:4" x14ac:dyDescent="0.2">
      <c r="B337" s="7"/>
      <c r="C337" s="7"/>
      <c r="D337" s="7"/>
    </row>
    <row r="338" spans="2:4" x14ac:dyDescent="0.2">
      <c r="B338" s="7"/>
      <c r="C338" s="7"/>
      <c r="D338" s="7"/>
    </row>
    <row r="339" spans="2:4" x14ac:dyDescent="0.2">
      <c r="B339" s="7"/>
      <c r="C339" s="7"/>
      <c r="D339" s="7"/>
    </row>
    <row r="340" spans="2:4" x14ac:dyDescent="0.2">
      <c r="B340" s="7"/>
      <c r="C340" s="7"/>
      <c r="D340" s="7"/>
    </row>
    <row r="341" spans="2:4" x14ac:dyDescent="0.2">
      <c r="B341" s="7"/>
      <c r="C341" s="7"/>
      <c r="D341" s="7"/>
    </row>
    <row r="342" spans="2:4" x14ac:dyDescent="0.2">
      <c r="B342" s="7"/>
      <c r="C342" s="7"/>
      <c r="D342" s="7"/>
    </row>
    <row r="343" spans="2:4" x14ac:dyDescent="0.2">
      <c r="B343" s="7"/>
      <c r="C343" s="7"/>
      <c r="D343" s="7"/>
    </row>
    <row r="344" spans="2:4" x14ac:dyDescent="0.2">
      <c r="B344" s="7"/>
      <c r="C344" s="7"/>
      <c r="D344" s="7"/>
    </row>
    <row r="345" spans="2:4" x14ac:dyDescent="0.2">
      <c r="B345" s="7"/>
      <c r="C345" s="7"/>
      <c r="D345" s="7"/>
    </row>
    <row r="346" spans="2:4" x14ac:dyDescent="0.2">
      <c r="B346" s="7"/>
      <c r="C346" s="7"/>
      <c r="D346" s="7"/>
    </row>
    <row r="347" spans="2:4" x14ac:dyDescent="0.2">
      <c r="B347" s="7"/>
      <c r="C347" s="7"/>
      <c r="D347" s="7"/>
    </row>
    <row r="348" spans="2:4" x14ac:dyDescent="0.2">
      <c r="B348" s="7"/>
      <c r="C348" s="7"/>
      <c r="D348" s="7"/>
    </row>
    <row r="349" spans="2:4" x14ac:dyDescent="0.2">
      <c r="B349" s="7"/>
      <c r="C349" s="7"/>
      <c r="D349" s="7"/>
    </row>
    <row r="350" spans="2:4" x14ac:dyDescent="0.2">
      <c r="B350" s="7"/>
      <c r="C350" s="7"/>
      <c r="D350" s="7"/>
    </row>
    <row r="351" spans="2:4" x14ac:dyDescent="0.2">
      <c r="B351" s="7"/>
      <c r="C351" s="7"/>
      <c r="D351" s="7"/>
    </row>
    <row r="352" spans="2:4" x14ac:dyDescent="0.2">
      <c r="B352" s="7"/>
      <c r="C352" s="7"/>
      <c r="D352" s="7"/>
    </row>
    <row r="353" spans="2:4" x14ac:dyDescent="0.2">
      <c r="B353" s="7"/>
      <c r="C353" s="7"/>
      <c r="D353" s="7"/>
    </row>
    <row r="354" spans="2:4" x14ac:dyDescent="0.2">
      <c r="B354" s="7"/>
      <c r="C354" s="7"/>
      <c r="D354" s="7"/>
    </row>
    <row r="355" spans="2:4" x14ac:dyDescent="0.2">
      <c r="B355" s="7"/>
      <c r="C355" s="7"/>
      <c r="D355" s="7"/>
    </row>
    <row r="356" spans="2:4" x14ac:dyDescent="0.2">
      <c r="B356" s="7"/>
      <c r="C356" s="7"/>
      <c r="D356" s="7"/>
    </row>
    <row r="357" spans="2:4" x14ac:dyDescent="0.2">
      <c r="B357" s="7"/>
      <c r="C357" s="7"/>
      <c r="D357" s="7"/>
    </row>
    <row r="358" spans="2:4" x14ac:dyDescent="0.2">
      <c r="B358" s="7"/>
      <c r="C358" s="7"/>
      <c r="D358" s="7"/>
    </row>
    <row r="359" spans="2:4" x14ac:dyDescent="0.2">
      <c r="B359" s="7"/>
      <c r="C359" s="7"/>
      <c r="D359" s="7"/>
    </row>
    <row r="360" spans="2:4" x14ac:dyDescent="0.2">
      <c r="B360" s="7"/>
      <c r="C360" s="7"/>
      <c r="D360" s="7"/>
    </row>
    <row r="361" spans="2:4" x14ac:dyDescent="0.2">
      <c r="B361" s="7"/>
      <c r="C361" s="7"/>
      <c r="D361" s="7"/>
    </row>
    <row r="362" spans="2:4" x14ac:dyDescent="0.2">
      <c r="B362" s="7"/>
      <c r="C362" s="7"/>
      <c r="D362" s="7"/>
    </row>
    <row r="363" spans="2:4" x14ac:dyDescent="0.2">
      <c r="B363" s="7"/>
      <c r="C363" s="7"/>
      <c r="D363" s="7"/>
    </row>
    <row r="364" spans="2:4" x14ac:dyDescent="0.2">
      <c r="B364" s="7"/>
      <c r="C364" s="7"/>
      <c r="D364" s="7"/>
    </row>
    <row r="365" spans="2:4" x14ac:dyDescent="0.2">
      <c r="B365" s="7"/>
      <c r="C365" s="7"/>
      <c r="D365" s="7"/>
    </row>
    <row r="366" spans="2:4" x14ac:dyDescent="0.2">
      <c r="B366" s="7"/>
      <c r="C366" s="7"/>
      <c r="D366" s="7"/>
    </row>
    <row r="367" spans="2:4" x14ac:dyDescent="0.2">
      <c r="B367" s="7"/>
      <c r="C367" s="7"/>
      <c r="D367" s="7"/>
    </row>
    <row r="368" spans="2:4" x14ac:dyDescent="0.2">
      <c r="B368" s="7"/>
      <c r="C368" s="7"/>
      <c r="D368" s="7"/>
    </row>
    <row r="369" spans="2:4" x14ac:dyDescent="0.2">
      <c r="B369" s="7"/>
      <c r="C369" s="7"/>
      <c r="D369" s="7"/>
    </row>
    <row r="370" spans="2:4" x14ac:dyDescent="0.2">
      <c r="B370" s="7"/>
      <c r="C370" s="7"/>
      <c r="D370" s="7"/>
    </row>
    <row r="371" spans="2:4" x14ac:dyDescent="0.2">
      <c r="B371" s="7"/>
      <c r="C371" s="7"/>
      <c r="D371" s="7"/>
    </row>
    <row r="372" spans="2:4" x14ac:dyDescent="0.2">
      <c r="B372" s="7"/>
      <c r="C372" s="7"/>
      <c r="D372" s="7"/>
    </row>
    <row r="373" spans="2:4" x14ac:dyDescent="0.2">
      <c r="B373" s="7"/>
      <c r="C373" s="7"/>
      <c r="D373" s="7"/>
    </row>
    <row r="374" spans="2:4" x14ac:dyDescent="0.2">
      <c r="B374" s="7"/>
      <c r="C374" s="7"/>
      <c r="D374" s="7"/>
    </row>
    <row r="375" spans="2:4" x14ac:dyDescent="0.2">
      <c r="B375" s="7"/>
      <c r="C375" s="7"/>
      <c r="D375" s="7"/>
    </row>
    <row r="376" spans="2:4" x14ac:dyDescent="0.2">
      <c r="B376" s="7"/>
      <c r="C376" s="7"/>
      <c r="D376" s="7"/>
    </row>
    <row r="377" spans="2:4" x14ac:dyDescent="0.2">
      <c r="B377" s="7"/>
      <c r="C377" s="7"/>
      <c r="D377" s="7"/>
    </row>
    <row r="378" spans="2:4" x14ac:dyDescent="0.2">
      <c r="B378" s="7"/>
      <c r="C378" s="7"/>
      <c r="D378" s="7"/>
    </row>
    <row r="379" spans="2:4" x14ac:dyDescent="0.2">
      <c r="B379" s="7"/>
      <c r="C379" s="7"/>
      <c r="D379" s="7"/>
    </row>
    <row r="380" spans="2:4" x14ac:dyDescent="0.2">
      <c r="B380" s="7"/>
      <c r="C380" s="7"/>
      <c r="D380" s="7"/>
    </row>
    <row r="381" spans="2:4" x14ac:dyDescent="0.2">
      <c r="B381" s="7"/>
      <c r="C381" s="7"/>
      <c r="D381" s="7"/>
    </row>
    <row r="382" spans="2:4" x14ac:dyDescent="0.2">
      <c r="B382" s="7"/>
      <c r="C382" s="7"/>
      <c r="D382" s="7"/>
    </row>
    <row r="383" spans="2:4" x14ac:dyDescent="0.2">
      <c r="B383" s="7"/>
      <c r="C383" s="7"/>
      <c r="D383" s="7"/>
    </row>
    <row r="384" spans="2:4" x14ac:dyDescent="0.2">
      <c r="B384" s="7"/>
      <c r="C384" s="7"/>
      <c r="D384" s="7"/>
    </row>
    <row r="385" spans="2:4" x14ac:dyDescent="0.2">
      <c r="B385" s="7"/>
      <c r="C385" s="7"/>
      <c r="D385" s="7"/>
    </row>
    <row r="386" spans="2:4" x14ac:dyDescent="0.2">
      <c r="B386" s="7"/>
      <c r="C386" s="7"/>
      <c r="D386" s="7"/>
    </row>
    <row r="387" spans="2:4" x14ac:dyDescent="0.2">
      <c r="B387" s="7"/>
      <c r="C387" s="7"/>
      <c r="D387" s="7"/>
    </row>
    <row r="388" spans="2:4" x14ac:dyDescent="0.2">
      <c r="B388" s="7"/>
      <c r="C388" s="7"/>
      <c r="D388" s="7"/>
    </row>
    <row r="389" spans="2:4" x14ac:dyDescent="0.2">
      <c r="B389" s="7"/>
      <c r="C389" s="7"/>
      <c r="D389" s="7"/>
    </row>
    <row r="390" spans="2:4" x14ac:dyDescent="0.2">
      <c r="B390" s="7"/>
      <c r="C390" s="7"/>
      <c r="D390" s="7"/>
    </row>
    <row r="391" spans="2:4" x14ac:dyDescent="0.2">
      <c r="B391" s="7"/>
      <c r="C391" s="7"/>
      <c r="D391" s="7"/>
    </row>
    <row r="392" spans="2:4" x14ac:dyDescent="0.2">
      <c r="B392" s="7"/>
      <c r="C392" s="7"/>
      <c r="D392" s="7"/>
    </row>
    <row r="393" spans="2:4" x14ac:dyDescent="0.2">
      <c r="B393" s="7"/>
      <c r="C393" s="7"/>
      <c r="D393" s="7"/>
    </row>
    <row r="394" spans="2:4" x14ac:dyDescent="0.2">
      <c r="B394" s="7"/>
      <c r="C394" s="7"/>
      <c r="D394" s="7"/>
    </row>
    <row r="395" spans="2:4" x14ac:dyDescent="0.2">
      <c r="B395" s="7"/>
      <c r="C395" s="7"/>
      <c r="D395" s="7"/>
    </row>
    <row r="396" spans="2:4" x14ac:dyDescent="0.2">
      <c r="B396" s="7"/>
      <c r="C396" s="7"/>
      <c r="D396" s="7"/>
    </row>
    <row r="397" spans="2:4" x14ac:dyDescent="0.2">
      <c r="B397" s="7"/>
      <c r="C397" s="7"/>
      <c r="D397" s="7"/>
    </row>
    <row r="398" spans="2:4" x14ac:dyDescent="0.2">
      <c r="B398" s="7"/>
      <c r="C398" s="7"/>
      <c r="D398" s="7"/>
    </row>
    <row r="399" spans="2:4" x14ac:dyDescent="0.2">
      <c r="B399" s="7"/>
      <c r="C399" s="7"/>
      <c r="D399" s="7"/>
    </row>
    <row r="400" spans="2:4" x14ac:dyDescent="0.2">
      <c r="B400" s="7"/>
      <c r="C400" s="7"/>
      <c r="D400" s="7"/>
    </row>
    <row r="401" spans="2:4" x14ac:dyDescent="0.2">
      <c r="B401" s="7"/>
      <c r="C401" s="7"/>
      <c r="D401" s="7"/>
    </row>
    <row r="402" spans="2:4" x14ac:dyDescent="0.2">
      <c r="B402" s="7"/>
      <c r="C402" s="7"/>
      <c r="D402" s="7"/>
    </row>
    <row r="403" spans="2:4" x14ac:dyDescent="0.2">
      <c r="B403" s="7"/>
      <c r="C403" s="7"/>
      <c r="D403" s="7"/>
    </row>
    <row r="404" spans="2:4" x14ac:dyDescent="0.2">
      <c r="B404" s="7"/>
      <c r="C404" s="7"/>
      <c r="D404" s="7"/>
    </row>
    <row r="405" spans="2:4" x14ac:dyDescent="0.2">
      <c r="B405" s="7"/>
      <c r="C405" s="7"/>
      <c r="D405" s="7"/>
    </row>
    <row r="406" spans="2:4" x14ac:dyDescent="0.2">
      <c r="B406" s="7"/>
      <c r="C406" s="7"/>
      <c r="D406" s="7"/>
    </row>
    <row r="407" spans="2:4" x14ac:dyDescent="0.2">
      <c r="B407" s="7"/>
      <c r="C407" s="7"/>
      <c r="D407" s="7"/>
    </row>
    <row r="408" spans="2:4" x14ac:dyDescent="0.2">
      <c r="B408" s="7"/>
      <c r="C408" s="7"/>
      <c r="D408" s="7"/>
    </row>
    <row r="409" spans="2:4" x14ac:dyDescent="0.2">
      <c r="B409" s="7"/>
      <c r="C409" s="7"/>
      <c r="D409" s="7"/>
    </row>
    <row r="410" spans="2:4" x14ac:dyDescent="0.2">
      <c r="B410" s="7"/>
      <c r="C410" s="7"/>
      <c r="D410" s="7"/>
    </row>
    <row r="411" spans="2:4" x14ac:dyDescent="0.2">
      <c r="B411" s="7"/>
      <c r="C411" s="7"/>
      <c r="D411" s="7"/>
    </row>
    <row r="412" spans="2:4" x14ac:dyDescent="0.2">
      <c r="B412" s="7"/>
      <c r="C412" s="7"/>
      <c r="D412" s="7"/>
    </row>
    <row r="413" spans="2:4" x14ac:dyDescent="0.2">
      <c r="B413" s="7"/>
      <c r="C413" s="7"/>
      <c r="D413" s="7"/>
    </row>
    <row r="414" spans="2:4" x14ac:dyDescent="0.2">
      <c r="B414" s="7"/>
      <c r="C414" s="7"/>
      <c r="D414" s="7"/>
    </row>
    <row r="415" spans="2:4" x14ac:dyDescent="0.2">
      <c r="B415" s="7"/>
      <c r="C415" s="7"/>
      <c r="D415" s="7"/>
    </row>
    <row r="416" spans="2:4" x14ac:dyDescent="0.2">
      <c r="B416" s="7"/>
      <c r="C416" s="7"/>
      <c r="D416" s="7"/>
    </row>
    <row r="417" spans="2:4" x14ac:dyDescent="0.2">
      <c r="B417" s="7"/>
      <c r="C417" s="7"/>
      <c r="D417" s="7"/>
    </row>
    <row r="418" spans="2:4" x14ac:dyDescent="0.2">
      <c r="B418" s="7"/>
      <c r="C418" s="7"/>
      <c r="D418" s="7"/>
    </row>
    <row r="419" spans="2:4" x14ac:dyDescent="0.2">
      <c r="B419" s="7"/>
      <c r="C419" s="7"/>
      <c r="D419" s="7"/>
    </row>
    <row r="420" spans="2:4" x14ac:dyDescent="0.2">
      <c r="B420" s="7"/>
      <c r="C420" s="7"/>
      <c r="D420" s="7"/>
    </row>
    <row r="421" spans="2:4" x14ac:dyDescent="0.2">
      <c r="B421" s="7"/>
      <c r="C421" s="7"/>
      <c r="D421" s="7"/>
    </row>
    <row r="422" spans="2:4" x14ac:dyDescent="0.2">
      <c r="B422" s="7"/>
      <c r="C422" s="7"/>
      <c r="D422" s="7"/>
    </row>
    <row r="423" spans="2:4" x14ac:dyDescent="0.2">
      <c r="B423" s="7"/>
      <c r="C423" s="7"/>
      <c r="D423" s="7"/>
    </row>
    <row r="424" spans="2:4" x14ac:dyDescent="0.2">
      <c r="B424" s="7"/>
      <c r="C424" s="7"/>
      <c r="D424" s="7"/>
    </row>
    <row r="425" spans="2:4" x14ac:dyDescent="0.2">
      <c r="B425" s="7"/>
      <c r="C425" s="7"/>
      <c r="D425" s="7"/>
    </row>
    <row r="426" spans="2:4" x14ac:dyDescent="0.2">
      <c r="B426" s="7"/>
      <c r="C426" s="7"/>
      <c r="D426" s="7"/>
    </row>
    <row r="427" spans="2:4" x14ac:dyDescent="0.2">
      <c r="B427" s="7"/>
      <c r="C427" s="7"/>
      <c r="D427" s="7"/>
    </row>
    <row r="428" spans="2:4" x14ac:dyDescent="0.2">
      <c r="B428" s="7"/>
      <c r="C428" s="7"/>
      <c r="D428" s="7"/>
    </row>
    <row r="429" spans="2:4" x14ac:dyDescent="0.2">
      <c r="B429" s="7"/>
      <c r="C429" s="7"/>
      <c r="D429" s="7"/>
    </row>
    <row r="430" spans="2:4" x14ac:dyDescent="0.2">
      <c r="B430" s="7"/>
      <c r="C430" s="7"/>
      <c r="D430" s="7"/>
    </row>
    <row r="431" spans="2:4" x14ac:dyDescent="0.2">
      <c r="B431" s="7"/>
      <c r="C431" s="7"/>
      <c r="D431" s="7"/>
    </row>
    <row r="432" spans="2:4" x14ac:dyDescent="0.2">
      <c r="B432" s="7"/>
      <c r="C432" s="7"/>
      <c r="D432" s="7"/>
    </row>
    <row r="433" spans="2:4" x14ac:dyDescent="0.2">
      <c r="B433" s="7"/>
      <c r="C433" s="7"/>
      <c r="D433" s="7"/>
    </row>
    <row r="434" spans="2:4" x14ac:dyDescent="0.2">
      <c r="B434" s="7"/>
      <c r="C434" s="7"/>
      <c r="D434" s="7"/>
    </row>
    <row r="435" spans="2:4" x14ac:dyDescent="0.2">
      <c r="B435" s="7"/>
      <c r="C435" s="7"/>
      <c r="D435" s="7"/>
    </row>
    <row r="436" spans="2:4" x14ac:dyDescent="0.2">
      <c r="B436" s="7"/>
      <c r="C436" s="7"/>
      <c r="D436" s="7"/>
    </row>
    <row r="437" spans="2:4" x14ac:dyDescent="0.2">
      <c r="B437" s="7"/>
      <c r="C437" s="7"/>
      <c r="D437" s="7"/>
    </row>
    <row r="438" spans="2:4" x14ac:dyDescent="0.2">
      <c r="B438" s="7"/>
      <c r="C438" s="7"/>
      <c r="D438" s="7"/>
    </row>
    <row r="439" spans="2:4" x14ac:dyDescent="0.2">
      <c r="B439" s="7"/>
      <c r="C439" s="7"/>
      <c r="D439" s="7"/>
    </row>
    <row r="440" spans="2:4" x14ac:dyDescent="0.2">
      <c r="B440" s="7"/>
      <c r="C440" s="7"/>
      <c r="D440" s="7"/>
    </row>
    <row r="441" spans="2:4" x14ac:dyDescent="0.2">
      <c r="B441" s="7"/>
      <c r="C441" s="7"/>
      <c r="D441" s="7"/>
    </row>
    <row r="442" spans="2:4" x14ac:dyDescent="0.2">
      <c r="B442" s="7"/>
      <c r="C442" s="7"/>
      <c r="D442" s="7"/>
    </row>
    <row r="443" spans="2:4" x14ac:dyDescent="0.2">
      <c r="B443" s="7"/>
      <c r="C443" s="7"/>
      <c r="D443" s="7"/>
    </row>
    <row r="444" spans="2:4" x14ac:dyDescent="0.2">
      <c r="B444" s="7"/>
      <c r="C444" s="7"/>
      <c r="D444" s="7"/>
    </row>
    <row r="445" spans="2:4" x14ac:dyDescent="0.2">
      <c r="B445" s="7"/>
      <c r="C445" s="7"/>
      <c r="D445" s="7"/>
    </row>
    <row r="446" spans="2:4" x14ac:dyDescent="0.2">
      <c r="B446" s="7"/>
      <c r="C446" s="7"/>
      <c r="D446" s="7"/>
    </row>
    <row r="447" spans="2:4" x14ac:dyDescent="0.2">
      <c r="B447" s="7"/>
      <c r="C447" s="7"/>
      <c r="D447" s="7"/>
    </row>
    <row r="448" spans="2:4" x14ac:dyDescent="0.2">
      <c r="B448" s="7"/>
      <c r="C448" s="7"/>
      <c r="D448" s="7"/>
    </row>
    <row r="449" spans="2:4" x14ac:dyDescent="0.2">
      <c r="B449" s="7"/>
      <c r="C449" s="7"/>
      <c r="D449" s="7"/>
    </row>
    <row r="450" spans="2:4" x14ac:dyDescent="0.2">
      <c r="B450" s="7"/>
      <c r="C450" s="7"/>
      <c r="D450" s="7"/>
    </row>
    <row r="451" spans="2:4" x14ac:dyDescent="0.2">
      <c r="B451" s="7"/>
      <c r="C451" s="7"/>
      <c r="D451" s="7"/>
    </row>
    <row r="452" spans="2:4" x14ac:dyDescent="0.2">
      <c r="B452" s="7"/>
      <c r="C452" s="7"/>
      <c r="D452" s="7"/>
    </row>
    <row r="453" spans="2:4" x14ac:dyDescent="0.2">
      <c r="B453" s="7"/>
      <c r="C453" s="7"/>
      <c r="D453" s="7"/>
    </row>
    <row r="454" spans="2:4" x14ac:dyDescent="0.2">
      <c r="B454" s="7"/>
      <c r="C454" s="7"/>
      <c r="D454" s="7"/>
    </row>
    <row r="455" spans="2:4" x14ac:dyDescent="0.2">
      <c r="B455" s="7"/>
      <c r="C455" s="7"/>
      <c r="D455" s="7"/>
    </row>
    <row r="456" spans="2:4" x14ac:dyDescent="0.2">
      <c r="B456" s="7"/>
      <c r="C456" s="7"/>
      <c r="D456" s="7"/>
    </row>
    <row r="457" spans="2:4" x14ac:dyDescent="0.2">
      <c r="B457" s="7"/>
      <c r="C457" s="7"/>
      <c r="D457" s="7"/>
    </row>
    <row r="458" spans="2:4" x14ac:dyDescent="0.2">
      <c r="B458" s="7"/>
      <c r="C458" s="7"/>
      <c r="D458" s="7"/>
    </row>
    <row r="459" spans="2:4" x14ac:dyDescent="0.2">
      <c r="B459" s="7"/>
      <c r="C459" s="7"/>
      <c r="D459" s="7"/>
    </row>
    <row r="460" spans="2:4" x14ac:dyDescent="0.2">
      <c r="B460" s="7"/>
      <c r="C460" s="7"/>
      <c r="D460" s="7"/>
    </row>
    <row r="461" spans="2:4" x14ac:dyDescent="0.2">
      <c r="B461" s="7"/>
      <c r="C461" s="7"/>
      <c r="D461" s="7"/>
    </row>
    <row r="462" spans="2:4" x14ac:dyDescent="0.2">
      <c r="B462" s="7"/>
      <c r="C462" s="7"/>
      <c r="D462" s="7"/>
    </row>
    <row r="463" spans="2:4" x14ac:dyDescent="0.2">
      <c r="B463" s="7"/>
      <c r="C463" s="7"/>
      <c r="D463" s="7"/>
    </row>
    <row r="464" spans="2:4" x14ac:dyDescent="0.2">
      <c r="B464" s="7"/>
      <c r="C464" s="7"/>
      <c r="D464" s="7"/>
    </row>
    <row r="465" spans="2:4" x14ac:dyDescent="0.2">
      <c r="B465" s="7"/>
      <c r="C465" s="7"/>
      <c r="D465" s="7"/>
    </row>
    <row r="466" spans="2:4" x14ac:dyDescent="0.2">
      <c r="B466" s="7"/>
      <c r="C466" s="7"/>
      <c r="D466" s="7"/>
    </row>
    <row r="467" spans="2:4" x14ac:dyDescent="0.2">
      <c r="B467" s="7"/>
      <c r="C467" s="7"/>
      <c r="D467" s="7"/>
    </row>
    <row r="468" spans="2:4" x14ac:dyDescent="0.2">
      <c r="B468" s="7"/>
      <c r="C468" s="7"/>
      <c r="D468" s="7"/>
    </row>
    <row r="469" spans="2:4" x14ac:dyDescent="0.2">
      <c r="B469" s="7"/>
      <c r="C469" s="7"/>
      <c r="D469" s="7"/>
    </row>
    <row r="470" spans="2:4" x14ac:dyDescent="0.2">
      <c r="B470" s="7"/>
      <c r="C470" s="7"/>
      <c r="D470" s="7"/>
    </row>
    <row r="471" spans="2:4" x14ac:dyDescent="0.2">
      <c r="B471" s="7"/>
      <c r="C471" s="7"/>
      <c r="D471" s="7"/>
    </row>
    <row r="472" spans="2:4" x14ac:dyDescent="0.2">
      <c r="B472" s="7"/>
      <c r="C472" s="7"/>
      <c r="D472" s="7"/>
    </row>
    <row r="473" spans="2:4" x14ac:dyDescent="0.2">
      <c r="B473" s="7"/>
      <c r="C473" s="7"/>
      <c r="D473" s="7"/>
    </row>
    <row r="474" spans="2:4" x14ac:dyDescent="0.2">
      <c r="B474" s="7"/>
      <c r="C474" s="7"/>
      <c r="D474" s="7"/>
    </row>
    <row r="475" spans="2:4" x14ac:dyDescent="0.2">
      <c r="B475" s="7"/>
      <c r="C475" s="7"/>
      <c r="D475" s="7"/>
    </row>
    <row r="476" spans="2:4" x14ac:dyDescent="0.2">
      <c r="B476" s="7"/>
      <c r="C476" s="7"/>
      <c r="D476" s="7"/>
    </row>
    <row r="477" spans="2:4" x14ac:dyDescent="0.2">
      <c r="B477" s="7"/>
      <c r="C477" s="7"/>
      <c r="D477" s="7"/>
    </row>
    <row r="478" spans="2:4" x14ac:dyDescent="0.2">
      <c r="B478" s="7"/>
      <c r="C478" s="7"/>
      <c r="D478" s="7"/>
    </row>
    <row r="479" spans="2:4" x14ac:dyDescent="0.2">
      <c r="B479" s="7"/>
      <c r="C479" s="7"/>
      <c r="D479" s="7"/>
    </row>
    <row r="480" spans="2:4" x14ac:dyDescent="0.2">
      <c r="B480" s="7"/>
      <c r="C480" s="7"/>
      <c r="D480" s="7"/>
    </row>
    <row r="481" spans="2:4" x14ac:dyDescent="0.2">
      <c r="B481" s="7"/>
      <c r="C481" s="7"/>
      <c r="D481" s="7"/>
    </row>
    <row r="482" spans="2:4" x14ac:dyDescent="0.2">
      <c r="B482" s="7"/>
      <c r="C482" s="7"/>
      <c r="D482" s="7"/>
    </row>
    <row r="483" spans="2:4" x14ac:dyDescent="0.2">
      <c r="B483" s="7"/>
      <c r="C483" s="7"/>
      <c r="D483" s="7"/>
    </row>
    <row r="484" spans="2:4" x14ac:dyDescent="0.2">
      <c r="B484" s="7"/>
      <c r="C484" s="7"/>
      <c r="D484" s="7"/>
    </row>
    <row r="485" spans="2:4" x14ac:dyDescent="0.2">
      <c r="B485" s="7"/>
      <c r="C485" s="7"/>
      <c r="D485" s="7"/>
    </row>
    <row r="486" spans="2:4" x14ac:dyDescent="0.2">
      <c r="B486" s="7"/>
      <c r="C486" s="7"/>
      <c r="D486" s="7"/>
    </row>
    <row r="487" spans="2:4" x14ac:dyDescent="0.2">
      <c r="B487" s="7"/>
      <c r="C487" s="7"/>
      <c r="D487" s="7"/>
    </row>
    <row r="488" spans="2:4" x14ac:dyDescent="0.2">
      <c r="B488" s="7"/>
      <c r="C488" s="7"/>
      <c r="D488" s="7"/>
    </row>
    <row r="489" spans="2:4" x14ac:dyDescent="0.2">
      <c r="B489" s="7"/>
      <c r="C489" s="7"/>
      <c r="D489" s="7"/>
    </row>
    <row r="490" spans="2:4" x14ac:dyDescent="0.2">
      <c r="B490" s="7"/>
      <c r="C490" s="7"/>
      <c r="D490" s="7"/>
    </row>
    <row r="491" spans="2:4" x14ac:dyDescent="0.2">
      <c r="B491" s="7"/>
      <c r="C491" s="7"/>
      <c r="D491" s="7"/>
    </row>
    <row r="492" spans="2:4" x14ac:dyDescent="0.2">
      <c r="B492" s="7"/>
      <c r="C492" s="7"/>
      <c r="D492" s="7"/>
    </row>
    <row r="493" spans="2:4" x14ac:dyDescent="0.2">
      <c r="B493" s="7"/>
      <c r="C493" s="7"/>
      <c r="D493" s="7"/>
    </row>
    <row r="494" spans="2:4" x14ac:dyDescent="0.2">
      <c r="B494" s="7"/>
      <c r="C494" s="7"/>
      <c r="D494" s="7"/>
    </row>
    <row r="495" spans="2:4" x14ac:dyDescent="0.2">
      <c r="B495" s="7"/>
      <c r="C495" s="7"/>
      <c r="D495" s="7"/>
    </row>
    <row r="496" spans="2:4" x14ac:dyDescent="0.2">
      <c r="B496" s="7"/>
      <c r="C496" s="7"/>
      <c r="D496" s="7"/>
    </row>
    <row r="497" spans="2:4" x14ac:dyDescent="0.2">
      <c r="B497" s="7"/>
      <c r="C497" s="7"/>
      <c r="D497" s="7"/>
    </row>
    <row r="498" spans="2:4" x14ac:dyDescent="0.2">
      <c r="B498" s="7"/>
      <c r="C498" s="7"/>
      <c r="D498" s="7"/>
    </row>
    <row r="499" spans="2:4" x14ac:dyDescent="0.2">
      <c r="B499" s="7"/>
      <c r="C499" s="7"/>
      <c r="D499" s="7"/>
    </row>
    <row r="500" spans="2:4" x14ac:dyDescent="0.2">
      <c r="B500" s="7"/>
      <c r="C500" s="7"/>
      <c r="D500" s="7"/>
    </row>
    <row r="501" spans="2:4" x14ac:dyDescent="0.2">
      <c r="B501" s="7"/>
      <c r="C501" s="7"/>
      <c r="D501" s="7"/>
    </row>
    <row r="502" spans="2:4" x14ac:dyDescent="0.2">
      <c r="B502" s="7"/>
      <c r="C502" s="7"/>
      <c r="D502" s="7"/>
    </row>
    <row r="503" spans="2:4" x14ac:dyDescent="0.2">
      <c r="B503" s="7"/>
      <c r="C503" s="7"/>
      <c r="D503" s="7"/>
    </row>
    <row r="504" spans="2:4" x14ac:dyDescent="0.2">
      <c r="B504" s="7"/>
      <c r="C504" s="7"/>
      <c r="D504" s="7"/>
    </row>
    <row r="505" spans="2:4" x14ac:dyDescent="0.2">
      <c r="B505" s="7"/>
      <c r="C505" s="7"/>
      <c r="D505" s="7"/>
    </row>
    <row r="506" spans="2:4" x14ac:dyDescent="0.2">
      <c r="B506" s="7"/>
      <c r="C506" s="7"/>
      <c r="D506" s="7"/>
    </row>
    <row r="507" spans="2:4" x14ac:dyDescent="0.2">
      <c r="B507" s="7"/>
      <c r="C507" s="7"/>
      <c r="D507" s="7"/>
    </row>
    <row r="508" spans="2:4" x14ac:dyDescent="0.2">
      <c r="B508" s="7"/>
      <c r="C508" s="7"/>
      <c r="D508" s="7"/>
    </row>
    <row r="509" spans="2:4" x14ac:dyDescent="0.2">
      <c r="B509" s="7"/>
      <c r="C509" s="7"/>
      <c r="D509" s="7"/>
    </row>
    <row r="510" spans="2:4" x14ac:dyDescent="0.2">
      <c r="B510" s="7"/>
      <c r="C510" s="7"/>
      <c r="D510" s="7"/>
    </row>
    <row r="511" spans="2:4" x14ac:dyDescent="0.2">
      <c r="B511" s="7"/>
      <c r="C511" s="7"/>
      <c r="D511" s="7"/>
    </row>
    <row r="512" spans="2:4" x14ac:dyDescent="0.2">
      <c r="B512" s="7"/>
      <c r="C512" s="7"/>
      <c r="D512" s="7"/>
    </row>
    <row r="513" spans="2:4" x14ac:dyDescent="0.2">
      <c r="B513" s="7"/>
      <c r="C513" s="7"/>
      <c r="D513" s="7"/>
    </row>
    <row r="514" spans="2:4" x14ac:dyDescent="0.2">
      <c r="B514" s="7"/>
      <c r="C514" s="7"/>
      <c r="D514" s="7"/>
    </row>
    <row r="515" spans="2:4" x14ac:dyDescent="0.2">
      <c r="B515" s="7"/>
      <c r="C515" s="7"/>
      <c r="D515" s="7"/>
    </row>
    <row r="516" spans="2:4" x14ac:dyDescent="0.2">
      <c r="B516" s="7"/>
      <c r="C516" s="7"/>
      <c r="D516" s="7"/>
    </row>
    <row r="517" spans="2:4" x14ac:dyDescent="0.2">
      <c r="B517" s="7"/>
      <c r="C517" s="7"/>
      <c r="D517" s="7"/>
    </row>
    <row r="518" spans="2:4" x14ac:dyDescent="0.2">
      <c r="B518" s="7"/>
      <c r="C518" s="7"/>
      <c r="D518" s="7"/>
    </row>
    <row r="519" spans="2:4" x14ac:dyDescent="0.2">
      <c r="B519" s="7"/>
      <c r="C519" s="7"/>
      <c r="D519" s="7"/>
    </row>
    <row r="520" spans="2:4" x14ac:dyDescent="0.2">
      <c r="B520" s="7"/>
      <c r="C520" s="7"/>
      <c r="D520" s="7"/>
    </row>
    <row r="521" spans="2:4" x14ac:dyDescent="0.2">
      <c r="B521" s="7"/>
      <c r="C521" s="7"/>
      <c r="D521" s="7"/>
    </row>
    <row r="522" spans="2:4" x14ac:dyDescent="0.2">
      <c r="B522" s="7"/>
      <c r="C522" s="7"/>
      <c r="D522" s="7"/>
    </row>
    <row r="523" spans="2:4" x14ac:dyDescent="0.2">
      <c r="B523" s="7"/>
      <c r="C523" s="7"/>
      <c r="D523" s="7"/>
    </row>
    <row r="524" spans="2:4" x14ac:dyDescent="0.2">
      <c r="B524" s="7"/>
      <c r="C524" s="7"/>
      <c r="D524" s="7"/>
    </row>
    <row r="525" spans="2:4" x14ac:dyDescent="0.2">
      <c r="B525" s="7"/>
      <c r="C525" s="7"/>
      <c r="D525" s="7"/>
    </row>
    <row r="526" spans="2:4" x14ac:dyDescent="0.2">
      <c r="B526" s="7"/>
      <c r="C526" s="7"/>
      <c r="D526" s="7"/>
    </row>
    <row r="527" spans="2:4" x14ac:dyDescent="0.2">
      <c r="B527" s="7"/>
      <c r="C527" s="7"/>
      <c r="D527" s="7"/>
    </row>
    <row r="528" spans="2:4" x14ac:dyDescent="0.2">
      <c r="B528" s="7"/>
      <c r="C528" s="7"/>
      <c r="D528" s="7"/>
    </row>
    <row r="529" spans="2:4" x14ac:dyDescent="0.2">
      <c r="B529" s="7"/>
      <c r="C529" s="7"/>
      <c r="D529" s="7"/>
    </row>
    <row r="530" spans="2:4" x14ac:dyDescent="0.2">
      <c r="B530" s="7"/>
      <c r="C530" s="7"/>
      <c r="D530" s="7"/>
    </row>
    <row r="531" spans="2:4" x14ac:dyDescent="0.2">
      <c r="B531" s="7"/>
      <c r="C531" s="7"/>
      <c r="D531" s="7"/>
    </row>
    <row r="532" spans="2:4" x14ac:dyDescent="0.2">
      <c r="B532" s="7"/>
      <c r="C532" s="7"/>
      <c r="D532" s="7"/>
    </row>
    <row r="533" spans="2:4" x14ac:dyDescent="0.2">
      <c r="B533" s="7"/>
      <c r="C533" s="7"/>
      <c r="D533" s="7"/>
    </row>
    <row r="534" spans="2:4" x14ac:dyDescent="0.2">
      <c r="B534" s="7"/>
      <c r="C534" s="7"/>
      <c r="D534" s="7"/>
    </row>
    <row r="535" spans="2:4" x14ac:dyDescent="0.2">
      <c r="B535" s="7"/>
      <c r="C535" s="7"/>
      <c r="D535" s="7"/>
    </row>
    <row r="536" spans="2:4" x14ac:dyDescent="0.2">
      <c r="B536" s="7"/>
      <c r="C536" s="7"/>
      <c r="D536" s="7"/>
    </row>
    <row r="537" spans="2:4" x14ac:dyDescent="0.2">
      <c r="B537" s="7"/>
      <c r="C537" s="7"/>
      <c r="D537" s="7"/>
    </row>
    <row r="538" spans="2:4" x14ac:dyDescent="0.2">
      <c r="B538" s="7"/>
      <c r="C538" s="7"/>
      <c r="D538" s="7"/>
    </row>
    <row r="539" spans="2:4" x14ac:dyDescent="0.2">
      <c r="B539" s="7"/>
      <c r="C539" s="7"/>
      <c r="D539" s="7"/>
    </row>
    <row r="540" spans="2:4" x14ac:dyDescent="0.2">
      <c r="B540" s="7"/>
      <c r="C540" s="7"/>
      <c r="D540" s="7"/>
    </row>
    <row r="541" spans="2:4" x14ac:dyDescent="0.2">
      <c r="B541" s="7"/>
      <c r="C541" s="7"/>
      <c r="D541" s="7"/>
    </row>
    <row r="542" spans="2:4" x14ac:dyDescent="0.2">
      <c r="B542" s="7"/>
      <c r="C542" s="7"/>
      <c r="D542" s="7"/>
    </row>
    <row r="543" spans="2:4" x14ac:dyDescent="0.2">
      <c r="B543" s="7"/>
      <c r="C543" s="7"/>
      <c r="D543" s="7"/>
    </row>
    <row r="544" spans="2:4" x14ac:dyDescent="0.2">
      <c r="B544" s="7"/>
      <c r="C544" s="7"/>
      <c r="D544" s="7"/>
    </row>
    <row r="545" spans="2:4" x14ac:dyDescent="0.2">
      <c r="B545" s="7"/>
      <c r="C545" s="7"/>
      <c r="D545" s="7"/>
    </row>
    <row r="546" spans="2:4" x14ac:dyDescent="0.2">
      <c r="B546" s="7"/>
      <c r="C546" s="7"/>
      <c r="D546" s="7"/>
    </row>
    <row r="547" spans="2:4" x14ac:dyDescent="0.2">
      <c r="B547" s="7"/>
      <c r="C547" s="7"/>
      <c r="D547" s="7"/>
    </row>
    <row r="548" spans="2:4" x14ac:dyDescent="0.2">
      <c r="B548" s="7"/>
      <c r="C548" s="7"/>
      <c r="D548" s="7"/>
    </row>
    <row r="549" spans="2:4" x14ac:dyDescent="0.2">
      <c r="B549" s="7"/>
      <c r="C549" s="7"/>
      <c r="D549" s="7"/>
    </row>
    <row r="550" spans="2:4" x14ac:dyDescent="0.2">
      <c r="B550" s="7"/>
      <c r="C550" s="7"/>
      <c r="D550" s="7"/>
    </row>
    <row r="551" spans="2:4" x14ac:dyDescent="0.2">
      <c r="B551" s="7"/>
      <c r="C551" s="7"/>
      <c r="D551" s="7"/>
    </row>
    <row r="552" spans="2:4" x14ac:dyDescent="0.2">
      <c r="B552" s="7"/>
      <c r="C552" s="7"/>
      <c r="D552" s="7"/>
    </row>
    <row r="553" spans="2:4" x14ac:dyDescent="0.2">
      <c r="B553" s="7"/>
      <c r="C553" s="7"/>
      <c r="D553" s="7"/>
    </row>
    <row r="554" spans="2:4" x14ac:dyDescent="0.2">
      <c r="B554" s="7"/>
      <c r="C554" s="7"/>
      <c r="D554" s="7"/>
    </row>
    <row r="555" spans="2:4" x14ac:dyDescent="0.2">
      <c r="B555" s="7"/>
      <c r="C555" s="7"/>
      <c r="D555" s="7"/>
    </row>
    <row r="556" spans="2:4" x14ac:dyDescent="0.2">
      <c r="B556" s="7"/>
      <c r="C556" s="7"/>
      <c r="D556" s="7"/>
    </row>
    <row r="557" spans="2:4" x14ac:dyDescent="0.2">
      <c r="B557" s="7"/>
      <c r="C557" s="7"/>
      <c r="D557" s="7"/>
    </row>
    <row r="558" spans="2:4" x14ac:dyDescent="0.2">
      <c r="B558" s="7"/>
      <c r="C558" s="7"/>
      <c r="D558" s="7"/>
    </row>
    <row r="559" spans="2:4" x14ac:dyDescent="0.2">
      <c r="B559" s="7"/>
      <c r="C559" s="7"/>
      <c r="D559" s="7"/>
    </row>
    <row r="560" spans="2:4" x14ac:dyDescent="0.2">
      <c r="B560" s="7"/>
      <c r="C560" s="7"/>
      <c r="D560" s="7"/>
    </row>
    <row r="561" spans="2:4" x14ac:dyDescent="0.2">
      <c r="B561" s="7"/>
      <c r="C561" s="7"/>
      <c r="D561" s="7"/>
    </row>
    <row r="562" spans="2:4" x14ac:dyDescent="0.2">
      <c r="B562" s="7"/>
      <c r="C562" s="7"/>
      <c r="D562" s="7"/>
    </row>
    <row r="563" spans="2:4" x14ac:dyDescent="0.2">
      <c r="B563" s="7"/>
      <c r="C563" s="7"/>
      <c r="D563" s="7"/>
    </row>
    <row r="564" spans="2:4" x14ac:dyDescent="0.2">
      <c r="B564" s="7"/>
      <c r="C564" s="7"/>
      <c r="D564" s="7"/>
    </row>
    <row r="565" spans="2:4" x14ac:dyDescent="0.2">
      <c r="B565" s="7"/>
      <c r="C565" s="7"/>
      <c r="D565" s="7"/>
    </row>
    <row r="566" spans="2:4" x14ac:dyDescent="0.2">
      <c r="B566" s="7"/>
      <c r="C566" s="7"/>
      <c r="D566" s="7"/>
    </row>
    <row r="567" spans="2:4" x14ac:dyDescent="0.2">
      <c r="B567" s="7"/>
      <c r="C567" s="7"/>
      <c r="D567" s="7"/>
    </row>
    <row r="568" spans="2:4" x14ac:dyDescent="0.2">
      <c r="B568" s="7"/>
      <c r="C568" s="7"/>
      <c r="D568" s="7"/>
    </row>
    <row r="569" spans="2:4" x14ac:dyDescent="0.2">
      <c r="B569" s="7"/>
      <c r="C569" s="7"/>
      <c r="D569" s="7"/>
    </row>
    <row r="570" spans="2:4" x14ac:dyDescent="0.2">
      <c r="B570" s="7"/>
      <c r="C570" s="7"/>
      <c r="D570" s="7"/>
    </row>
    <row r="571" spans="2:4" x14ac:dyDescent="0.2">
      <c r="B571" s="7"/>
      <c r="C571" s="7"/>
      <c r="D571" s="7"/>
    </row>
    <row r="572" spans="2:4" x14ac:dyDescent="0.2">
      <c r="B572" s="7"/>
      <c r="C572" s="7"/>
      <c r="D572" s="7"/>
    </row>
    <row r="573" spans="2:4" x14ac:dyDescent="0.2">
      <c r="B573" s="7"/>
      <c r="C573" s="7"/>
      <c r="D573" s="7"/>
    </row>
    <row r="574" spans="2:4" x14ac:dyDescent="0.2">
      <c r="B574" s="7"/>
      <c r="C574" s="7"/>
      <c r="D574" s="7"/>
    </row>
    <row r="575" spans="2:4" x14ac:dyDescent="0.2">
      <c r="B575" s="7"/>
      <c r="C575" s="7"/>
      <c r="D575" s="7"/>
    </row>
    <row r="576" spans="2:4" x14ac:dyDescent="0.2">
      <c r="B576" s="7"/>
      <c r="C576" s="7"/>
      <c r="D576" s="7"/>
    </row>
    <row r="577" spans="2:4" x14ac:dyDescent="0.2">
      <c r="B577" s="7"/>
      <c r="C577" s="7"/>
      <c r="D577" s="7"/>
    </row>
    <row r="578" spans="2:4" x14ac:dyDescent="0.2">
      <c r="B578" s="7"/>
      <c r="C578" s="7"/>
      <c r="D578" s="7"/>
    </row>
    <row r="579" spans="2:4" x14ac:dyDescent="0.2">
      <c r="B579" s="7"/>
      <c r="C579" s="7"/>
      <c r="D579" s="7"/>
    </row>
    <row r="580" spans="2:4" x14ac:dyDescent="0.2">
      <c r="B580" s="7"/>
      <c r="C580" s="7"/>
      <c r="D580" s="7"/>
    </row>
    <row r="581" spans="2:4" x14ac:dyDescent="0.2">
      <c r="B581" s="7"/>
      <c r="C581" s="7"/>
      <c r="D581" s="7"/>
    </row>
    <row r="582" spans="2:4" x14ac:dyDescent="0.2">
      <c r="B582" s="7"/>
      <c r="C582" s="7"/>
      <c r="D582" s="7"/>
    </row>
    <row r="583" spans="2:4" x14ac:dyDescent="0.2">
      <c r="B583" s="7"/>
      <c r="C583" s="7"/>
      <c r="D583" s="7"/>
    </row>
    <row r="584" spans="2:4" x14ac:dyDescent="0.2">
      <c r="B584" s="7"/>
      <c r="C584" s="7"/>
      <c r="D584" s="7"/>
    </row>
    <row r="585" spans="2:4" x14ac:dyDescent="0.2">
      <c r="B585" s="7"/>
      <c r="C585" s="7"/>
      <c r="D585" s="7"/>
    </row>
    <row r="586" spans="2:4" x14ac:dyDescent="0.2">
      <c r="B586" s="7"/>
      <c r="C586" s="7"/>
      <c r="D586" s="7"/>
    </row>
    <row r="587" spans="2:4" x14ac:dyDescent="0.2">
      <c r="B587" s="7"/>
      <c r="C587" s="7"/>
      <c r="D587" s="7"/>
    </row>
    <row r="588" spans="2:4" x14ac:dyDescent="0.2">
      <c r="B588" s="7"/>
      <c r="C588" s="7"/>
      <c r="D588" s="7"/>
    </row>
    <row r="589" spans="2:4" x14ac:dyDescent="0.2">
      <c r="B589" s="7"/>
      <c r="C589" s="7"/>
      <c r="D589" s="7"/>
    </row>
    <row r="590" spans="2:4" x14ac:dyDescent="0.2">
      <c r="B590" s="7"/>
      <c r="C590" s="7"/>
      <c r="D590" s="7"/>
    </row>
    <row r="591" spans="2:4" x14ac:dyDescent="0.2">
      <c r="B591" s="7"/>
      <c r="C591" s="7"/>
      <c r="D591" s="7"/>
    </row>
    <row r="592" spans="2:4" x14ac:dyDescent="0.2">
      <c r="B592" s="7"/>
      <c r="C592" s="7"/>
      <c r="D592" s="7"/>
    </row>
    <row r="593" spans="2:4" x14ac:dyDescent="0.2">
      <c r="B593" s="7"/>
      <c r="C593" s="7"/>
      <c r="D593" s="7"/>
    </row>
    <row r="594" spans="2:4" x14ac:dyDescent="0.2">
      <c r="B594" s="7"/>
      <c r="C594" s="7"/>
      <c r="D594" s="7"/>
    </row>
    <row r="595" spans="2:4" x14ac:dyDescent="0.2">
      <c r="B595" s="7"/>
      <c r="C595" s="7"/>
      <c r="D595" s="7"/>
    </row>
    <row r="596" spans="2:4" x14ac:dyDescent="0.2">
      <c r="B596" s="7"/>
      <c r="C596" s="7"/>
      <c r="D596" s="7"/>
    </row>
    <row r="597" spans="2:4" x14ac:dyDescent="0.2">
      <c r="B597" s="7"/>
      <c r="C597" s="7"/>
      <c r="D597" s="7"/>
    </row>
    <row r="598" spans="2:4" x14ac:dyDescent="0.2">
      <c r="B598" s="7"/>
      <c r="C598" s="7"/>
      <c r="D598" s="7"/>
    </row>
    <row r="599" spans="2:4" x14ac:dyDescent="0.2">
      <c r="B599" s="7"/>
      <c r="C599" s="7"/>
      <c r="D599" s="7"/>
    </row>
    <row r="600" spans="2:4" x14ac:dyDescent="0.2">
      <c r="B600" s="7"/>
      <c r="C600" s="7"/>
      <c r="D600" s="7"/>
    </row>
    <row r="601" spans="2:4" x14ac:dyDescent="0.2">
      <c r="B601" s="7"/>
      <c r="C601" s="7"/>
      <c r="D601" s="7"/>
    </row>
    <row r="602" spans="2:4" x14ac:dyDescent="0.2">
      <c r="B602" s="7"/>
      <c r="C602" s="7"/>
      <c r="D602" s="7"/>
    </row>
    <row r="603" spans="2:4" x14ac:dyDescent="0.2">
      <c r="B603" s="7"/>
      <c r="C603" s="7"/>
      <c r="D603" s="7"/>
    </row>
    <row r="604" spans="2:4" x14ac:dyDescent="0.2">
      <c r="B604" s="7"/>
      <c r="C604" s="7"/>
      <c r="D604" s="7"/>
    </row>
    <row r="605" spans="2:4" x14ac:dyDescent="0.2">
      <c r="B605" s="7"/>
      <c r="C605" s="7"/>
      <c r="D605" s="7"/>
    </row>
    <row r="606" spans="2:4" x14ac:dyDescent="0.2">
      <c r="B606" s="7"/>
      <c r="C606" s="7"/>
      <c r="D606" s="7"/>
    </row>
    <row r="607" spans="2:4" x14ac:dyDescent="0.2">
      <c r="B607" s="7"/>
      <c r="C607" s="7"/>
      <c r="D607" s="7"/>
    </row>
    <row r="608" spans="2:4" x14ac:dyDescent="0.2">
      <c r="B608" s="7"/>
      <c r="C608" s="7"/>
      <c r="D608" s="7"/>
    </row>
    <row r="609" spans="2:4" x14ac:dyDescent="0.2">
      <c r="B609" s="7"/>
      <c r="C609" s="7"/>
      <c r="D609" s="7"/>
    </row>
    <row r="610" spans="2:4" x14ac:dyDescent="0.2">
      <c r="B610" s="7"/>
      <c r="C610" s="7"/>
      <c r="D610" s="7"/>
    </row>
    <row r="611" spans="2:4" x14ac:dyDescent="0.2">
      <c r="B611" s="7"/>
      <c r="C611" s="7"/>
      <c r="D611" s="7"/>
    </row>
    <row r="612" spans="2:4" x14ac:dyDescent="0.2">
      <c r="B612" s="7"/>
      <c r="C612" s="7"/>
      <c r="D612" s="7"/>
    </row>
    <row r="613" spans="2:4" x14ac:dyDescent="0.2">
      <c r="B613" s="7"/>
      <c r="C613" s="7"/>
      <c r="D613" s="7"/>
    </row>
    <row r="614" spans="2:4" x14ac:dyDescent="0.2">
      <c r="B614" s="7"/>
      <c r="C614" s="7"/>
      <c r="D614" s="7"/>
    </row>
    <row r="615" spans="2:4" x14ac:dyDescent="0.2">
      <c r="B615" s="7"/>
      <c r="C615" s="7"/>
      <c r="D615" s="7"/>
    </row>
    <row r="616" spans="2:4" x14ac:dyDescent="0.2">
      <c r="B616" s="7"/>
      <c r="C616" s="7"/>
      <c r="D616" s="7"/>
    </row>
    <row r="617" spans="2:4" x14ac:dyDescent="0.2">
      <c r="B617" s="7"/>
      <c r="C617" s="7"/>
      <c r="D617" s="7"/>
    </row>
    <row r="618" spans="2:4" x14ac:dyDescent="0.2">
      <c r="B618" s="7"/>
      <c r="C618" s="7"/>
      <c r="D618" s="7"/>
    </row>
    <row r="619" spans="2:4" x14ac:dyDescent="0.2">
      <c r="B619" s="7"/>
      <c r="C619" s="7"/>
      <c r="D619" s="7"/>
    </row>
    <row r="620" spans="2:4" x14ac:dyDescent="0.2">
      <c r="B620" s="7"/>
      <c r="C620" s="7"/>
      <c r="D620" s="7"/>
    </row>
    <row r="621" spans="2:4" x14ac:dyDescent="0.2">
      <c r="B621" s="7"/>
      <c r="C621" s="7"/>
      <c r="D621" s="7"/>
    </row>
    <row r="622" spans="2:4" x14ac:dyDescent="0.2">
      <c r="B622" s="7"/>
      <c r="C622" s="7"/>
      <c r="D622" s="7"/>
    </row>
    <row r="623" spans="2:4" x14ac:dyDescent="0.2">
      <c r="B623" s="7"/>
      <c r="C623" s="7"/>
      <c r="D623" s="7"/>
    </row>
    <row r="624" spans="2:4" x14ac:dyDescent="0.2">
      <c r="B624" s="7"/>
      <c r="C624" s="7"/>
      <c r="D624" s="7"/>
    </row>
    <row r="625" spans="2:4" x14ac:dyDescent="0.2">
      <c r="B625" s="7"/>
      <c r="C625" s="7"/>
      <c r="D625" s="7"/>
    </row>
    <row r="626" spans="2:4" x14ac:dyDescent="0.2">
      <c r="B626" s="7"/>
      <c r="C626" s="7"/>
      <c r="D626" s="7"/>
    </row>
    <row r="627" spans="2:4" x14ac:dyDescent="0.2">
      <c r="B627" s="7"/>
      <c r="C627" s="7"/>
      <c r="D627" s="7"/>
    </row>
    <row r="628" spans="2:4" x14ac:dyDescent="0.2">
      <c r="B628" s="7"/>
      <c r="C628" s="7"/>
      <c r="D628" s="7"/>
    </row>
    <row r="629" spans="2:4" x14ac:dyDescent="0.2">
      <c r="B629" s="7"/>
      <c r="C629" s="7"/>
      <c r="D629" s="7"/>
    </row>
    <row r="630" spans="2:4" x14ac:dyDescent="0.2">
      <c r="B630" s="7"/>
      <c r="C630" s="7"/>
      <c r="D630" s="7"/>
    </row>
    <row r="631" spans="2:4" x14ac:dyDescent="0.2">
      <c r="B631" s="7"/>
      <c r="C631" s="7"/>
      <c r="D631" s="7"/>
    </row>
    <row r="632" spans="2:4" x14ac:dyDescent="0.2">
      <c r="B632" s="7"/>
      <c r="C632" s="7"/>
      <c r="D632" s="7"/>
    </row>
    <row r="633" spans="2:4" x14ac:dyDescent="0.2">
      <c r="B633" s="7"/>
      <c r="C633" s="7"/>
      <c r="D633" s="7"/>
    </row>
    <row r="634" spans="2:4" x14ac:dyDescent="0.2">
      <c r="B634" s="7"/>
      <c r="C634" s="7"/>
      <c r="D634" s="7"/>
    </row>
    <row r="635" spans="2:4" x14ac:dyDescent="0.2">
      <c r="B635" s="7"/>
      <c r="C635" s="7"/>
      <c r="D635" s="7"/>
    </row>
    <row r="636" spans="2:4" x14ac:dyDescent="0.2">
      <c r="B636" s="7"/>
      <c r="C636" s="7"/>
      <c r="D636" s="7"/>
    </row>
    <row r="637" spans="2:4" x14ac:dyDescent="0.2">
      <c r="B637" s="7"/>
      <c r="C637" s="7"/>
      <c r="D637" s="7"/>
    </row>
    <row r="638" spans="2:4" x14ac:dyDescent="0.2">
      <c r="B638" s="7"/>
      <c r="C638" s="7"/>
      <c r="D638" s="7"/>
    </row>
    <row r="639" spans="2:4" x14ac:dyDescent="0.2">
      <c r="B639" s="7"/>
      <c r="C639" s="7"/>
      <c r="D639" s="7"/>
    </row>
    <row r="640" spans="2:4" x14ac:dyDescent="0.2">
      <c r="B640" s="7"/>
      <c r="C640" s="7"/>
      <c r="D640" s="7"/>
    </row>
    <row r="641" spans="2:4" x14ac:dyDescent="0.2">
      <c r="B641" s="7"/>
      <c r="C641" s="7"/>
      <c r="D641" s="7"/>
    </row>
    <row r="642" spans="2:4" x14ac:dyDescent="0.2">
      <c r="B642" s="7"/>
      <c r="C642" s="7"/>
      <c r="D642" s="7"/>
    </row>
    <row r="643" spans="2:4" x14ac:dyDescent="0.2">
      <c r="B643" s="7"/>
      <c r="C643" s="7"/>
      <c r="D643" s="7"/>
    </row>
    <row r="644" spans="2:4" x14ac:dyDescent="0.2">
      <c r="B644" s="7"/>
      <c r="C644" s="7"/>
      <c r="D644" s="7"/>
    </row>
    <row r="645" spans="2:4" x14ac:dyDescent="0.2">
      <c r="B645" s="7"/>
      <c r="C645" s="7"/>
      <c r="D645" s="7"/>
    </row>
    <row r="646" spans="2:4" x14ac:dyDescent="0.2">
      <c r="B646" s="7"/>
      <c r="C646" s="7"/>
      <c r="D646" s="7"/>
    </row>
    <row r="647" spans="2:4" x14ac:dyDescent="0.2">
      <c r="B647" s="7"/>
      <c r="C647" s="7"/>
      <c r="D647" s="7"/>
    </row>
    <row r="648" spans="2:4" x14ac:dyDescent="0.2">
      <c r="B648" s="7"/>
      <c r="C648" s="7"/>
      <c r="D648" s="7"/>
    </row>
    <row r="649" spans="2:4" x14ac:dyDescent="0.2">
      <c r="B649" s="7"/>
      <c r="C649" s="7"/>
      <c r="D649" s="7"/>
    </row>
    <row r="650" spans="2:4" x14ac:dyDescent="0.2">
      <c r="B650" s="7"/>
      <c r="C650" s="7"/>
      <c r="D650" s="7"/>
    </row>
    <row r="651" spans="2:4" x14ac:dyDescent="0.2">
      <c r="B651" s="7"/>
      <c r="C651" s="7"/>
      <c r="D651" s="7"/>
    </row>
    <row r="652" spans="2:4" x14ac:dyDescent="0.2">
      <c r="B652" s="7"/>
      <c r="C652" s="7"/>
      <c r="D652" s="7"/>
    </row>
    <row r="653" spans="2:4" x14ac:dyDescent="0.2">
      <c r="B653" s="7"/>
      <c r="C653" s="7"/>
      <c r="D653" s="7"/>
    </row>
    <row r="654" spans="2:4" x14ac:dyDescent="0.2">
      <c r="B654" s="7"/>
      <c r="C654" s="7"/>
      <c r="D654" s="7"/>
    </row>
    <row r="655" spans="2:4" x14ac:dyDescent="0.2">
      <c r="B655" s="7"/>
      <c r="C655" s="7"/>
      <c r="D655" s="7"/>
    </row>
    <row r="656" spans="2:4" x14ac:dyDescent="0.2">
      <c r="B656" s="7"/>
      <c r="C656" s="7"/>
      <c r="D656" s="7"/>
    </row>
    <row r="657" spans="2:4" x14ac:dyDescent="0.2">
      <c r="B657" s="7"/>
      <c r="C657" s="7"/>
      <c r="D657" s="7"/>
    </row>
    <row r="658" spans="2:4" x14ac:dyDescent="0.2">
      <c r="B658" s="7"/>
      <c r="C658" s="7"/>
      <c r="D658" s="7"/>
    </row>
    <row r="659" spans="2:4" x14ac:dyDescent="0.2">
      <c r="B659" s="7"/>
      <c r="C659" s="7"/>
      <c r="D659" s="7"/>
    </row>
    <row r="660" spans="2:4" x14ac:dyDescent="0.2">
      <c r="B660" s="7"/>
      <c r="C660" s="7"/>
      <c r="D660" s="7"/>
    </row>
    <row r="661" spans="2:4" x14ac:dyDescent="0.2">
      <c r="B661" s="7"/>
      <c r="C661" s="7"/>
      <c r="D661" s="7"/>
    </row>
    <row r="662" spans="2:4" x14ac:dyDescent="0.2">
      <c r="B662" s="7"/>
      <c r="C662" s="7"/>
      <c r="D662" s="7"/>
    </row>
    <row r="663" spans="2:4" x14ac:dyDescent="0.2">
      <c r="B663" s="7"/>
      <c r="C663" s="7"/>
      <c r="D663" s="7"/>
    </row>
    <row r="664" spans="2:4" x14ac:dyDescent="0.2">
      <c r="B664" s="7"/>
      <c r="C664" s="7"/>
      <c r="D664" s="7"/>
    </row>
    <row r="665" spans="2:4" x14ac:dyDescent="0.2">
      <c r="B665" s="7"/>
      <c r="C665" s="7"/>
      <c r="D665" s="7"/>
    </row>
    <row r="666" spans="2:4" x14ac:dyDescent="0.2">
      <c r="B666" s="7"/>
      <c r="C666" s="7"/>
      <c r="D666" s="7"/>
    </row>
    <row r="667" spans="2:4" x14ac:dyDescent="0.2">
      <c r="B667" s="7"/>
      <c r="C667" s="7"/>
      <c r="D667" s="7"/>
    </row>
    <row r="668" spans="2:4" x14ac:dyDescent="0.2">
      <c r="B668" s="7"/>
      <c r="C668" s="7"/>
      <c r="D668" s="7"/>
    </row>
    <row r="669" spans="2:4" x14ac:dyDescent="0.2">
      <c r="B669" s="7"/>
      <c r="C669" s="7"/>
      <c r="D669" s="7"/>
    </row>
    <row r="670" spans="2:4" x14ac:dyDescent="0.2">
      <c r="B670" s="7"/>
      <c r="C670" s="7"/>
      <c r="D670" s="7"/>
    </row>
    <row r="671" spans="2:4" x14ac:dyDescent="0.2">
      <c r="B671" s="7"/>
      <c r="C671" s="7"/>
      <c r="D671" s="7"/>
    </row>
    <row r="672" spans="2:4" x14ac:dyDescent="0.2">
      <c r="B672" s="7"/>
      <c r="C672" s="7"/>
      <c r="D672" s="7"/>
    </row>
    <row r="673" spans="2:4" x14ac:dyDescent="0.2">
      <c r="B673" s="7"/>
      <c r="C673" s="7"/>
      <c r="D673" s="7"/>
    </row>
    <row r="674" spans="2:4" x14ac:dyDescent="0.2">
      <c r="B674" s="7"/>
      <c r="C674" s="7"/>
      <c r="D674" s="7"/>
    </row>
    <row r="675" spans="2:4" x14ac:dyDescent="0.2">
      <c r="B675" s="7"/>
      <c r="C675" s="7"/>
      <c r="D675" s="7"/>
    </row>
    <row r="676" spans="2:4" x14ac:dyDescent="0.2">
      <c r="B676" s="7"/>
      <c r="C676" s="7"/>
      <c r="D676" s="7"/>
    </row>
    <row r="677" spans="2:4" x14ac:dyDescent="0.2">
      <c r="B677" s="7"/>
      <c r="C677" s="7"/>
      <c r="D677" s="7"/>
    </row>
    <row r="678" spans="2:4" x14ac:dyDescent="0.2">
      <c r="B678" s="7"/>
      <c r="C678" s="7"/>
      <c r="D678" s="7"/>
    </row>
    <row r="679" spans="2:4" x14ac:dyDescent="0.2">
      <c r="B679" s="7"/>
      <c r="C679" s="7"/>
      <c r="D679" s="7"/>
    </row>
    <row r="680" spans="2:4" x14ac:dyDescent="0.2">
      <c r="B680" s="7"/>
      <c r="C680" s="7"/>
      <c r="D680" s="7"/>
    </row>
    <row r="681" spans="2:4" x14ac:dyDescent="0.2">
      <c r="B681" s="7"/>
      <c r="C681" s="7"/>
      <c r="D681" s="7"/>
    </row>
    <row r="682" spans="2:4" x14ac:dyDescent="0.2">
      <c r="B682" s="7"/>
      <c r="C682" s="7"/>
      <c r="D682" s="7"/>
    </row>
    <row r="683" spans="2:4" x14ac:dyDescent="0.2">
      <c r="B683" s="7"/>
      <c r="C683" s="7"/>
      <c r="D683" s="7"/>
    </row>
    <row r="684" spans="2:4" x14ac:dyDescent="0.2">
      <c r="B684" s="7"/>
      <c r="C684" s="7"/>
      <c r="D684" s="7"/>
    </row>
    <row r="685" spans="2:4" x14ac:dyDescent="0.2">
      <c r="B685" s="7"/>
      <c r="C685" s="7"/>
      <c r="D685" s="7"/>
    </row>
    <row r="686" spans="2:4" x14ac:dyDescent="0.2">
      <c r="B686" s="7"/>
      <c r="C686" s="7"/>
      <c r="D686" s="7"/>
    </row>
    <row r="687" spans="2:4" x14ac:dyDescent="0.2">
      <c r="B687" s="7"/>
      <c r="C687" s="7"/>
      <c r="D687" s="7"/>
    </row>
    <row r="688" spans="2:4" x14ac:dyDescent="0.2">
      <c r="B688" s="7"/>
      <c r="C688" s="7"/>
      <c r="D688" s="7"/>
    </row>
    <row r="689" spans="2:4" x14ac:dyDescent="0.2">
      <c r="B689" s="7"/>
      <c r="C689" s="7"/>
      <c r="D689" s="7"/>
    </row>
    <row r="690" spans="2:4" x14ac:dyDescent="0.2">
      <c r="B690" s="7"/>
      <c r="C690" s="7"/>
      <c r="D690" s="7"/>
    </row>
    <row r="691" spans="2:4" x14ac:dyDescent="0.2">
      <c r="B691" s="7"/>
      <c r="C691" s="7"/>
      <c r="D691" s="7"/>
    </row>
    <row r="692" spans="2:4" x14ac:dyDescent="0.2">
      <c r="B692" s="7"/>
      <c r="C692" s="7"/>
      <c r="D692" s="7"/>
    </row>
    <row r="693" spans="2:4" x14ac:dyDescent="0.2">
      <c r="B693" s="7"/>
      <c r="C693" s="7"/>
      <c r="D693" s="7"/>
    </row>
    <row r="694" spans="2:4" x14ac:dyDescent="0.2">
      <c r="B694" s="7"/>
      <c r="C694" s="7"/>
      <c r="D694" s="7"/>
    </row>
    <row r="695" spans="2:4" x14ac:dyDescent="0.2">
      <c r="B695" s="7"/>
      <c r="C695" s="7"/>
      <c r="D695" s="7"/>
    </row>
    <row r="696" spans="2:4" x14ac:dyDescent="0.2">
      <c r="B696" s="7"/>
      <c r="C696" s="7"/>
      <c r="D696" s="7"/>
    </row>
    <row r="697" spans="2:4" x14ac:dyDescent="0.2">
      <c r="B697" s="7"/>
      <c r="C697" s="7"/>
      <c r="D697" s="7"/>
    </row>
    <row r="698" spans="2:4" x14ac:dyDescent="0.2">
      <c r="B698" s="7"/>
      <c r="C698" s="7"/>
      <c r="D698" s="7"/>
    </row>
    <row r="699" spans="2:4" x14ac:dyDescent="0.2">
      <c r="B699" s="7"/>
      <c r="C699" s="7"/>
      <c r="D699" s="7"/>
    </row>
    <row r="700" spans="2:4" x14ac:dyDescent="0.2">
      <c r="B700" s="7"/>
      <c r="C700" s="7"/>
      <c r="D700" s="7"/>
    </row>
    <row r="701" spans="2:4" x14ac:dyDescent="0.2">
      <c r="B701" s="7"/>
      <c r="C701" s="7"/>
      <c r="D701" s="7"/>
    </row>
    <row r="702" spans="2:4" x14ac:dyDescent="0.2">
      <c r="B702" s="7"/>
      <c r="C702" s="7"/>
      <c r="D702" s="7"/>
    </row>
    <row r="703" spans="2:4" x14ac:dyDescent="0.2">
      <c r="B703" s="7"/>
      <c r="C703" s="7"/>
      <c r="D703" s="7"/>
    </row>
    <row r="704" spans="2:4" x14ac:dyDescent="0.2">
      <c r="B704" s="7"/>
      <c r="C704" s="7"/>
      <c r="D704" s="7"/>
    </row>
    <row r="705" spans="2:4" x14ac:dyDescent="0.2">
      <c r="B705" s="7"/>
      <c r="C705" s="7"/>
      <c r="D705" s="7"/>
    </row>
    <row r="706" spans="2:4" x14ac:dyDescent="0.2">
      <c r="B706" s="7"/>
      <c r="C706" s="7"/>
      <c r="D706" s="7"/>
    </row>
    <row r="707" spans="2:4" x14ac:dyDescent="0.2">
      <c r="B707" s="7"/>
      <c r="C707" s="7"/>
      <c r="D707" s="7"/>
    </row>
    <row r="708" spans="2:4" x14ac:dyDescent="0.2">
      <c r="B708" s="7"/>
      <c r="C708" s="7"/>
      <c r="D708" s="7"/>
    </row>
    <row r="709" spans="2:4" x14ac:dyDescent="0.2">
      <c r="B709" s="7"/>
      <c r="C709" s="7"/>
      <c r="D709" s="7"/>
    </row>
    <row r="710" spans="2:4" x14ac:dyDescent="0.2">
      <c r="B710" s="7"/>
      <c r="C710" s="7"/>
      <c r="D710" s="7"/>
    </row>
    <row r="711" spans="2:4" x14ac:dyDescent="0.2">
      <c r="B711" s="7"/>
      <c r="C711" s="7"/>
      <c r="D711" s="7"/>
    </row>
    <row r="712" spans="2:4" x14ac:dyDescent="0.2">
      <c r="B712" s="7"/>
      <c r="C712" s="7"/>
      <c r="D712" s="7"/>
    </row>
    <row r="713" spans="2:4" x14ac:dyDescent="0.2">
      <c r="B713" s="7"/>
      <c r="C713" s="7"/>
      <c r="D713" s="7"/>
    </row>
    <row r="714" spans="2:4" x14ac:dyDescent="0.2">
      <c r="B714" s="7"/>
      <c r="C714" s="7"/>
      <c r="D714" s="7"/>
    </row>
    <row r="715" spans="2:4" x14ac:dyDescent="0.2">
      <c r="B715" s="7"/>
      <c r="C715" s="7"/>
      <c r="D715" s="7"/>
    </row>
    <row r="716" spans="2:4" x14ac:dyDescent="0.2">
      <c r="B716" s="7"/>
      <c r="C716" s="7"/>
      <c r="D716" s="7"/>
    </row>
    <row r="717" spans="2:4" x14ac:dyDescent="0.2">
      <c r="B717" s="7"/>
      <c r="C717" s="7"/>
      <c r="D717" s="7"/>
    </row>
    <row r="718" spans="2:4" x14ac:dyDescent="0.2">
      <c r="B718" s="7"/>
      <c r="C718" s="7"/>
      <c r="D718" s="7"/>
    </row>
    <row r="719" spans="2:4" x14ac:dyDescent="0.2">
      <c r="B719" s="7"/>
      <c r="C719" s="7"/>
      <c r="D719" s="7"/>
    </row>
    <row r="720" spans="2:4" x14ac:dyDescent="0.2">
      <c r="B720" s="7"/>
      <c r="C720" s="7"/>
      <c r="D720" s="7"/>
    </row>
    <row r="721" spans="2:4" x14ac:dyDescent="0.2">
      <c r="B721" s="7"/>
      <c r="C721" s="7"/>
      <c r="D721" s="7"/>
    </row>
    <row r="722" spans="2:4" x14ac:dyDescent="0.2">
      <c r="B722" s="7"/>
      <c r="C722" s="7"/>
      <c r="D722" s="7"/>
    </row>
    <row r="723" spans="2:4" x14ac:dyDescent="0.2">
      <c r="B723" s="7"/>
      <c r="C723" s="7"/>
      <c r="D723" s="7"/>
    </row>
    <row r="724" spans="2:4" x14ac:dyDescent="0.2">
      <c r="B724" s="7"/>
      <c r="C724" s="7"/>
      <c r="D724" s="7"/>
    </row>
    <row r="725" spans="2:4" x14ac:dyDescent="0.2">
      <c r="B725" s="7"/>
      <c r="C725" s="7"/>
      <c r="D725" s="7"/>
    </row>
    <row r="726" spans="2:4" x14ac:dyDescent="0.2">
      <c r="B726" s="7"/>
      <c r="C726" s="7"/>
      <c r="D726" s="7"/>
    </row>
    <row r="727" spans="2:4" x14ac:dyDescent="0.2">
      <c r="B727" s="7"/>
      <c r="C727" s="7"/>
      <c r="D727" s="7"/>
    </row>
    <row r="728" spans="2:4" x14ac:dyDescent="0.2">
      <c r="B728" s="7"/>
      <c r="C728" s="7"/>
      <c r="D728" s="7"/>
    </row>
    <row r="729" spans="2:4" x14ac:dyDescent="0.2">
      <c r="B729" s="7"/>
      <c r="C729" s="7"/>
      <c r="D729" s="7"/>
    </row>
    <row r="730" spans="2:4" x14ac:dyDescent="0.2">
      <c r="B730" s="7"/>
      <c r="C730" s="7"/>
      <c r="D730" s="7"/>
    </row>
    <row r="731" spans="2:4" x14ac:dyDescent="0.2">
      <c r="B731" s="7"/>
      <c r="C731" s="7"/>
      <c r="D731" s="7"/>
    </row>
    <row r="732" spans="2:4" x14ac:dyDescent="0.2">
      <c r="B732" s="7"/>
      <c r="C732" s="7"/>
      <c r="D732" s="7"/>
    </row>
    <row r="733" spans="2:4" x14ac:dyDescent="0.2">
      <c r="B733" s="7"/>
      <c r="C733" s="7"/>
      <c r="D733" s="7"/>
    </row>
    <row r="734" spans="2:4" x14ac:dyDescent="0.2">
      <c r="B734" s="7"/>
      <c r="C734" s="7"/>
      <c r="D734" s="7"/>
    </row>
    <row r="735" spans="2:4" x14ac:dyDescent="0.2">
      <c r="B735" s="7"/>
      <c r="C735" s="7"/>
      <c r="D735" s="7"/>
    </row>
    <row r="736" spans="2:4" x14ac:dyDescent="0.2">
      <c r="B736" s="7"/>
      <c r="C736" s="7"/>
      <c r="D736" s="7"/>
    </row>
    <row r="737" spans="2:4" x14ac:dyDescent="0.2">
      <c r="B737" s="7"/>
      <c r="C737" s="7"/>
      <c r="D737" s="7"/>
    </row>
    <row r="738" spans="2:4" x14ac:dyDescent="0.2">
      <c r="B738" s="7"/>
      <c r="C738" s="7"/>
      <c r="D738" s="7"/>
    </row>
    <row r="739" spans="2:4" x14ac:dyDescent="0.2">
      <c r="B739" s="7"/>
      <c r="C739" s="7"/>
      <c r="D739" s="7"/>
    </row>
    <row r="740" spans="2:4" x14ac:dyDescent="0.2">
      <c r="B740" s="7"/>
      <c r="C740" s="7"/>
      <c r="D740" s="7"/>
    </row>
    <row r="741" spans="2:4" x14ac:dyDescent="0.2">
      <c r="B741" s="7"/>
      <c r="C741" s="7"/>
      <c r="D741" s="7"/>
    </row>
    <row r="742" spans="2:4" x14ac:dyDescent="0.2">
      <c r="B742" s="7"/>
      <c r="C742" s="7"/>
      <c r="D742" s="7"/>
    </row>
    <row r="743" spans="2:4" x14ac:dyDescent="0.2">
      <c r="B743" s="7"/>
      <c r="C743" s="7"/>
      <c r="D743" s="7"/>
    </row>
    <row r="744" spans="2:4" x14ac:dyDescent="0.2">
      <c r="B744" s="7"/>
      <c r="C744" s="7"/>
      <c r="D744" s="7"/>
    </row>
    <row r="745" spans="2:4" x14ac:dyDescent="0.2">
      <c r="B745" s="7"/>
      <c r="C745" s="7"/>
      <c r="D745" s="7"/>
    </row>
    <row r="746" spans="2:4" x14ac:dyDescent="0.2">
      <c r="B746" s="7"/>
      <c r="C746" s="7"/>
      <c r="D746" s="7"/>
    </row>
    <row r="747" spans="2:4" x14ac:dyDescent="0.2">
      <c r="B747" s="7"/>
      <c r="C747" s="7"/>
      <c r="D747" s="7"/>
    </row>
    <row r="748" spans="2:4" x14ac:dyDescent="0.2">
      <c r="B748" s="7"/>
      <c r="C748" s="7"/>
      <c r="D748" s="7"/>
    </row>
    <row r="749" spans="2:4" x14ac:dyDescent="0.2">
      <c r="B749" s="7"/>
      <c r="C749" s="7"/>
      <c r="D749" s="7"/>
    </row>
    <row r="750" spans="2:4" x14ac:dyDescent="0.2">
      <c r="B750" s="7"/>
      <c r="C750" s="7"/>
      <c r="D750" s="7"/>
    </row>
    <row r="751" spans="2:4" x14ac:dyDescent="0.2">
      <c r="B751" s="7"/>
      <c r="C751" s="7"/>
      <c r="D751" s="7"/>
    </row>
    <row r="752" spans="2:4" x14ac:dyDescent="0.2">
      <c r="B752" s="7"/>
      <c r="C752" s="7"/>
      <c r="D752" s="7"/>
    </row>
    <row r="753" spans="2:4" x14ac:dyDescent="0.2">
      <c r="B753" s="7"/>
      <c r="C753" s="7"/>
      <c r="D753" s="7"/>
    </row>
    <row r="754" spans="2:4" x14ac:dyDescent="0.2">
      <c r="B754" s="7"/>
      <c r="C754" s="7"/>
      <c r="D754" s="7"/>
    </row>
    <row r="755" spans="2:4" x14ac:dyDescent="0.2">
      <c r="B755" s="7"/>
      <c r="C755" s="7"/>
      <c r="D755" s="7"/>
    </row>
    <row r="756" spans="2:4" x14ac:dyDescent="0.2">
      <c r="B756" s="7"/>
      <c r="C756" s="7"/>
      <c r="D756" s="7"/>
    </row>
    <row r="757" spans="2:4" x14ac:dyDescent="0.2">
      <c r="B757" s="7"/>
      <c r="C757" s="7"/>
      <c r="D757" s="7"/>
    </row>
    <row r="758" spans="2:4" x14ac:dyDescent="0.2">
      <c r="B758" s="7"/>
      <c r="C758" s="7"/>
      <c r="D758" s="7"/>
    </row>
    <row r="759" spans="2:4" x14ac:dyDescent="0.2">
      <c r="B759" s="7"/>
      <c r="C759" s="7"/>
      <c r="D759" s="7"/>
    </row>
    <row r="760" spans="2:4" x14ac:dyDescent="0.2">
      <c r="B760" s="7"/>
      <c r="C760" s="7"/>
      <c r="D760" s="7"/>
    </row>
    <row r="761" spans="2:4" x14ac:dyDescent="0.2">
      <c r="B761" s="7"/>
      <c r="C761" s="7"/>
      <c r="D761" s="7"/>
    </row>
    <row r="762" spans="2:4" x14ac:dyDescent="0.2">
      <c r="B762" s="7"/>
      <c r="C762" s="7"/>
      <c r="D762" s="7"/>
    </row>
    <row r="763" spans="2:4" x14ac:dyDescent="0.2">
      <c r="B763" s="7"/>
      <c r="C763" s="7"/>
      <c r="D763" s="7"/>
    </row>
    <row r="764" spans="2:4" x14ac:dyDescent="0.2">
      <c r="B764" s="7"/>
      <c r="C764" s="7"/>
      <c r="D764" s="7"/>
    </row>
    <row r="765" spans="2:4" x14ac:dyDescent="0.2">
      <c r="B765" s="7"/>
      <c r="C765" s="7"/>
      <c r="D765" s="7"/>
    </row>
    <row r="766" spans="2:4" x14ac:dyDescent="0.2">
      <c r="B766" s="7"/>
      <c r="C766" s="7"/>
      <c r="D766" s="7"/>
    </row>
    <row r="767" spans="2:4" x14ac:dyDescent="0.2">
      <c r="B767" s="7"/>
      <c r="C767" s="7"/>
      <c r="D767" s="7"/>
    </row>
    <row r="768" spans="2:4" x14ac:dyDescent="0.2">
      <c r="B768" s="7"/>
      <c r="C768" s="7"/>
      <c r="D768" s="7"/>
    </row>
    <row r="769" spans="2:4" x14ac:dyDescent="0.2">
      <c r="B769" s="7"/>
      <c r="C769" s="7"/>
      <c r="D769" s="7"/>
    </row>
    <row r="770" spans="2:4" x14ac:dyDescent="0.2">
      <c r="B770" s="7"/>
      <c r="C770" s="7"/>
      <c r="D770" s="7"/>
    </row>
    <row r="771" spans="2:4" x14ac:dyDescent="0.2">
      <c r="B771" s="7"/>
      <c r="C771" s="7"/>
      <c r="D771" s="7"/>
    </row>
    <row r="772" spans="2:4" x14ac:dyDescent="0.2">
      <c r="B772" s="7"/>
      <c r="C772" s="7"/>
      <c r="D772" s="7"/>
    </row>
    <row r="773" spans="2:4" x14ac:dyDescent="0.2">
      <c r="B773" s="7"/>
      <c r="C773" s="7"/>
      <c r="D773" s="7"/>
    </row>
    <row r="774" spans="2:4" x14ac:dyDescent="0.2">
      <c r="B774" s="7"/>
      <c r="C774" s="7"/>
      <c r="D774" s="7"/>
    </row>
    <row r="775" spans="2:4" x14ac:dyDescent="0.2">
      <c r="B775" s="7"/>
      <c r="C775" s="7"/>
      <c r="D775" s="7"/>
    </row>
    <row r="776" spans="2:4" x14ac:dyDescent="0.2">
      <c r="B776" s="7"/>
      <c r="C776" s="7"/>
      <c r="D776" s="7"/>
    </row>
    <row r="777" spans="2:4" x14ac:dyDescent="0.2">
      <c r="B777" s="7"/>
      <c r="C777" s="7"/>
      <c r="D777" s="7"/>
    </row>
    <row r="778" spans="2:4" x14ac:dyDescent="0.2">
      <c r="B778" s="7"/>
      <c r="C778" s="7"/>
      <c r="D778" s="7"/>
    </row>
    <row r="779" spans="2:4" x14ac:dyDescent="0.2">
      <c r="B779" s="7"/>
      <c r="C779" s="7"/>
      <c r="D779" s="7"/>
    </row>
    <row r="780" spans="2:4" x14ac:dyDescent="0.2">
      <c r="B780" s="7"/>
      <c r="C780" s="7"/>
      <c r="D780" s="7"/>
    </row>
    <row r="781" spans="2:4" x14ac:dyDescent="0.2">
      <c r="B781" s="7"/>
      <c r="C781" s="7"/>
      <c r="D781" s="7"/>
    </row>
    <row r="782" spans="2:4" x14ac:dyDescent="0.2">
      <c r="B782" s="7"/>
      <c r="C782" s="7"/>
      <c r="D782" s="7"/>
    </row>
    <row r="783" spans="2:4" x14ac:dyDescent="0.2">
      <c r="B783" s="7"/>
      <c r="C783" s="7"/>
      <c r="D783" s="7"/>
    </row>
    <row r="784" spans="2:4" x14ac:dyDescent="0.2">
      <c r="B784" s="7"/>
      <c r="C784" s="7"/>
      <c r="D784" s="7"/>
    </row>
    <row r="785" spans="2:4" x14ac:dyDescent="0.2">
      <c r="B785" s="7"/>
      <c r="C785" s="7"/>
      <c r="D785" s="7"/>
    </row>
    <row r="786" spans="2:4" x14ac:dyDescent="0.2">
      <c r="B786" s="7"/>
      <c r="C786" s="7"/>
      <c r="D786" s="7"/>
    </row>
    <row r="787" spans="2:4" x14ac:dyDescent="0.2">
      <c r="B787" s="7"/>
      <c r="C787" s="7"/>
      <c r="D787" s="7"/>
    </row>
    <row r="788" spans="2:4" x14ac:dyDescent="0.2">
      <c r="B788" s="7"/>
      <c r="C788" s="7"/>
      <c r="D788" s="7"/>
    </row>
    <row r="789" spans="2:4" x14ac:dyDescent="0.2">
      <c r="B789" s="7"/>
      <c r="C789" s="7"/>
      <c r="D789" s="7"/>
    </row>
    <row r="790" spans="2:4" x14ac:dyDescent="0.2">
      <c r="B790" s="7"/>
      <c r="C790" s="7"/>
      <c r="D790" s="7"/>
    </row>
    <row r="791" spans="2:4" x14ac:dyDescent="0.2">
      <c r="B791" s="7"/>
      <c r="C791" s="7"/>
      <c r="D791" s="7"/>
    </row>
    <row r="792" spans="2:4" x14ac:dyDescent="0.2">
      <c r="B792" s="7"/>
      <c r="C792" s="7"/>
      <c r="D792" s="7"/>
    </row>
    <row r="793" spans="2:4" x14ac:dyDescent="0.2">
      <c r="B793" s="7"/>
      <c r="C793" s="7"/>
      <c r="D793" s="7"/>
    </row>
    <row r="794" spans="2:4" x14ac:dyDescent="0.2">
      <c r="B794" s="7"/>
      <c r="C794" s="7"/>
      <c r="D794" s="7"/>
    </row>
    <row r="795" spans="2:4" x14ac:dyDescent="0.2">
      <c r="B795" s="7"/>
      <c r="C795" s="7"/>
      <c r="D795" s="7"/>
    </row>
    <row r="796" spans="2:4" x14ac:dyDescent="0.2">
      <c r="B796" s="7"/>
      <c r="C796" s="7"/>
      <c r="D796" s="7"/>
    </row>
    <row r="797" spans="2:4" x14ac:dyDescent="0.2">
      <c r="B797" s="7"/>
      <c r="C797" s="7"/>
      <c r="D797" s="7"/>
    </row>
    <row r="798" spans="2:4" x14ac:dyDescent="0.2">
      <c r="B798" s="7"/>
      <c r="C798" s="7"/>
      <c r="D798" s="7"/>
    </row>
    <row r="799" spans="2:4" x14ac:dyDescent="0.2">
      <c r="B799" s="7"/>
      <c r="C799" s="7"/>
      <c r="D799" s="7"/>
    </row>
    <row r="800" spans="2:4" x14ac:dyDescent="0.2">
      <c r="B800" s="7"/>
      <c r="C800" s="7"/>
      <c r="D800" s="7"/>
    </row>
    <row r="801" spans="2:4" x14ac:dyDescent="0.2">
      <c r="B801" s="7"/>
      <c r="C801" s="7"/>
      <c r="D801" s="7"/>
    </row>
    <row r="802" spans="2:4" x14ac:dyDescent="0.2">
      <c r="B802" s="7"/>
      <c r="C802" s="7"/>
      <c r="D802" s="7"/>
    </row>
  </sheetData>
  <mergeCells count="3">
    <mergeCell ref="B27:I29"/>
    <mergeCell ref="B33:I33"/>
    <mergeCell ref="B52:I56"/>
  </mergeCells>
  <printOptions horizontalCentered="1"/>
  <pageMargins left="0.70866141732283472" right="0.70866141732283472" top="0.74803149606299213" bottom="0.74803149606299213" header="0.31496062992125984" footer="0.31496062992125984"/>
  <pageSetup paperSize="9" scale="81" firstPageNumber="58" fitToHeight="0" orientation="portrait" r:id="rId1"/>
  <headerFooter>
    <oddFooter>&amp;CPage &amp;P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tabColor rgb="FF7030A0"/>
    <pageSetUpPr fitToPage="1"/>
  </sheetPr>
  <dimension ref="A2:E67"/>
  <sheetViews>
    <sheetView showGridLines="0" showZeros="0" showWhiteSpace="0" topLeftCell="A26" zoomScaleNormal="100" workbookViewId="0">
      <selection activeCell="N25" sqref="N25"/>
    </sheetView>
  </sheetViews>
  <sheetFormatPr baseColWidth="10" defaultColWidth="12" defaultRowHeight="12.75" x14ac:dyDescent="0.2"/>
  <cols>
    <col min="1" max="1" width="14.33203125" style="2" customWidth="1"/>
    <col min="2" max="2" width="12" style="2"/>
    <col min="3" max="3" width="18.83203125" style="2" customWidth="1"/>
    <col min="4" max="4" width="12" style="2"/>
    <col min="5" max="5" width="87" style="2" customWidth="1"/>
    <col min="6" max="16384" width="12" style="2"/>
  </cols>
  <sheetData>
    <row r="2" spans="1:5" ht="6.75" customHeight="1" x14ac:dyDescent="0.2"/>
    <row r="3" spans="1:5" ht="16.5" customHeight="1" x14ac:dyDescent="0.2">
      <c r="A3" s="709" t="s">
        <v>268</v>
      </c>
      <c r="B3" s="709"/>
      <c r="C3" s="709"/>
      <c r="D3" s="709"/>
      <c r="E3" s="709"/>
    </row>
    <row r="4" spans="1:5" ht="6.75" customHeight="1" x14ac:dyDescent="0.2"/>
    <row r="5" spans="1:5" ht="11.25" customHeight="1" x14ac:dyDescent="0.2"/>
    <row r="6" spans="1:5" ht="25.5" x14ac:dyDescent="0.2">
      <c r="A6" s="207" t="s">
        <v>269</v>
      </c>
      <c r="B6" s="207" t="s">
        <v>270</v>
      </c>
      <c r="C6" s="207" t="s">
        <v>271</v>
      </c>
      <c r="D6" s="207" t="s">
        <v>272</v>
      </c>
      <c r="E6" s="207" t="s">
        <v>273</v>
      </c>
    </row>
    <row r="7" spans="1:5" x14ac:dyDescent="0.2">
      <c r="A7" s="207"/>
      <c r="B7" s="207"/>
      <c r="C7" s="207"/>
      <c r="D7" s="207"/>
      <c r="E7" s="207"/>
    </row>
    <row r="8" spans="1:5" x14ac:dyDescent="0.2">
      <c r="A8" s="827" t="s">
        <v>3</v>
      </c>
      <c r="B8" s="834">
        <v>1</v>
      </c>
      <c r="C8" s="835" t="s">
        <v>274</v>
      </c>
      <c r="D8" s="213" t="s">
        <v>4</v>
      </c>
      <c r="E8" s="214" t="s">
        <v>275</v>
      </c>
    </row>
    <row r="9" spans="1:5" x14ac:dyDescent="0.2">
      <c r="A9" s="827"/>
      <c r="B9" s="832"/>
      <c r="C9" s="829"/>
      <c r="D9" s="210" t="s">
        <v>5</v>
      </c>
      <c r="E9" s="208" t="s">
        <v>276</v>
      </c>
    </row>
    <row r="10" spans="1:5" x14ac:dyDescent="0.2">
      <c r="A10" s="827"/>
      <c r="B10" s="832"/>
      <c r="C10" s="829"/>
      <c r="D10" s="210" t="s">
        <v>6</v>
      </c>
      <c r="E10" s="208" t="s">
        <v>277</v>
      </c>
    </row>
    <row r="11" spans="1:5" x14ac:dyDescent="0.2">
      <c r="A11" s="827"/>
      <c r="B11" s="833"/>
      <c r="C11" s="829"/>
      <c r="D11" s="210" t="s">
        <v>7</v>
      </c>
      <c r="E11" s="208" t="s">
        <v>278</v>
      </c>
    </row>
    <row r="12" spans="1:5" x14ac:dyDescent="0.2">
      <c r="A12" s="827"/>
      <c r="B12" s="830">
        <v>2</v>
      </c>
      <c r="C12" s="829" t="s">
        <v>279</v>
      </c>
      <c r="D12" s="210" t="s">
        <v>9</v>
      </c>
      <c r="E12" s="208" t="s">
        <v>280</v>
      </c>
    </row>
    <row r="13" spans="1:5" x14ac:dyDescent="0.2">
      <c r="A13" s="827"/>
      <c r="B13" s="830"/>
      <c r="C13" s="829"/>
      <c r="D13" s="210" t="s">
        <v>10</v>
      </c>
      <c r="E13" s="208" t="s">
        <v>281</v>
      </c>
    </row>
    <row r="14" spans="1:5" x14ac:dyDescent="0.2">
      <c r="A14" s="828" t="s">
        <v>442</v>
      </c>
      <c r="B14" s="830" t="s">
        <v>282</v>
      </c>
      <c r="C14" s="829" t="s">
        <v>283</v>
      </c>
      <c r="D14" s="210" t="s">
        <v>14</v>
      </c>
      <c r="E14" s="208" t="s">
        <v>284</v>
      </c>
    </row>
    <row r="15" spans="1:5" x14ac:dyDescent="0.2">
      <c r="A15" s="828"/>
      <c r="B15" s="830"/>
      <c r="C15" s="829"/>
      <c r="D15" s="210" t="s">
        <v>15</v>
      </c>
      <c r="E15" s="208" t="s">
        <v>285</v>
      </c>
    </row>
    <row r="16" spans="1:5" x14ac:dyDescent="0.2">
      <c r="A16" s="828"/>
      <c r="B16" s="830"/>
      <c r="C16" s="829"/>
      <c r="D16" s="210" t="s">
        <v>16</v>
      </c>
      <c r="E16" s="208" t="s">
        <v>286</v>
      </c>
    </row>
    <row r="17" spans="1:5" x14ac:dyDescent="0.2">
      <c r="A17" s="828"/>
      <c r="B17" s="830"/>
      <c r="C17" s="829"/>
      <c r="D17" s="211">
        <v>10</v>
      </c>
      <c r="E17" s="208" t="s">
        <v>287</v>
      </c>
    </row>
    <row r="18" spans="1:5" x14ac:dyDescent="0.2">
      <c r="A18" s="828"/>
      <c r="B18" s="830" t="s">
        <v>288</v>
      </c>
      <c r="C18" s="829" t="s">
        <v>289</v>
      </c>
      <c r="D18" s="211">
        <v>11</v>
      </c>
      <c r="E18" s="208" t="s">
        <v>290</v>
      </c>
    </row>
    <row r="19" spans="1:5" x14ac:dyDescent="0.2">
      <c r="A19" s="828"/>
      <c r="B19" s="830"/>
      <c r="C19" s="829"/>
      <c r="D19" s="211">
        <v>12</v>
      </c>
      <c r="E19" s="208" t="s">
        <v>291</v>
      </c>
    </row>
    <row r="20" spans="1:5" x14ac:dyDescent="0.2">
      <c r="A20" s="828"/>
      <c r="B20" s="830"/>
      <c r="C20" s="829"/>
      <c r="D20" s="211">
        <v>13</v>
      </c>
      <c r="E20" s="208" t="s">
        <v>292</v>
      </c>
    </row>
    <row r="21" spans="1:5" ht="25.5" x14ac:dyDescent="0.2">
      <c r="A21" s="828"/>
      <c r="B21" s="830"/>
      <c r="C21" s="829"/>
      <c r="D21" s="211">
        <v>14</v>
      </c>
      <c r="E21" s="208" t="s">
        <v>293</v>
      </c>
    </row>
    <row r="22" spans="1:5" ht="25.5" x14ac:dyDescent="0.2">
      <c r="A22" s="828"/>
      <c r="B22" s="830"/>
      <c r="C22" s="829"/>
      <c r="D22" s="211">
        <v>15</v>
      </c>
      <c r="E22" s="208" t="s">
        <v>294</v>
      </c>
    </row>
    <row r="23" spans="1:5" x14ac:dyDescent="0.2">
      <c r="A23" s="828"/>
      <c r="B23" s="830" t="s">
        <v>295</v>
      </c>
      <c r="C23" s="829" t="s">
        <v>296</v>
      </c>
      <c r="D23" s="211">
        <v>16</v>
      </c>
      <c r="E23" s="208" t="s">
        <v>297</v>
      </c>
    </row>
    <row r="24" spans="1:5" x14ac:dyDescent="0.2">
      <c r="A24" s="828"/>
      <c r="B24" s="830"/>
      <c r="C24" s="829"/>
      <c r="D24" s="211">
        <v>17</v>
      </c>
      <c r="E24" s="208" t="s">
        <v>298</v>
      </c>
    </row>
    <row r="25" spans="1:5" ht="38.25" x14ac:dyDescent="0.2">
      <c r="A25" s="828"/>
      <c r="B25" s="830"/>
      <c r="C25" s="829"/>
      <c r="D25" s="211">
        <v>18</v>
      </c>
      <c r="E25" s="208" t="s">
        <v>299</v>
      </c>
    </row>
    <row r="26" spans="1:5" x14ac:dyDescent="0.2">
      <c r="A26" s="828"/>
      <c r="B26" s="830"/>
      <c r="C26" s="829"/>
      <c r="D26" s="211">
        <v>19</v>
      </c>
      <c r="E26" s="208" t="s">
        <v>300</v>
      </c>
    </row>
    <row r="27" spans="1:5" x14ac:dyDescent="0.2">
      <c r="A27" s="828"/>
      <c r="B27" s="830"/>
      <c r="C27" s="829"/>
      <c r="D27" s="211">
        <v>20</v>
      </c>
      <c r="E27" s="208" t="s">
        <v>301</v>
      </c>
    </row>
    <row r="28" spans="1:5" ht="25.5" x14ac:dyDescent="0.2">
      <c r="A28" s="828"/>
      <c r="B28" s="830" t="s">
        <v>302</v>
      </c>
      <c r="C28" s="829" t="s">
        <v>303</v>
      </c>
      <c r="D28" s="211">
        <v>21</v>
      </c>
      <c r="E28" s="208" t="s">
        <v>304</v>
      </c>
    </row>
    <row r="29" spans="1:5" ht="25.5" x14ac:dyDescent="0.2">
      <c r="A29" s="828"/>
      <c r="B29" s="830"/>
      <c r="C29" s="829"/>
      <c r="D29" s="211">
        <v>22</v>
      </c>
      <c r="E29" s="208" t="s">
        <v>305</v>
      </c>
    </row>
    <row r="30" spans="1:5" x14ac:dyDescent="0.2">
      <c r="A30" s="828"/>
      <c r="B30" s="830"/>
      <c r="C30" s="829"/>
      <c r="D30" s="211">
        <v>23</v>
      </c>
      <c r="E30" s="208" t="s">
        <v>306</v>
      </c>
    </row>
    <row r="31" spans="1:5" x14ac:dyDescent="0.2">
      <c r="A31" s="828"/>
      <c r="B31" s="830"/>
      <c r="C31" s="829"/>
      <c r="D31" s="211">
        <v>24</v>
      </c>
      <c r="E31" s="208" t="s">
        <v>307</v>
      </c>
    </row>
    <row r="32" spans="1:5" x14ac:dyDescent="0.2">
      <c r="A32" s="828"/>
      <c r="B32" s="830" t="s">
        <v>308</v>
      </c>
      <c r="C32" s="829" t="s">
        <v>309</v>
      </c>
      <c r="D32" s="211">
        <v>70</v>
      </c>
      <c r="E32" s="208" t="s">
        <v>310</v>
      </c>
    </row>
    <row r="33" spans="1:5" x14ac:dyDescent="0.2">
      <c r="A33" s="828"/>
      <c r="B33" s="830"/>
      <c r="C33" s="829"/>
      <c r="D33" s="211">
        <v>71</v>
      </c>
      <c r="E33" s="208" t="s">
        <v>311</v>
      </c>
    </row>
    <row r="34" spans="1:5" x14ac:dyDescent="0.2">
      <c r="A34" s="828"/>
      <c r="B34" s="830"/>
      <c r="C34" s="829"/>
      <c r="D34" s="211">
        <v>72</v>
      </c>
      <c r="E34" s="208" t="s">
        <v>312</v>
      </c>
    </row>
    <row r="35" spans="1:5" x14ac:dyDescent="0.2">
      <c r="A35" s="828"/>
      <c r="B35" s="830"/>
      <c r="C35" s="829"/>
      <c r="D35" s="211">
        <v>73</v>
      </c>
      <c r="E35" s="208" t="s">
        <v>313</v>
      </c>
    </row>
    <row r="36" spans="1:5" x14ac:dyDescent="0.2">
      <c r="A36" s="828"/>
      <c r="B36" s="216" t="s">
        <v>314</v>
      </c>
      <c r="C36" s="209" t="s">
        <v>315</v>
      </c>
      <c r="D36" s="211">
        <v>74</v>
      </c>
      <c r="E36" s="208" t="s">
        <v>316</v>
      </c>
    </row>
    <row r="37" spans="1:5" x14ac:dyDescent="0.2">
      <c r="A37" s="828"/>
      <c r="B37" s="216">
        <v>20</v>
      </c>
      <c r="C37" s="209" t="s">
        <v>37</v>
      </c>
      <c r="D37" s="211">
        <v>75</v>
      </c>
      <c r="E37" s="208" t="s">
        <v>317</v>
      </c>
    </row>
    <row r="38" spans="1:5" x14ac:dyDescent="0.2">
      <c r="A38" s="828" t="s">
        <v>443</v>
      </c>
      <c r="B38" s="830" t="s">
        <v>318</v>
      </c>
      <c r="C38" s="829" t="s">
        <v>319</v>
      </c>
      <c r="D38" s="211">
        <v>25</v>
      </c>
      <c r="E38" s="208" t="s">
        <v>319</v>
      </c>
    </row>
    <row r="39" spans="1:5" x14ac:dyDescent="0.2">
      <c r="A39" s="828"/>
      <c r="B39" s="830"/>
      <c r="C39" s="829"/>
      <c r="D39" s="211">
        <v>26</v>
      </c>
      <c r="E39" s="208" t="s">
        <v>320</v>
      </c>
    </row>
    <row r="40" spans="1:5" x14ac:dyDescent="0.2">
      <c r="A40" s="828"/>
      <c r="B40" s="216" t="s">
        <v>321</v>
      </c>
      <c r="C40" s="209" t="s">
        <v>322</v>
      </c>
      <c r="D40" s="211">
        <v>27</v>
      </c>
      <c r="E40" s="208" t="s">
        <v>322</v>
      </c>
    </row>
    <row r="41" spans="1:5" x14ac:dyDescent="0.2">
      <c r="A41" s="828"/>
      <c r="B41" s="830">
        <v>6</v>
      </c>
      <c r="C41" s="829" t="s">
        <v>323</v>
      </c>
      <c r="D41" s="211">
        <v>28</v>
      </c>
      <c r="E41" s="208" t="s">
        <v>324</v>
      </c>
    </row>
    <row r="42" spans="1:5" x14ac:dyDescent="0.2">
      <c r="A42" s="828"/>
      <c r="B42" s="830"/>
      <c r="C42" s="829"/>
      <c r="D42" s="211">
        <v>29</v>
      </c>
      <c r="E42" s="208" t="s">
        <v>325</v>
      </c>
    </row>
    <row r="43" spans="1:5" x14ac:dyDescent="0.2">
      <c r="A43" s="828"/>
      <c r="B43" s="830"/>
      <c r="C43" s="829"/>
      <c r="D43" s="211">
        <v>30</v>
      </c>
      <c r="E43" s="208" t="s">
        <v>326</v>
      </c>
    </row>
    <row r="44" spans="1:5" x14ac:dyDescent="0.2">
      <c r="A44" s="828"/>
      <c r="B44" s="830">
        <v>7</v>
      </c>
      <c r="C44" s="829" t="s">
        <v>327</v>
      </c>
      <c r="D44" s="211">
        <v>31</v>
      </c>
      <c r="E44" s="208" t="s">
        <v>328</v>
      </c>
    </row>
    <row r="45" spans="1:5" x14ac:dyDescent="0.2">
      <c r="A45" s="828"/>
      <c r="B45" s="830"/>
      <c r="C45" s="829"/>
      <c r="D45" s="211">
        <v>32</v>
      </c>
      <c r="E45" s="208" t="s">
        <v>329</v>
      </c>
    </row>
    <row r="46" spans="1:5" x14ac:dyDescent="0.2">
      <c r="A46" s="828"/>
      <c r="B46" s="830"/>
      <c r="C46" s="829"/>
      <c r="D46" s="211">
        <v>33</v>
      </c>
      <c r="E46" s="208" t="s">
        <v>330</v>
      </c>
    </row>
    <row r="47" spans="1:5" x14ac:dyDescent="0.2">
      <c r="A47" s="828"/>
      <c r="B47" s="831">
        <v>8</v>
      </c>
      <c r="C47" s="829" t="s">
        <v>331</v>
      </c>
      <c r="D47" s="211">
        <v>34</v>
      </c>
      <c r="E47" s="208" t="s">
        <v>332</v>
      </c>
    </row>
    <row r="48" spans="1:5" x14ac:dyDescent="0.2">
      <c r="A48" s="828"/>
      <c r="B48" s="832"/>
      <c r="C48" s="829"/>
      <c r="D48" s="211">
        <v>35</v>
      </c>
      <c r="E48" s="208" t="s">
        <v>333</v>
      </c>
    </row>
    <row r="49" spans="1:5" x14ac:dyDescent="0.2">
      <c r="A49" s="828"/>
      <c r="B49" s="832"/>
      <c r="C49" s="829"/>
      <c r="D49" s="211">
        <v>36</v>
      </c>
      <c r="E49" s="208" t="s">
        <v>334</v>
      </c>
    </row>
    <row r="50" spans="1:5" x14ac:dyDescent="0.2">
      <c r="A50" s="828"/>
      <c r="B50" s="833"/>
      <c r="C50" s="829"/>
      <c r="D50" s="211">
        <v>37</v>
      </c>
      <c r="E50" s="208" t="s">
        <v>693</v>
      </c>
    </row>
    <row r="51" spans="1:5" x14ac:dyDescent="0.2">
      <c r="A51" s="828"/>
      <c r="B51" s="830">
        <v>9</v>
      </c>
      <c r="C51" s="829" t="s">
        <v>335</v>
      </c>
      <c r="D51" s="211">
        <v>60</v>
      </c>
      <c r="E51" s="208" t="s">
        <v>336</v>
      </c>
    </row>
    <row r="52" spans="1:5" x14ac:dyDescent="0.2">
      <c r="A52" s="828"/>
      <c r="B52" s="830"/>
      <c r="C52" s="829"/>
      <c r="D52" s="211">
        <v>61</v>
      </c>
      <c r="E52" s="208" t="s">
        <v>337</v>
      </c>
    </row>
    <row r="53" spans="1:5" x14ac:dyDescent="0.2">
      <c r="A53" s="828"/>
      <c r="B53" s="830"/>
      <c r="C53" s="829"/>
      <c r="D53" s="211">
        <v>62</v>
      </c>
      <c r="E53" s="208" t="s">
        <v>338</v>
      </c>
    </row>
    <row r="54" spans="1:5" x14ac:dyDescent="0.2">
      <c r="A54" s="828"/>
      <c r="B54" s="830"/>
      <c r="C54" s="829"/>
      <c r="D54" s="211">
        <v>63</v>
      </c>
      <c r="E54" s="208" t="s">
        <v>339</v>
      </c>
    </row>
    <row r="55" spans="1:5" x14ac:dyDescent="0.2">
      <c r="A55" s="828"/>
      <c r="B55" s="831">
        <v>10</v>
      </c>
      <c r="C55" s="829" t="s">
        <v>340</v>
      </c>
      <c r="D55" s="211">
        <v>64</v>
      </c>
      <c r="E55" s="208" t="s">
        <v>341</v>
      </c>
    </row>
    <row r="56" spans="1:5" x14ac:dyDescent="0.2">
      <c r="A56" s="828"/>
      <c r="B56" s="832"/>
      <c r="C56" s="829"/>
      <c r="D56" s="211">
        <v>65</v>
      </c>
      <c r="E56" s="208" t="s">
        <v>342</v>
      </c>
    </row>
    <row r="57" spans="1:5" x14ac:dyDescent="0.2">
      <c r="A57" s="828"/>
      <c r="B57" s="832"/>
      <c r="C57" s="829"/>
      <c r="D57" s="211">
        <v>66</v>
      </c>
      <c r="E57" s="208" t="s">
        <v>343</v>
      </c>
    </row>
    <row r="58" spans="1:5" x14ac:dyDescent="0.2">
      <c r="A58" s="828"/>
      <c r="B58" s="832"/>
      <c r="C58" s="829"/>
      <c r="D58" s="211">
        <v>67</v>
      </c>
      <c r="E58" s="208" t="s">
        <v>344</v>
      </c>
    </row>
    <row r="59" spans="1:5" x14ac:dyDescent="0.2">
      <c r="A59" s="828"/>
      <c r="B59" s="832"/>
      <c r="C59" s="829"/>
      <c r="D59" s="211">
        <v>68</v>
      </c>
      <c r="E59" s="208" t="s">
        <v>345</v>
      </c>
    </row>
    <row r="60" spans="1:5" x14ac:dyDescent="0.2">
      <c r="A60" s="828"/>
      <c r="B60" s="833"/>
      <c r="C60" s="829"/>
      <c r="D60" s="211">
        <v>69</v>
      </c>
      <c r="E60" s="208" t="s">
        <v>346</v>
      </c>
    </row>
    <row r="61" spans="1:5" x14ac:dyDescent="0.2">
      <c r="A61" s="836" t="s">
        <v>584</v>
      </c>
      <c r="B61" s="830">
        <v>11</v>
      </c>
      <c r="C61" s="829" t="s">
        <v>72</v>
      </c>
      <c r="D61" s="211">
        <v>85</v>
      </c>
      <c r="E61" s="208" t="s">
        <v>347</v>
      </c>
    </row>
    <row r="62" spans="1:5" x14ac:dyDescent="0.2">
      <c r="A62" s="837"/>
      <c r="B62" s="830"/>
      <c r="C62" s="829"/>
      <c r="D62" s="211">
        <v>86</v>
      </c>
      <c r="E62" s="208" t="s">
        <v>348</v>
      </c>
    </row>
    <row r="63" spans="1:5" x14ac:dyDescent="0.2">
      <c r="A63" s="837"/>
      <c r="B63" s="840"/>
      <c r="C63" s="839"/>
      <c r="D63" s="212">
        <v>87</v>
      </c>
      <c r="E63" s="215" t="s">
        <v>349</v>
      </c>
    </row>
    <row r="64" spans="1:5" x14ac:dyDescent="0.2">
      <c r="A64" s="837"/>
      <c r="B64" s="830">
        <v>13</v>
      </c>
      <c r="C64" s="829" t="s">
        <v>595</v>
      </c>
      <c r="D64" s="211">
        <v>90</v>
      </c>
      <c r="E64" s="208" t="s">
        <v>596</v>
      </c>
    </row>
    <row r="65" spans="1:5" x14ac:dyDescent="0.2">
      <c r="A65" s="837"/>
      <c r="B65" s="830"/>
      <c r="C65" s="829"/>
      <c r="D65" s="211">
        <v>91</v>
      </c>
      <c r="E65" s="208" t="s">
        <v>597</v>
      </c>
    </row>
    <row r="66" spans="1:5" x14ac:dyDescent="0.2">
      <c r="A66" s="838"/>
      <c r="B66" s="840"/>
      <c r="C66" s="839"/>
      <c r="D66" s="212">
        <v>92</v>
      </c>
      <c r="E66" s="215" t="s">
        <v>598</v>
      </c>
    </row>
    <row r="67" spans="1:5" ht="6.75" customHeight="1" x14ac:dyDescent="0.2"/>
  </sheetData>
  <mergeCells count="35">
    <mergeCell ref="C12:C13"/>
    <mergeCell ref="B64:B66"/>
    <mergeCell ref="C64:C66"/>
    <mergeCell ref="B61:B63"/>
    <mergeCell ref="B12:B13"/>
    <mergeCell ref="A61:A66"/>
    <mergeCell ref="B14:B17"/>
    <mergeCell ref="C51:C54"/>
    <mergeCell ref="B51:B54"/>
    <mergeCell ref="C18:C22"/>
    <mergeCell ref="C23:C27"/>
    <mergeCell ref="C28:C31"/>
    <mergeCell ref="C32:C35"/>
    <mergeCell ref="C38:C39"/>
    <mergeCell ref="C41:C43"/>
    <mergeCell ref="B55:B60"/>
    <mergeCell ref="C55:C60"/>
    <mergeCell ref="A38:A60"/>
    <mergeCell ref="C61:C63"/>
    <mergeCell ref="A3:E3"/>
    <mergeCell ref="A8:A13"/>
    <mergeCell ref="A14:A37"/>
    <mergeCell ref="C44:C46"/>
    <mergeCell ref="C47:C50"/>
    <mergeCell ref="B18:B22"/>
    <mergeCell ref="B23:B27"/>
    <mergeCell ref="B28:B31"/>
    <mergeCell ref="B32:B35"/>
    <mergeCell ref="B38:B39"/>
    <mergeCell ref="B41:B43"/>
    <mergeCell ref="B44:B46"/>
    <mergeCell ref="B47:B50"/>
    <mergeCell ref="C14:C17"/>
    <mergeCell ref="B8:B11"/>
    <mergeCell ref="C8:C11"/>
  </mergeCells>
  <printOptions horizontalCentered="1"/>
  <pageMargins left="0.70866141732283472" right="0.70866141732283472" top="0.74803149606299213" bottom="0.74803149606299213" header="0.31496062992125984" footer="0.31496062992125984"/>
  <pageSetup paperSize="9" scale="67" firstPageNumber="59" fitToHeight="0" orientation="portrait" r:id="rId1"/>
  <headerFoot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7"/>
    <pageSetUpPr fitToPage="1"/>
  </sheetPr>
  <dimension ref="A2:AI47"/>
  <sheetViews>
    <sheetView showGridLines="0" zoomScale="90" zoomScaleNormal="90" workbookViewId="0">
      <selection activeCell="N25" sqref="N25"/>
    </sheetView>
  </sheetViews>
  <sheetFormatPr baseColWidth="10" defaultRowHeight="12.75" x14ac:dyDescent="0.2"/>
  <cols>
    <col min="1" max="1" width="25.33203125" customWidth="1"/>
    <col min="2" max="6" width="12.83203125" bestFit="1" customWidth="1"/>
    <col min="7" max="7" width="8.33203125" customWidth="1"/>
    <col min="8" max="9" width="12.83203125" bestFit="1" customWidth="1"/>
    <col min="10" max="10" width="11.1640625" bestFit="1" customWidth="1"/>
    <col min="11" max="12" width="12.83203125" bestFit="1" customWidth="1"/>
    <col min="13" max="15" width="7.5" customWidth="1"/>
    <col min="16" max="16" width="8.1640625" style="457" customWidth="1"/>
    <col min="17" max="17" width="11.1640625" bestFit="1" customWidth="1"/>
    <col min="18" max="18" width="9" customWidth="1"/>
    <col min="19" max="19" width="10.1640625" customWidth="1"/>
    <col min="20" max="20" width="10.1640625" style="457" customWidth="1"/>
    <col min="21" max="21" width="10.5" customWidth="1"/>
    <col min="22" max="22" width="9.1640625" customWidth="1"/>
    <col min="23" max="34" width="7.83203125" customWidth="1"/>
  </cols>
  <sheetData>
    <row r="2" spans="1:35" ht="9.75" customHeight="1" x14ac:dyDescent="0.2"/>
    <row r="3" spans="1:35" ht="36.75" customHeight="1" x14ac:dyDescent="0.2">
      <c r="A3" s="709" t="s">
        <v>611</v>
      </c>
      <c r="B3" s="709"/>
      <c r="C3" s="709"/>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709"/>
    </row>
    <row r="5" spans="1:35" ht="18.75" x14ac:dyDescent="0.3">
      <c r="A5" s="706" t="s">
        <v>605</v>
      </c>
      <c r="B5" s="707"/>
      <c r="C5" s="707"/>
      <c r="D5" s="707"/>
      <c r="E5" s="707"/>
      <c r="F5" s="707"/>
      <c r="G5" s="707"/>
      <c r="H5" s="707"/>
      <c r="I5" s="707"/>
      <c r="J5" s="707"/>
      <c r="K5" s="707"/>
      <c r="L5" s="707"/>
      <c r="M5" s="707"/>
      <c r="N5" s="707"/>
      <c r="O5" s="707"/>
      <c r="P5" s="707"/>
      <c r="Q5" s="707"/>
      <c r="R5" s="707"/>
      <c r="S5" s="707"/>
      <c r="T5" s="707"/>
      <c r="U5" s="707"/>
      <c r="V5" s="707"/>
      <c r="W5" s="707"/>
      <c r="X5" s="707"/>
      <c r="Y5" s="707"/>
      <c r="Z5" s="707"/>
      <c r="AA5" s="707"/>
      <c r="AB5" s="707"/>
      <c r="AC5" s="707"/>
      <c r="AD5" s="707"/>
      <c r="AE5" s="707"/>
      <c r="AF5" s="707"/>
      <c r="AG5" s="707"/>
      <c r="AH5" s="707"/>
    </row>
    <row r="6" spans="1:35" ht="12" customHeight="1" x14ac:dyDescent="0.2">
      <c r="F6" s="622"/>
      <c r="G6" s="622"/>
      <c r="H6" s="622"/>
      <c r="I6" s="622"/>
      <c r="J6" s="622"/>
      <c r="K6" s="622"/>
      <c r="L6" s="622"/>
      <c r="M6" s="622"/>
      <c r="N6" s="622"/>
      <c r="O6" s="622"/>
      <c r="P6" s="622"/>
      <c r="Q6" s="622"/>
    </row>
    <row r="7" spans="1:35" x14ac:dyDescent="0.2">
      <c r="B7" s="708" t="s">
        <v>583</v>
      </c>
      <c r="C7" s="708"/>
      <c r="D7" s="708"/>
      <c r="E7" s="708"/>
      <c r="F7" s="708"/>
      <c r="G7" s="708"/>
      <c r="H7" s="708"/>
      <c r="I7" s="708"/>
      <c r="J7" s="708"/>
      <c r="K7" s="708"/>
      <c r="L7" s="708"/>
      <c r="M7" s="708"/>
      <c r="N7" s="708"/>
      <c r="O7" s="708"/>
      <c r="P7" s="708"/>
      <c r="Q7" s="708"/>
      <c r="S7" s="708" t="s">
        <v>384</v>
      </c>
      <c r="T7" s="708"/>
      <c r="U7" s="708"/>
      <c r="V7" s="708"/>
      <c r="W7" s="708"/>
      <c r="X7" s="708"/>
      <c r="Y7" s="708"/>
      <c r="Z7" s="708"/>
      <c r="AA7" s="708"/>
      <c r="AB7" s="708"/>
      <c r="AC7" s="708"/>
      <c r="AD7" s="708"/>
      <c r="AE7" s="708"/>
      <c r="AF7" s="708"/>
      <c r="AG7" s="708"/>
      <c r="AH7" s="708"/>
    </row>
    <row r="8" spans="1:35" ht="30" customHeight="1" x14ac:dyDescent="0.2">
      <c r="B8" s="223">
        <v>2007</v>
      </c>
      <c r="C8" s="223">
        <v>2008</v>
      </c>
      <c r="D8" s="223">
        <v>2009</v>
      </c>
      <c r="E8" s="223">
        <v>2010</v>
      </c>
      <c r="F8" s="223">
        <v>2011</v>
      </c>
      <c r="G8" s="223">
        <v>2012</v>
      </c>
      <c r="H8" s="223">
        <v>2013</v>
      </c>
      <c r="I8" s="223">
        <v>2014</v>
      </c>
      <c r="J8" s="223">
        <v>2015</v>
      </c>
      <c r="K8" s="223">
        <v>2016</v>
      </c>
      <c r="L8" s="223">
        <v>2017</v>
      </c>
      <c r="M8" s="370">
        <v>2018</v>
      </c>
      <c r="N8" s="379">
        <v>2019</v>
      </c>
      <c r="O8" s="425">
        <v>2020</v>
      </c>
      <c r="P8" s="536">
        <v>2021</v>
      </c>
      <c r="Q8" s="590">
        <v>2022</v>
      </c>
      <c r="R8" s="223"/>
      <c r="S8" s="561" t="s">
        <v>646</v>
      </c>
      <c r="T8" s="548" t="s">
        <v>617</v>
      </c>
      <c r="U8" s="394" t="s">
        <v>567</v>
      </c>
      <c r="V8" s="394" t="s">
        <v>536</v>
      </c>
      <c r="W8" s="287" t="s">
        <v>478</v>
      </c>
      <c r="X8" s="287" t="s">
        <v>461</v>
      </c>
      <c r="Y8" s="287" t="s">
        <v>429</v>
      </c>
      <c r="Z8" s="287" t="s">
        <v>411</v>
      </c>
      <c r="AA8" s="287" t="s">
        <v>387</v>
      </c>
      <c r="AB8" s="287" t="s">
        <v>388</v>
      </c>
      <c r="AC8" s="287" t="s">
        <v>389</v>
      </c>
      <c r="AD8" s="287" t="s">
        <v>390</v>
      </c>
      <c r="AE8" s="287" t="s">
        <v>391</v>
      </c>
      <c r="AF8" s="287" t="s">
        <v>392</v>
      </c>
      <c r="AG8" s="287" t="s">
        <v>393</v>
      </c>
      <c r="AH8" s="287" t="s">
        <v>394</v>
      </c>
    </row>
    <row r="9" spans="1:35" ht="38.25" x14ac:dyDescent="0.2">
      <c r="A9" s="300" t="s">
        <v>379</v>
      </c>
      <c r="B9" s="271"/>
      <c r="C9" s="271"/>
      <c r="D9" s="271"/>
      <c r="E9" s="271">
        <v>1398</v>
      </c>
      <c r="F9" s="302">
        <v>3911</v>
      </c>
      <c r="G9" s="302">
        <v>5876</v>
      </c>
      <c r="H9" s="301">
        <v>6264</v>
      </c>
      <c r="I9" s="301">
        <v>6757</v>
      </c>
      <c r="J9" s="302">
        <v>7133</v>
      </c>
      <c r="K9" s="302">
        <v>7794</v>
      </c>
      <c r="L9" s="302">
        <v>8547</v>
      </c>
      <c r="M9" s="302">
        <v>8949</v>
      </c>
      <c r="N9" s="302">
        <v>8710</v>
      </c>
      <c r="O9" s="302">
        <v>10291</v>
      </c>
      <c r="P9" s="302">
        <v>10848</v>
      </c>
      <c r="Q9" s="598">
        <f>TAB_2!B176</f>
        <v>11450</v>
      </c>
      <c r="S9" s="556">
        <f>(Q9-P9)/P9</f>
        <v>5.5494100294985249E-2</v>
      </c>
      <c r="T9" s="537">
        <v>5.4124963560392578E-2</v>
      </c>
      <c r="U9" s="280">
        <v>0.18151549942594719</v>
      </c>
      <c r="V9" s="280">
        <v>-2.6706894625097777E-2</v>
      </c>
      <c r="W9" s="280">
        <v>4.7E-2</v>
      </c>
      <c r="X9" s="280">
        <v>9.6612779060816015E-2</v>
      </c>
      <c r="Y9" s="280">
        <v>9.2667881676713859E-2</v>
      </c>
      <c r="Z9" s="281">
        <v>5.5645996744117208E-2</v>
      </c>
      <c r="AA9" s="281">
        <v>7.8703703703703706E-2</v>
      </c>
      <c r="AB9" s="438">
        <v>6.6031313818924395E-2</v>
      </c>
      <c r="AC9" s="438"/>
      <c r="AD9" s="438"/>
      <c r="AE9" s="438"/>
      <c r="AF9" s="438"/>
      <c r="AG9" s="438"/>
      <c r="AH9" s="438"/>
      <c r="AI9" s="193"/>
    </row>
    <row r="10" spans="1:35" ht="38.25" x14ac:dyDescent="0.2">
      <c r="A10" s="269" t="s">
        <v>380</v>
      </c>
      <c r="B10" s="272"/>
      <c r="C10" s="272"/>
      <c r="D10" s="272"/>
      <c r="E10" s="272">
        <v>1783</v>
      </c>
      <c r="F10" s="34">
        <v>4985</v>
      </c>
      <c r="G10" s="34">
        <v>7488</v>
      </c>
      <c r="H10" s="270">
        <v>7364</v>
      </c>
      <c r="I10" s="270">
        <v>7438</v>
      </c>
      <c r="J10" s="34">
        <v>7290</v>
      </c>
      <c r="K10" s="35">
        <v>7177</v>
      </c>
      <c r="L10" s="35">
        <v>7292</v>
      </c>
      <c r="M10" s="35">
        <v>7110</v>
      </c>
      <c r="N10" s="35">
        <v>6919</v>
      </c>
      <c r="O10" s="35">
        <v>6473</v>
      </c>
      <c r="P10" s="35">
        <v>6628</v>
      </c>
      <c r="Q10" s="599">
        <f>TAB_2!C176</f>
        <v>6893</v>
      </c>
      <c r="R10" s="450"/>
      <c r="S10" s="556">
        <f t="shared" ref="S10:S18" si="0">(Q10-P10)/P10</f>
        <v>3.9981894990947495E-2</v>
      </c>
      <c r="T10" s="539">
        <v>2.39456202688089E-2</v>
      </c>
      <c r="U10" s="385">
        <v>-6.4460182107240929E-2</v>
      </c>
      <c r="V10" s="385">
        <v>-2.6863572433192685E-2</v>
      </c>
      <c r="W10" s="283">
        <v>-2.5000000000000001E-2</v>
      </c>
      <c r="X10" s="283">
        <v>1.6023408109237844E-2</v>
      </c>
      <c r="Y10" s="286">
        <v>-1.5500685871056241E-2</v>
      </c>
      <c r="Z10" s="282">
        <v>-1.9897821995159989E-2</v>
      </c>
      <c r="AA10" s="282">
        <v>1.0048886474741989E-2</v>
      </c>
      <c r="AB10" s="279">
        <v>-1.655982905982906E-2</v>
      </c>
      <c r="AC10" s="279"/>
      <c r="AD10" s="279"/>
      <c r="AE10" s="279"/>
      <c r="AF10" s="279"/>
      <c r="AG10" s="279"/>
      <c r="AH10" s="279"/>
    </row>
    <row r="11" spans="1:35" x14ac:dyDescent="0.2">
      <c r="A11" s="127" t="s">
        <v>381</v>
      </c>
      <c r="B11" s="33">
        <v>6701</v>
      </c>
      <c r="C11" s="33">
        <v>7127</v>
      </c>
      <c r="D11" s="33">
        <v>8291</v>
      </c>
      <c r="E11" s="33">
        <v>6117</v>
      </c>
      <c r="F11" s="33">
        <v>3787</v>
      </c>
      <c r="G11" s="33"/>
      <c r="H11" s="273"/>
      <c r="I11" s="273"/>
      <c r="J11" s="273"/>
      <c r="K11" s="273"/>
      <c r="L11" s="273"/>
      <c r="M11" s="273"/>
      <c r="N11" s="273"/>
      <c r="O11" s="273"/>
      <c r="P11" s="273"/>
      <c r="Q11" s="273"/>
      <c r="R11" s="450"/>
      <c r="S11" s="540"/>
      <c r="T11" s="540"/>
      <c r="U11" s="386"/>
      <c r="V11" s="386"/>
      <c r="W11" s="279"/>
      <c r="X11" s="279"/>
      <c r="Y11" s="279"/>
      <c r="Z11" s="279"/>
      <c r="AA11" s="276"/>
      <c r="AB11" s="276"/>
      <c r="AC11" s="276"/>
      <c r="AD11" s="276">
        <v>-0.38090567271538334</v>
      </c>
      <c r="AE11" s="276">
        <v>-0.26221203714871549</v>
      </c>
      <c r="AF11" s="276">
        <v>0.16332257611898415</v>
      </c>
      <c r="AG11" s="276">
        <v>6.3572601104312787E-2</v>
      </c>
      <c r="AH11" s="276">
        <v>5.7031367251988594E-3</v>
      </c>
    </row>
    <row r="12" spans="1:35" x14ac:dyDescent="0.2">
      <c r="A12" s="127" t="s">
        <v>353</v>
      </c>
      <c r="B12" s="34">
        <v>6768</v>
      </c>
      <c r="C12" s="34">
        <v>6625</v>
      </c>
      <c r="D12" s="34">
        <v>6635</v>
      </c>
      <c r="E12" s="34">
        <v>6243</v>
      </c>
      <c r="F12" s="34">
        <v>5948</v>
      </c>
      <c r="G12" s="34">
        <v>5664</v>
      </c>
      <c r="H12" s="34">
        <v>5323</v>
      </c>
      <c r="I12" s="34">
        <v>4872</v>
      </c>
      <c r="J12" s="34">
        <v>4722</v>
      </c>
      <c r="K12" s="33">
        <v>4616</v>
      </c>
      <c r="L12" s="33">
        <v>4622</v>
      </c>
      <c r="M12" s="33">
        <v>4500</v>
      </c>
      <c r="N12" s="33">
        <v>4491</v>
      </c>
      <c r="O12" s="33">
        <v>4556</v>
      </c>
      <c r="P12" s="33">
        <v>4798</v>
      </c>
      <c r="Q12" s="600">
        <f>TAB_2!E176</f>
        <v>4824</v>
      </c>
      <c r="R12" s="450"/>
      <c r="S12" s="285">
        <f t="shared" si="0"/>
        <v>5.4189245518966233E-3</v>
      </c>
      <c r="T12" s="538">
        <v>5.3116769095697978E-2</v>
      </c>
      <c r="U12" s="384">
        <v>1.447339122689824E-2</v>
      </c>
      <c r="V12" s="384">
        <v>-2E-3</v>
      </c>
      <c r="W12" s="276">
        <v>-2.5999999999999999E-2</v>
      </c>
      <c r="X12" s="276">
        <v>1.2998266897746968E-3</v>
      </c>
      <c r="Y12" s="276">
        <v>-2.2448115205421431E-2</v>
      </c>
      <c r="Z12" s="277">
        <v>-3.0788177339901478E-2</v>
      </c>
      <c r="AA12" s="277">
        <v>-8.4726657899680632E-2</v>
      </c>
      <c r="AB12" s="277">
        <v>-6.0204802259887003E-2</v>
      </c>
      <c r="AC12" s="277">
        <v>-4.7747141896435807E-2</v>
      </c>
      <c r="AD12" s="277">
        <v>-4.7252923274066938E-2</v>
      </c>
      <c r="AE12" s="277">
        <v>-5.9080633006782214E-2</v>
      </c>
      <c r="AF12" s="277">
        <v>1.5094339622641509E-3</v>
      </c>
      <c r="AG12" s="277">
        <v>-2.1128841607565011E-2</v>
      </c>
      <c r="AH12" s="277">
        <v>-7.3130649137222684E-2</v>
      </c>
    </row>
    <row r="13" spans="1:35" ht="28.5" x14ac:dyDescent="0.2">
      <c r="A13" s="127" t="s">
        <v>383</v>
      </c>
      <c r="B13" s="34">
        <v>708</v>
      </c>
      <c r="C13" s="34">
        <v>703</v>
      </c>
      <c r="D13" s="34">
        <v>689</v>
      </c>
      <c r="E13" s="34">
        <v>677</v>
      </c>
      <c r="F13" s="34">
        <v>753</v>
      </c>
      <c r="G13" s="34">
        <v>701</v>
      </c>
      <c r="H13" s="34">
        <v>606</v>
      </c>
      <c r="I13" s="34">
        <v>599</v>
      </c>
      <c r="J13" s="34">
        <v>711</v>
      </c>
      <c r="K13" s="34">
        <v>808</v>
      </c>
      <c r="L13" s="34">
        <v>933</v>
      </c>
      <c r="M13" s="34">
        <v>965</v>
      </c>
      <c r="N13" s="34">
        <v>1267</v>
      </c>
      <c r="O13" s="34">
        <v>1338</v>
      </c>
      <c r="P13" s="34">
        <v>1558</v>
      </c>
      <c r="Q13" s="601">
        <f>TAB_2!F176</f>
        <v>1683</v>
      </c>
      <c r="R13" s="450"/>
      <c r="S13" s="556">
        <f t="shared" si="0"/>
        <v>8.0231065468549426E-2</v>
      </c>
      <c r="T13" s="541">
        <v>0.16442451420029897</v>
      </c>
      <c r="U13" s="387">
        <v>5.6037884767166535E-2</v>
      </c>
      <c r="V13" s="387">
        <v>0.31295336787564765</v>
      </c>
      <c r="W13" s="277">
        <v>3.4000000000000002E-2</v>
      </c>
      <c r="X13" s="277">
        <v>0.1547029702970297</v>
      </c>
      <c r="Y13" s="277">
        <v>0.13642756680731363</v>
      </c>
      <c r="Z13" s="277">
        <v>0.18697829716193656</v>
      </c>
      <c r="AA13" s="277">
        <v>-1.155115511551155E-2</v>
      </c>
      <c r="AB13" s="277">
        <v>-0.13552068473609125</v>
      </c>
      <c r="AC13" s="277">
        <v>-6.9057104913678669E-2</v>
      </c>
      <c r="AD13" s="277">
        <v>0.11225997045790259</v>
      </c>
      <c r="AE13" s="277">
        <v>-1.741654571843251E-2</v>
      </c>
      <c r="AF13" s="277">
        <v>-1.9914651493598862E-2</v>
      </c>
      <c r="AG13" s="277">
        <v>-7.0621468926553672E-3</v>
      </c>
      <c r="AH13" s="277">
        <v>-0.12700369913686807</v>
      </c>
    </row>
    <row r="14" spans="1:35" ht="25.5" x14ac:dyDescent="0.2">
      <c r="A14" s="127" t="s">
        <v>382</v>
      </c>
      <c r="B14" s="34">
        <v>833</v>
      </c>
      <c r="C14" s="34">
        <v>881</v>
      </c>
      <c r="D14" s="34">
        <v>839</v>
      </c>
      <c r="E14" s="34">
        <v>858</v>
      </c>
      <c r="F14" s="34">
        <v>858</v>
      </c>
      <c r="G14" s="34">
        <v>843</v>
      </c>
      <c r="H14" s="34">
        <v>870</v>
      </c>
      <c r="I14" s="34">
        <v>852</v>
      </c>
      <c r="J14" s="34">
        <v>858</v>
      </c>
      <c r="K14" s="34">
        <v>855</v>
      </c>
      <c r="L14" s="34">
        <v>833</v>
      </c>
      <c r="M14" s="34">
        <v>846</v>
      </c>
      <c r="N14" s="34">
        <v>734</v>
      </c>
      <c r="O14" s="34">
        <v>759</v>
      </c>
      <c r="P14" s="34">
        <v>748</v>
      </c>
      <c r="Q14" s="601">
        <f>TAB_2!G176</f>
        <v>758</v>
      </c>
      <c r="R14" s="450"/>
      <c r="S14" s="285">
        <f t="shared" si="0"/>
        <v>1.3368983957219251E-2</v>
      </c>
      <c r="T14" s="541">
        <v>-1.4492753623188406E-2</v>
      </c>
      <c r="U14" s="387">
        <v>3.4059945504087197E-2</v>
      </c>
      <c r="V14" s="387">
        <v>-0.13238770685579196</v>
      </c>
      <c r="W14" s="277">
        <v>1.6E-2</v>
      </c>
      <c r="X14" s="277">
        <v>-2.5730994152046785E-2</v>
      </c>
      <c r="Y14" s="277">
        <v>-3.4965034965034965E-3</v>
      </c>
      <c r="Z14" s="277">
        <v>7.0422535211267607E-3</v>
      </c>
      <c r="AA14" s="277">
        <v>-2.0689655172413793E-2</v>
      </c>
      <c r="AB14" s="277">
        <v>3.2028469750889688E-2</v>
      </c>
      <c r="AC14" s="277">
        <v>-1.7482517482517501E-2</v>
      </c>
      <c r="AD14" s="277">
        <v>0</v>
      </c>
      <c r="AE14" s="277">
        <v>2.2646007151370679E-2</v>
      </c>
      <c r="AF14" s="277">
        <v>-4.7673098751418841E-2</v>
      </c>
      <c r="AG14" s="277">
        <v>5.7623049219687875E-2</v>
      </c>
      <c r="AH14" s="277">
        <v>-1.6528925619834711E-2</v>
      </c>
    </row>
    <row r="15" spans="1:35" x14ac:dyDescent="0.2">
      <c r="A15" s="127" t="s">
        <v>356</v>
      </c>
      <c r="B15" s="34">
        <v>193</v>
      </c>
      <c r="C15" s="34">
        <v>151</v>
      </c>
      <c r="D15" s="34">
        <v>174</v>
      </c>
      <c r="E15" s="34">
        <v>169</v>
      </c>
      <c r="F15" s="34">
        <v>199</v>
      </c>
      <c r="G15" s="34">
        <v>190</v>
      </c>
      <c r="H15" s="34">
        <v>160</v>
      </c>
      <c r="I15" s="34">
        <v>154</v>
      </c>
      <c r="J15" s="34">
        <v>118</v>
      </c>
      <c r="K15" s="34">
        <v>154</v>
      </c>
      <c r="L15" s="34">
        <v>169</v>
      </c>
      <c r="M15" s="34">
        <v>158</v>
      </c>
      <c r="N15" s="34">
        <v>151</v>
      </c>
      <c r="O15" s="34">
        <v>168</v>
      </c>
      <c r="P15" s="34">
        <v>175</v>
      </c>
      <c r="Q15" s="601">
        <f>TAB_2!H176</f>
        <v>186</v>
      </c>
      <c r="R15" s="450"/>
      <c r="S15" s="285">
        <f t="shared" si="0"/>
        <v>6.2857142857142861E-2</v>
      </c>
      <c r="T15" s="541">
        <v>4.1666666666666664E-2</v>
      </c>
      <c r="U15" s="387">
        <v>0.11258278145695365</v>
      </c>
      <c r="V15" s="387">
        <v>-4.4303797468354431E-2</v>
      </c>
      <c r="W15" s="277">
        <v>-6.5000000000000002E-2</v>
      </c>
      <c r="X15" s="277">
        <v>9.7402597402597407E-2</v>
      </c>
      <c r="Y15" s="277">
        <v>0.30508474576271188</v>
      </c>
      <c r="Z15" s="277">
        <v>-0.23376623376623376</v>
      </c>
      <c r="AA15" s="277">
        <v>-3.7499999999999999E-2</v>
      </c>
      <c r="AB15" s="277">
        <v>-0.15789473684210531</v>
      </c>
      <c r="AC15" s="277">
        <v>-4.5226130653266305E-2</v>
      </c>
      <c r="AD15" s="277">
        <v>0.1775147928994083</v>
      </c>
      <c r="AE15" s="277">
        <v>-2.8735632183908046E-2</v>
      </c>
      <c r="AF15" s="277">
        <v>0.15231788079470199</v>
      </c>
      <c r="AG15" s="277">
        <v>-0.21761658031088082</v>
      </c>
      <c r="AH15" s="277">
        <v>0.55645161290322576</v>
      </c>
    </row>
    <row r="16" spans="1:35" x14ac:dyDescent="0.2">
      <c r="A16" s="127" t="s">
        <v>357</v>
      </c>
      <c r="B16" s="34">
        <v>4240</v>
      </c>
      <c r="C16" s="34">
        <v>4330</v>
      </c>
      <c r="D16" s="34">
        <v>4272</v>
      </c>
      <c r="E16" s="34">
        <v>3921</v>
      </c>
      <c r="F16" s="34">
        <v>3662</v>
      </c>
      <c r="G16" s="34">
        <v>3404</v>
      </c>
      <c r="H16" s="34">
        <v>2617</v>
      </c>
      <c r="I16" s="34">
        <v>2561</v>
      </c>
      <c r="J16" s="34">
        <v>2109</v>
      </c>
      <c r="K16" s="34">
        <v>1744</v>
      </c>
      <c r="L16" s="34">
        <v>1652</v>
      </c>
      <c r="M16" s="34">
        <v>1466</v>
      </c>
      <c r="N16" s="34">
        <v>1429</v>
      </c>
      <c r="O16" s="34">
        <v>907</v>
      </c>
      <c r="P16" s="34">
        <v>480</v>
      </c>
      <c r="Q16" s="601">
        <f>TAB_2!I176</f>
        <v>1014</v>
      </c>
      <c r="R16" s="450"/>
      <c r="S16" s="285">
        <f t="shared" si="0"/>
        <v>1.1125</v>
      </c>
      <c r="T16" s="541">
        <v>-0.47078280044101434</v>
      </c>
      <c r="U16" s="387">
        <v>-0.36529041287613717</v>
      </c>
      <c r="V16" s="387">
        <v>-2.5238744884038201E-2</v>
      </c>
      <c r="W16" s="277">
        <v>-0.113</v>
      </c>
      <c r="X16" s="277">
        <v>-5.2752293577981654E-2</v>
      </c>
      <c r="Y16" s="277">
        <v>-0.173067804646752</v>
      </c>
      <c r="Z16" s="277">
        <v>-0.17649355720421711</v>
      </c>
      <c r="AA16" s="277">
        <v>-2.1398547955674436E-2</v>
      </c>
      <c r="AB16" s="277">
        <v>-0.23119858989424202</v>
      </c>
      <c r="AC16" s="277">
        <v>-7.045330420535223E-2</v>
      </c>
      <c r="AD16" s="277">
        <v>-6.6054577913797541E-2</v>
      </c>
      <c r="AE16" s="277">
        <v>-8.2162921348314613E-2</v>
      </c>
      <c r="AF16" s="277">
        <v>-1.3394919168591224E-2</v>
      </c>
      <c r="AG16" s="277">
        <v>2.1226415094339621E-2</v>
      </c>
      <c r="AH16" s="277">
        <v>7.7509529860228715E-2</v>
      </c>
    </row>
    <row r="17" spans="1:34" x14ac:dyDescent="0.2">
      <c r="A17" s="267" t="s">
        <v>358</v>
      </c>
      <c r="B17" s="35">
        <v>3161</v>
      </c>
      <c r="C17" s="35">
        <v>3073</v>
      </c>
      <c r="D17" s="35">
        <v>3134</v>
      </c>
      <c r="E17" s="35">
        <v>3041</v>
      </c>
      <c r="F17" s="35">
        <v>2941</v>
      </c>
      <c r="G17" s="35">
        <v>2865</v>
      </c>
      <c r="H17" s="35">
        <v>2773</v>
      </c>
      <c r="I17" s="35">
        <v>2733</v>
      </c>
      <c r="J17" s="35">
        <v>2748</v>
      </c>
      <c r="K17" s="35">
        <v>2564</v>
      </c>
      <c r="L17" s="35">
        <v>2498</v>
      </c>
      <c r="M17" s="35">
        <v>2537</v>
      </c>
      <c r="N17" s="35">
        <v>2300</v>
      </c>
      <c r="O17" s="35">
        <v>2346</v>
      </c>
      <c r="P17" s="35">
        <v>2353</v>
      </c>
      <c r="Q17" s="599">
        <f>TAB_2!J176</f>
        <v>2262</v>
      </c>
      <c r="R17" s="450"/>
      <c r="S17" s="285">
        <f t="shared" si="0"/>
        <v>-3.8674033149171269E-2</v>
      </c>
      <c r="T17" s="539">
        <v>2.9838022165387893E-3</v>
      </c>
      <c r="U17" s="385">
        <v>0.02</v>
      </c>
      <c r="V17" s="385">
        <v>-9.3417422152148211E-2</v>
      </c>
      <c r="W17" s="283">
        <v>1.6E-2</v>
      </c>
      <c r="X17" s="283">
        <v>-2.5741029641185648E-2</v>
      </c>
      <c r="Y17" s="283">
        <v>-6.6957787481804948E-2</v>
      </c>
      <c r="Z17" s="283">
        <v>5.4884742041712408E-3</v>
      </c>
      <c r="AA17" s="283">
        <v>-1.4424810674359899E-2</v>
      </c>
      <c r="AB17" s="283">
        <v>-3.2111692844677187E-2</v>
      </c>
      <c r="AC17" s="283">
        <v>-2.5841550493029608E-2</v>
      </c>
      <c r="AD17" s="283">
        <v>-3.2883919763235792E-2</v>
      </c>
      <c r="AE17" s="283">
        <v>-2.9674537332482452E-2</v>
      </c>
      <c r="AF17" s="283">
        <v>1.9850309144158803E-2</v>
      </c>
      <c r="AG17" s="283">
        <v>-2.7839291363492565E-2</v>
      </c>
      <c r="AH17" s="283">
        <v>1.1843790012804098E-2</v>
      </c>
    </row>
    <row r="18" spans="1:34" ht="15.75" x14ac:dyDescent="0.2">
      <c r="A18" s="267" t="s">
        <v>466</v>
      </c>
      <c r="B18" s="35"/>
      <c r="C18" s="35"/>
      <c r="D18" s="35"/>
      <c r="E18" s="35"/>
      <c r="F18" s="35"/>
      <c r="G18" s="35"/>
      <c r="H18" s="35"/>
      <c r="I18" s="35"/>
      <c r="J18" s="35"/>
      <c r="K18" s="35">
        <v>1005</v>
      </c>
      <c r="L18" s="35">
        <v>1243</v>
      </c>
      <c r="M18" s="35">
        <v>1490</v>
      </c>
      <c r="N18" s="35">
        <v>1590</v>
      </c>
      <c r="O18" s="35">
        <v>1958</v>
      </c>
      <c r="P18" s="35">
        <v>2322</v>
      </c>
      <c r="Q18" s="599">
        <f>TAB_2!K176</f>
        <v>2446</v>
      </c>
      <c r="R18" s="450"/>
      <c r="S18" s="556">
        <f t="shared" si="0"/>
        <v>5.3402239448751075E-2</v>
      </c>
      <c r="T18" s="539">
        <v>0.18590398365679264</v>
      </c>
      <c r="U18" s="385">
        <v>0.23144654088050315</v>
      </c>
      <c r="V18" s="385">
        <v>6.7114093959731544E-2</v>
      </c>
      <c r="W18" s="283">
        <v>0.19900000000000001</v>
      </c>
      <c r="X18" s="283">
        <v>0.23681592039800994</v>
      </c>
      <c r="Y18" s="283" t="s">
        <v>399</v>
      </c>
      <c r="Z18" s="283"/>
      <c r="AA18" s="283"/>
      <c r="AB18" s="283"/>
      <c r="AC18" s="283"/>
      <c r="AD18" s="283"/>
      <c r="AE18" s="283"/>
      <c r="AF18" s="283"/>
      <c r="AG18" s="283"/>
      <c r="AH18" s="283"/>
    </row>
    <row r="19" spans="1:34" ht="25.5" x14ac:dyDescent="0.2">
      <c r="A19" s="268" t="s">
        <v>606</v>
      </c>
      <c r="B19" s="245">
        <v>22604</v>
      </c>
      <c r="C19" s="245">
        <v>22890</v>
      </c>
      <c r="D19" s="245">
        <v>24034</v>
      </c>
      <c r="E19" s="245">
        <v>22809</v>
      </c>
      <c r="F19" s="245">
        <v>23133</v>
      </c>
      <c r="G19" s="245">
        <v>21155</v>
      </c>
      <c r="H19" s="245">
        <v>19713</v>
      </c>
      <c r="I19" s="245">
        <v>19209</v>
      </c>
      <c r="J19" s="245">
        <v>18556</v>
      </c>
      <c r="K19" s="245">
        <v>18923</v>
      </c>
      <c r="L19" s="245">
        <v>19242</v>
      </c>
      <c r="M19" s="252">
        <v>19072</v>
      </c>
      <c r="N19" s="252">
        <v>18881</v>
      </c>
      <c r="O19" s="252">
        <v>18505</v>
      </c>
      <c r="P19" s="252">
        <v>19062</v>
      </c>
      <c r="Q19" s="594">
        <f>SUM(Q10:Q18)</f>
        <v>20066</v>
      </c>
      <c r="S19" s="647">
        <f>(Q19-P19)/P19</f>
        <v>5.267023397335012E-2</v>
      </c>
      <c r="T19" s="546">
        <v>3.0099972980275603E-2</v>
      </c>
      <c r="U19" s="392">
        <v>-1.9914199459774375E-2</v>
      </c>
      <c r="V19" s="392">
        <v>-1.0014681208053692E-2</v>
      </c>
      <c r="W19" s="284">
        <v>-8.9999999999999993E-3</v>
      </c>
      <c r="X19" s="284">
        <v>1.6857792104845955E-2</v>
      </c>
      <c r="Y19" s="284" t="s">
        <v>477</v>
      </c>
      <c r="Z19" s="284">
        <v>-3.3994481753344789E-2</v>
      </c>
      <c r="AA19" s="284">
        <v>-2.5566884796834576E-2</v>
      </c>
      <c r="AB19" s="284">
        <v>-6.8163554715197347E-2</v>
      </c>
      <c r="AC19" s="284">
        <v>-8.5505554835084041E-2</v>
      </c>
      <c r="AD19" s="284">
        <v>1.420491911087729E-2</v>
      </c>
      <c r="AE19" s="284">
        <v>-5.0969459931763335E-2</v>
      </c>
      <c r="AF19" s="284">
        <v>4.997815640017475E-2</v>
      </c>
      <c r="AG19" s="284">
        <v>1.2652627853477261E-2</v>
      </c>
      <c r="AH19" s="284">
        <v>-8.8573182495834436E-3</v>
      </c>
    </row>
    <row r="20" spans="1:34" x14ac:dyDescent="0.2">
      <c r="A20" s="205" t="s">
        <v>437</v>
      </c>
      <c r="O20" s="458"/>
      <c r="P20" s="458"/>
      <c r="Q20" s="13"/>
      <c r="U20" s="427"/>
      <c r="V20" s="427"/>
      <c r="W20" s="427"/>
      <c r="X20" s="52"/>
    </row>
    <row r="21" spans="1:34" x14ac:dyDescent="0.2">
      <c r="B21" s="677"/>
      <c r="C21" s="677"/>
      <c r="D21" s="677"/>
      <c r="E21" s="677"/>
      <c r="F21" s="677"/>
      <c r="G21" s="677"/>
      <c r="H21" s="677"/>
      <c r="I21" s="677"/>
      <c r="J21" s="677"/>
      <c r="K21" s="677"/>
      <c r="L21" s="677"/>
      <c r="M21" s="677"/>
      <c r="N21" s="677"/>
      <c r="O21" s="677"/>
      <c r="P21" s="677"/>
      <c r="Q21" s="677"/>
    </row>
    <row r="22" spans="1:34" ht="18.75" x14ac:dyDescent="0.3">
      <c r="A22" s="706" t="s">
        <v>364</v>
      </c>
      <c r="B22" s="707"/>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7"/>
    </row>
    <row r="23" spans="1:34" ht="8.25" customHeight="1" x14ac:dyDescent="0.2">
      <c r="X23" s="193"/>
    </row>
    <row r="24" spans="1:34" x14ac:dyDescent="0.2">
      <c r="B24" s="708"/>
      <c r="C24" s="708"/>
      <c r="D24" s="708"/>
      <c r="E24" s="708"/>
      <c r="F24" s="708"/>
      <c r="G24" s="708"/>
      <c r="H24" s="708"/>
      <c r="I24" s="708"/>
      <c r="J24" s="708"/>
      <c r="K24" s="708"/>
      <c r="L24" s="708"/>
      <c r="M24" s="708"/>
      <c r="N24" s="708"/>
      <c r="O24" s="708"/>
      <c r="P24" s="708"/>
      <c r="Q24" s="708"/>
      <c r="S24" s="708" t="s">
        <v>384</v>
      </c>
      <c r="T24" s="708"/>
      <c r="U24" s="708"/>
      <c r="V24" s="708"/>
      <c r="W24" s="708"/>
      <c r="X24" s="708"/>
      <c r="Y24" s="708"/>
      <c r="Z24" s="708"/>
      <c r="AA24" s="708"/>
      <c r="AB24" s="708"/>
      <c r="AC24" s="708"/>
      <c r="AD24" s="708"/>
      <c r="AE24" s="708"/>
      <c r="AF24" s="708"/>
      <c r="AG24" s="708"/>
      <c r="AH24" s="708"/>
    </row>
    <row r="25" spans="1:34" ht="25.5" x14ac:dyDescent="0.2">
      <c r="B25" s="223">
        <v>2007</v>
      </c>
      <c r="C25" s="223">
        <v>2008</v>
      </c>
      <c r="D25" s="223">
        <v>2009</v>
      </c>
      <c r="E25" s="223">
        <v>2010</v>
      </c>
      <c r="F25" s="223">
        <v>2011</v>
      </c>
      <c r="G25" s="223">
        <v>2012</v>
      </c>
      <c r="H25" s="223">
        <v>2013</v>
      </c>
      <c r="I25" s="223">
        <v>2014</v>
      </c>
      <c r="J25" s="223">
        <v>2015</v>
      </c>
      <c r="K25" s="223">
        <v>2016</v>
      </c>
      <c r="L25" s="223">
        <v>2017</v>
      </c>
      <c r="M25" s="365">
        <v>2018</v>
      </c>
      <c r="N25" s="379">
        <v>2019</v>
      </c>
      <c r="O25" s="425">
        <v>2020</v>
      </c>
      <c r="P25" s="536">
        <v>2021</v>
      </c>
      <c r="Q25" s="590">
        <v>2022</v>
      </c>
      <c r="R25" s="223"/>
      <c r="S25" s="562" t="s">
        <v>646</v>
      </c>
      <c r="T25" s="548" t="s">
        <v>617</v>
      </c>
      <c r="U25" s="394" t="s">
        <v>567</v>
      </c>
      <c r="V25" s="394" t="s">
        <v>536</v>
      </c>
      <c r="W25" s="287" t="s">
        <v>478</v>
      </c>
      <c r="X25" s="287" t="s">
        <v>461</v>
      </c>
      <c r="Y25" s="287" t="s">
        <v>429</v>
      </c>
      <c r="Z25" s="287" t="s">
        <v>411</v>
      </c>
      <c r="AA25" s="287" t="s">
        <v>387</v>
      </c>
      <c r="AB25" s="287" t="s">
        <v>388</v>
      </c>
      <c r="AC25" s="287" t="s">
        <v>389</v>
      </c>
      <c r="AD25" s="287" t="s">
        <v>390</v>
      </c>
      <c r="AE25" s="287" t="s">
        <v>391</v>
      </c>
      <c r="AF25" s="287" t="s">
        <v>392</v>
      </c>
      <c r="AG25" s="287" t="s">
        <v>393</v>
      </c>
      <c r="AH25" s="287" t="s">
        <v>394</v>
      </c>
    </row>
    <row r="26" spans="1:34" ht="25.5" x14ac:dyDescent="0.2">
      <c r="A26" s="290" t="s">
        <v>385</v>
      </c>
      <c r="B26" s="33">
        <v>14819</v>
      </c>
      <c r="C26" s="33">
        <v>14820</v>
      </c>
      <c r="D26" s="33">
        <v>14913</v>
      </c>
      <c r="E26" s="33">
        <v>15589</v>
      </c>
      <c r="F26" s="33">
        <v>15685</v>
      </c>
      <c r="G26" s="33">
        <v>15777</v>
      </c>
      <c r="H26" s="33">
        <v>15941</v>
      </c>
      <c r="I26" s="33">
        <v>15994</v>
      </c>
      <c r="J26" s="33">
        <v>15999</v>
      </c>
      <c r="K26" s="33">
        <v>15912</v>
      </c>
      <c r="L26" s="33">
        <v>15933</v>
      </c>
      <c r="M26" s="33">
        <v>15756</v>
      </c>
      <c r="N26" s="33">
        <v>15743</v>
      </c>
      <c r="O26" s="33">
        <v>15823</v>
      </c>
      <c r="P26" s="33">
        <v>15844</v>
      </c>
      <c r="Q26" s="591">
        <f>TAB_2!N176</f>
        <v>15873</v>
      </c>
      <c r="S26" s="556">
        <f>(Q26-P26)/P26</f>
        <v>1.8303458722544812E-3</v>
      </c>
      <c r="T26" s="542">
        <v>1.3271819503254756E-3</v>
      </c>
      <c r="U26" s="388">
        <v>5.0816235787334053E-3</v>
      </c>
      <c r="V26" s="388">
        <v>-8.2508250825082509E-4</v>
      </c>
      <c r="W26" s="276">
        <v>-1.0999999999999999E-2</v>
      </c>
      <c r="X26" s="276">
        <v>1.3197586726998493E-3</v>
      </c>
      <c r="Y26" s="276">
        <v>-5.4378398649915618E-3</v>
      </c>
      <c r="Z26" s="276">
        <v>3.1261723146179819E-4</v>
      </c>
      <c r="AA26" s="276">
        <v>3.3247600526943102E-3</v>
      </c>
      <c r="AB26" s="276">
        <v>1.0394878620777037E-2</v>
      </c>
      <c r="AC26" s="276">
        <v>5.865476569971273E-3</v>
      </c>
      <c r="AD26" s="276">
        <v>6.1581884662262887E-3</v>
      </c>
      <c r="AE26" s="276">
        <v>4.5329578220344668E-2</v>
      </c>
      <c r="AF26" s="276">
        <v>6.2753036437246962E-3</v>
      </c>
      <c r="AG26" s="276">
        <v>6.7480936635400503E-5</v>
      </c>
      <c r="AH26" s="276">
        <v>5.4013908581459721E-4</v>
      </c>
    </row>
    <row r="27" spans="1:34" ht="25.5" x14ac:dyDescent="0.2">
      <c r="A27" s="373" t="s">
        <v>436</v>
      </c>
      <c r="B27" s="34">
        <v>33832</v>
      </c>
      <c r="C27" s="34">
        <v>33926</v>
      </c>
      <c r="D27" s="34">
        <v>33867</v>
      </c>
      <c r="E27" s="34">
        <v>34092</v>
      </c>
      <c r="F27" s="34">
        <v>34257</v>
      </c>
      <c r="G27" s="34">
        <v>34383</v>
      </c>
      <c r="H27" s="34">
        <v>34437</v>
      </c>
      <c r="I27" s="34">
        <v>34630</v>
      </c>
      <c r="J27" s="34">
        <v>34652</v>
      </c>
      <c r="K27" s="34">
        <v>34354</v>
      </c>
      <c r="L27" s="34">
        <v>34511</v>
      </c>
      <c r="M27" s="34">
        <v>33868</v>
      </c>
      <c r="N27" s="34">
        <v>33710</v>
      </c>
      <c r="O27" s="34">
        <v>33671</v>
      </c>
      <c r="P27" s="34">
        <v>33500</v>
      </c>
      <c r="Q27" s="592">
        <f>TAB_2!O176</f>
        <v>33427</v>
      </c>
      <c r="S27" s="555">
        <f t="shared" ref="S27:S29" si="1">(Q27-P27)/P27</f>
        <v>-2.1791044776119403E-3</v>
      </c>
      <c r="T27" s="543">
        <v>-5.0785542454931543E-3</v>
      </c>
      <c r="U27" s="389">
        <v>-1.1569267279738949E-3</v>
      </c>
      <c r="V27" s="389">
        <v>-4.6651706625723396E-3</v>
      </c>
      <c r="W27" s="277">
        <v>-1.9E-2</v>
      </c>
      <c r="X27" s="277">
        <v>4.5700646212959188E-3</v>
      </c>
      <c r="Y27" s="277">
        <v>-8.5997922197852943E-3</v>
      </c>
      <c r="Z27" s="277">
        <v>6.3528732313023395E-4</v>
      </c>
      <c r="AA27" s="277">
        <v>5.6044370880157972E-3</v>
      </c>
      <c r="AB27" s="277">
        <v>8.4344007212866501E-4</v>
      </c>
      <c r="AC27" s="277">
        <v>3.678080392328642E-3</v>
      </c>
      <c r="AD27" s="277">
        <v>4.8398451249560548E-3</v>
      </c>
      <c r="AE27" s="277">
        <v>6.6436353972893969E-3</v>
      </c>
      <c r="AF27" s="277">
        <v>-1.7390791723162176E-3</v>
      </c>
      <c r="AG27" s="277">
        <v>2.7784346181130293E-3</v>
      </c>
      <c r="AH27" s="277">
        <v>1.6953228327521944E-2</v>
      </c>
    </row>
    <row r="28" spans="1:34" ht="27.6" customHeight="1" x14ac:dyDescent="0.2">
      <c r="A28" s="374" t="s">
        <v>91</v>
      </c>
      <c r="B28" s="35">
        <v>13408</v>
      </c>
      <c r="C28" s="35">
        <v>13742</v>
      </c>
      <c r="D28" s="35">
        <v>13427</v>
      </c>
      <c r="E28" s="35">
        <v>12999</v>
      </c>
      <c r="F28" s="35">
        <v>12891</v>
      </c>
      <c r="G28" s="35">
        <v>13139</v>
      </c>
      <c r="H28" s="35">
        <v>13084</v>
      </c>
      <c r="I28" s="35">
        <v>13069</v>
      </c>
      <c r="J28" s="35">
        <v>13129</v>
      </c>
      <c r="K28" s="35">
        <v>13202</v>
      </c>
      <c r="L28" s="35">
        <v>12985</v>
      </c>
      <c r="M28" s="35">
        <v>12867</v>
      </c>
      <c r="N28" s="35">
        <v>13110</v>
      </c>
      <c r="O28" s="35">
        <v>13086</v>
      </c>
      <c r="P28" s="35">
        <v>13115</v>
      </c>
      <c r="Q28" s="593">
        <f>TAB_2!P176</f>
        <v>12876</v>
      </c>
      <c r="S28" s="556">
        <f t="shared" si="1"/>
        <v>-1.8223408311094168E-2</v>
      </c>
      <c r="T28" s="544">
        <v>2.2161088185847469E-3</v>
      </c>
      <c r="U28" s="390">
        <v>-1.8306636155606408E-3</v>
      </c>
      <c r="V28" s="390">
        <v>1.8885521100489626E-2</v>
      </c>
      <c r="W28" s="278">
        <v>-9.6000000000000002E-2</v>
      </c>
      <c r="X28" s="278">
        <v>7.7791243750946829E-2</v>
      </c>
      <c r="Y28" s="278">
        <v>5.560210221646736E-3</v>
      </c>
      <c r="Z28" s="278">
        <v>4.5910169102456192E-3</v>
      </c>
      <c r="AA28" s="278">
        <v>-1.1464383980434119E-3</v>
      </c>
      <c r="AB28" s="278">
        <v>-4.4904482837354598E-3</v>
      </c>
      <c r="AC28" s="278">
        <v>1.9238228221239551E-2</v>
      </c>
      <c r="AD28" s="278">
        <v>-8.3083314101084493E-3</v>
      </c>
      <c r="AE28" s="278">
        <v>-3.1876070604006851E-2</v>
      </c>
      <c r="AF28" s="278">
        <v>-2.2922427594236648E-2</v>
      </c>
      <c r="AG28" s="278">
        <v>2.4910501193317423E-2</v>
      </c>
      <c r="AH28" s="278">
        <v>1.869016866737578E-2</v>
      </c>
    </row>
    <row r="29" spans="1:34" ht="25.5" x14ac:dyDescent="0.2">
      <c r="A29" s="268" t="s">
        <v>386</v>
      </c>
      <c r="B29" s="245">
        <v>62059</v>
      </c>
      <c r="C29" s="245">
        <v>62488</v>
      </c>
      <c r="D29" s="245">
        <v>62207</v>
      </c>
      <c r="E29" s="245">
        <v>62680</v>
      </c>
      <c r="F29" s="245">
        <v>62833</v>
      </c>
      <c r="G29" s="245">
        <v>63299</v>
      </c>
      <c r="H29" s="245">
        <v>63462</v>
      </c>
      <c r="I29" s="245">
        <v>63693</v>
      </c>
      <c r="J29" s="245">
        <v>63780</v>
      </c>
      <c r="K29" s="245">
        <v>63468</v>
      </c>
      <c r="L29" s="245">
        <v>63429</v>
      </c>
      <c r="M29" s="252">
        <v>62491</v>
      </c>
      <c r="N29" s="252">
        <v>62563</v>
      </c>
      <c r="O29" s="252">
        <v>62580</v>
      </c>
      <c r="P29" s="252">
        <v>62459</v>
      </c>
      <c r="Q29" s="594">
        <f>SUM(Q26:Q28)</f>
        <v>62176</v>
      </c>
      <c r="S29" s="555">
        <f t="shared" si="1"/>
        <v>-4.5309723178405033E-3</v>
      </c>
      <c r="T29" s="546">
        <v>-1.9335250878875041E-3</v>
      </c>
      <c r="U29" s="392">
        <v>2.7172610009110817E-4</v>
      </c>
      <c r="V29" s="392">
        <v>1.1521659118913124E-3</v>
      </c>
      <c r="W29" s="284">
        <v>-3.4000000000000002E-2</v>
      </c>
      <c r="X29" s="284">
        <v>1.8985945673410224E-2</v>
      </c>
      <c r="Y29" s="284">
        <v>-4.8918156161806212E-3</v>
      </c>
      <c r="Z29" s="284">
        <v>1.3659271819509208E-3</v>
      </c>
      <c r="AA29" s="284">
        <v>3.639973527465255E-3</v>
      </c>
      <c r="AB29" s="284">
        <v>2.1169370764151374E-3</v>
      </c>
      <c r="AC29" s="284">
        <v>7.416484968089998E-3</v>
      </c>
      <c r="AD29" s="284">
        <v>2.4409700063816597E-3</v>
      </c>
      <c r="AE29" s="284">
        <v>7.6036458919414218E-3</v>
      </c>
      <c r="AF29" s="284">
        <v>-4.4968633977723726E-3</v>
      </c>
      <c r="AG29" s="284">
        <v>6.9127765513462992E-3</v>
      </c>
      <c r="AH29" s="284">
        <v>1.3357064711549451E-2</v>
      </c>
    </row>
    <row r="30" spans="1:34" x14ac:dyDescent="0.2">
      <c r="Q30" s="549"/>
      <c r="S30" s="470"/>
      <c r="T30" s="545"/>
      <c r="U30" s="391"/>
      <c r="V30" s="391"/>
      <c r="W30" s="275"/>
      <c r="X30" s="275"/>
      <c r="Y30" s="275"/>
      <c r="Z30" s="275"/>
      <c r="AA30" s="275"/>
      <c r="AB30" s="275"/>
      <c r="AC30" s="275"/>
      <c r="AD30" s="275"/>
      <c r="AE30" s="275"/>
      <c r="AF30" s="275"/>
      <c r="AG30" s="275"/>
      <c r="AH30" s="275"/>
    </row>
    <row r="31" spans="1:34" x14ac:dyDescent="0.2">
      <c r="A31" s="225" t="s">
        <v>1</v>
      </c>
      <c r="B31" s="25">
        <v>83544</v>
      </c>
      <c r="C31" s="25">
        <v>84047</v>
      </c>
      <c r="D31" s="25">
        <v>84663</v>
      </c>
      <c r="E31" s="25">
        <v>85378</v>
      </c>
      <c r="F31" s="25">
        <v>86241</v>
      </c>
      <c r="G31" s="25">
        <v>85489</v>
      </c>
      <c r="H31" s="25">
        <v>85966</v>
      </c>
      <c r="I31" s="25">
        <v>84454</v>
      </c>
      <c r="J31" s="25">
        <v>83175</v>
      </c>
      <c r="K31" s="25">
        <v>82902</v>
      </c>
      <c r="L31" s="25">
        <v>82236</v>
      </c>
      <c r="M31" s="179">
        <v>82391</v>
      </c>
      <c r="N31" s="179">
        <v>81563</v>
      </c>
      <c r="O31" s="179">
        <v>81444</v>
      </c>
      <c r="P31" s="179">
        <v>81521</v>
      </c>
      <c r="Q31" s="595">
        <f>Q29+Q19</f>
        <v>82242</v>
      </c>
      <c r="S31" s="648">
        <f>(Q31-P31)/P31</f>
        <v>8.8443468554114894E-3</v>
      </c>
      <c r="T31" s="547">
        <v>9.454349000540249E-4</v>
      </c>
      <c r="U31" s="393">
        <v>-4.4079367418103236E-3</v>
      </c>
      <c r="V31" s="393">
        <v>-1.4589948873876635E-3</v>
      </c>
      <c r="W31" s="289">
        <v>-0.01</v>
      </c>
      <c r="X31" s="289">
        <v>-0.21504776007088153</v>
      </c>
      <c r="Y31" s="289">
        <v>1.8848193005496377E-3</v>
      </c>
      <c r="Z31" s="289">
        <v>-8.0335818194977194E-3</v>
      </c>
      <c r="AA31" s="289">
        <v>-3.2822362488728585E-3</v>
      </c>
      <c r="AB31" s="289">
        <v>-1.5487721126293597E-2</v>
      </c>
      <c r="AC31" s="289">
        <v>-1.7588348882116134E-2</v>
      </c>
      <c r="AD31" s="289">
        <v>5.5796652200867936E-3</v>
      </c>
      <c r="AE31" s="289">
        <v>-8.7197504667153678E-3</v>
      </c>
      <c r="AF31" s="289">
        <v>1.0107990348801799E-2</v>
      </c>
      <c r="AG31" s="289">
        <v>8.4452476288343192E-3</v>
      </c>
      <c r="AH31" s="289">
        <v>7.3292324532701937E-3</v>
      </c>
    </row>
    <row r="32" spans="1:34" x14ac:dyDescent="0.2">
      <c r="O32" s="458"/>
      <c r="P32" s="458"/>
      <c r="Q32" s="549"/>
      <c r="X32" s="193"/>
    </row>
    <row r="33" spans="1:34" ht="38.25" x14ac:dyDescent="0.2">
      <c r="A33" s="369" t="s">
        <v>607</v>
      </c>
      <c r="B33" s="288">
        <v>0.26698794042261675</v>
      </c>
      <c r="C33" s="288">
        <v>0.26810185293635364</v>
      </c>
      <c r="D33" s="288">
        <v>0.2786841525492515</v>
      </c>
      <c r="E33" s="288">
        <v>0.26680625577559686</v>
      </c>
      <c r="F33" s="288">
        <v>0.26909475839285296</v>
      </c>
      <c r="G33" s="288">
        <v>0.25049139176356361</v>
      </c>
      <c r="H33" s="288">
        <v>0.23700631199278629</v>
      </c>
      <c r="I33" s="288">
        <v>0.23170731707317074</v>
      </c>
      <c r="J33" s="288">
        <v>0.22564327058709099</v>
      </c>
      <c r="K33" s="288">
        <v>0.21747520967095921</v>
      </c>
      <c r="L33" s="288">
        <v>0.21771579252951423</v>
      </c>
      <c r="M33" s="288">
        <v>0.21957463814269479</v>
      </c>
      <c r="N33" s="486">
        <v>0.2165326721266311</v>
      </c>
      <c r="O33" s="486">
        <v>0.20911951672627549</v>
      </c>
      <c r="P33" s="551">
        <v>0.21136630513011528</v>
      </c>
      <c r="Q33" s="596">
        <f>(Q19-Q18)/(Q31-Q18)</f>
        <v>0.22081307333700936</v>
      </c>
      <c r="X33" s="193"/>
    </row>
    <row r="34" spans="1:34" ht="38.25" x14ac:dyDescent="0.2">
      <c r="A34" s="369" t="s">
        <v>608</v>
      </c>
      <c r="B34" s="288"/>
      <c r="C34" s="288"/>
      <c r="D34" s="288"/>
      <c r="E34" s="288"/>
      <c r="F34" s="288"/>
      <c r="G34" s="288"/>
      <c r="H34" s="288"/>
      <c r="I34" s="288"/>
      <c r="J34" s="288"/>
      <c r="K34" s="288">
        <v>0.22967314391134955</v>
      </c>
      <c r="L34" s="288">
        <v>0.22930346183638206</v>
      </c>
      <c r="M34" s="288">
        <v>0.23383151674165983</v>
      </c>
      <c r="N34" s="486">
        <v>0.23182800451844213</v>
      </c>
      <c r="O34" s="486">
        <v>0.22821730283036321</v>
      </c>
      <c r="P34" s="551">
        <v>0.23382932005250182</v>
      </c>
      <c r="Q34" s="597">
        <f>Q19/Q31</f>
        <v>0.24398725711923347</v>
      </c>
      <c r="X34" s="193"/>
    </row>
    <row r="35" spans="1:34" x14ac:dyDescent="0.2">
      <c r="A35" s="235"/>
      <c r="N35" s="409"/>
      <c r="O35" s="409"/>
      <c r="P35" s="549"/>
      <c r="Q35" s="549"/>
      <c r="X35" s="193"/>
    </row>
    <row r="36" spans="1:34" s="428" customFormat="1" ht="38.25" x14ac:dyDescent="0.2">
      <c r="A36" s="484" t="s">
        <v>609</v>
      </c>
      <c r="B36" s="485">
        <v>0.1327692272333775</v>
      </c>
      <c r="C36" s="485">
        <v>0.13178323517740562</v>
      </c>
      <c r="D36" s="485">
        <v>0.13786447607395527</v>
      </c>
      <c r="E36" s="485">
        <v>0.13358496964565952</v>
      </c>
      <c r="F36" s="485">
        <v>0.13466587101618954</v>
      </c>
      <c r="G36" s="485">
        <v>0.12826595198722701</v>
      </c>
      <c r="H36" s="485">
        <v>0.12330301910187215</v>
      </c>
      <c r="I36" s="485">
        <v>0.12415748035002068</v>
      </c>
      <c r="J36" s="485">
        <v>0.1200747354685872</v>
      </c>
      <c r="K36" s="485">
        <v>0.12089955560210738</v>
      </c>
      <c r="L36" s="485">
        <v>0.12068456333455335</v>
      </c>
      <c r="M36" s="485">
        <v>0.12455600765569137</v>
      </c>
      <c r="N36" s="485">
        <v>0.12697381861707113</v>
      </c>
      <c r="O36" s="485">
        <v>0.12811661447003092</v>
      </c>
      <c r="P36" s="550">
        <v>0.13471820960915346</v>
      </c>
      <c r="Q36" s="596">
        <f>Q43/(Q43+Q26+Q27+Q28*2)</f>
        <v>0.14048406845786568</v>
      </c>
      <c r="W36" s="491"/>
      <c r="X36" s="429"/>
    </row>
    <row r="37" spans="1:34" s="428" customFormat="1" ht="38.25" x14ac:dyDescent="0.2">
      <c r="A37" s="484" t="s">
        <v>610</v>
      </c>
      <c r="B37" s="485"/>
      <c r="C37" s="485"/>
      <c r="D37" s="485"/>
      <c r="E37" s="485"/>
      <c r="F37" s="485"/>
      <c r="G37" s="485"/>
      <c r="H37" s="485"/>
      <c r="I37" s="485"/>
      <c r="J37" s="485"/>
      <c r="K37" s="485">
        <v>0.130744753111499</v>
      </c>
      <c r="L37" s="485">
        <v>0.13269884307816318</v>
      </c>
      <c r="M37" s="486">
        <v>0.13945169422089249</v>
      </c>
      <c r="N37" s="486">
        <v>0.14269975052573691</v>
      </c>
      <c r="O37" s="486">
        <v>0.14735369779901691</v>
      </c>
      <c r="P37" s="551">
        <v>0.15712655258432562</v>
      </c>
      <c r="Q37" s="597">
        <f>Q44/(Q44+Q26+Q27+Q28*2)</f>
        <v>0.16390497772422227</v>
      </c>
      <c r="R37" s="492"/>
      <c r="X37" s="429"/>
    </row>
    <row r="38" spans="1:34" x14ac:dyDescent="0.2">
      <c r="A38" s="235"/>
      <c r="B38" s="457"/>
      <c r="C38" s="457"/>
      <c r="D38" s="457"/>
      <c r="E38" s="457"/>
      <c r="F38" s="457"/>
      <c r="G38" s="457"/>
      <c r="H38" s="457"/>
      <c r="I38" s="457"/>
      <c r="J38" s="457"/>
      <c r="K38" s="457"/>
      <c r="L38" s="457"/>
      <c r="M38" s="457"/>
      <c r="N38" s="457"/>
      <c r="O38" s="457"/>
      <c r="X38" s="193"/>
    </row>
    <row r="39" spans="1:34" x14ac:dyDescent="0.2">
      <c r="A39" s="205" t="s">
        <v>468</v>
      </c>
      <c r="Q39" s="457"/>
    </row>
    <row r="40" spans="1:34" s="457" customFormat="1" x14ac:dyDescent="0.2">
      <c r="A40" s="205" t="s">
        <v>467</v>
      </c>
    </row>
    <row r="41" spans="1:34" ht="26.25" customHeight="1" x14ac:dyDescent="0.2">
      <c r="A41" s="705" t="s">
        <v>476</v>
      </c>
      <c r="B41" s="705"/>
      <c r="C41" s="705"/>
      <c r="D41" s="705"/>
      <c r="E41" s="705"/>
      <c r="F41" s="705"/>
      <c r="G41" s="705"/>
      <c r="H41" s="705"/>
      <c r="I41" s="705"/>
      <c r="J41" s="705"/>
      <c r="K41" s="705"/>
      <c r="L41" s="705"/>
      <c r="M41" s="705"/>
      <c r="N41" s="705"/>
      <c r="O41" s="705"/>
      <c r="P41" s="705"/>
      <c r="Q41" s="705"/>
      <c r="R41" s="705"/>
      <c r="S41" s="705"/>
      <c r="T41" s="705"/>
      <c r="U41" s="705"/>
      <c r="V41" s="705"/>
      <c r="W41" s="705"/>
      <c r="X41" s="705"/>
      <c r="Y41" s="705"/>
      <c r="Z41" s="705"/>
      <c r="AA41" s="705"/>
      <c r="AB41" s="705"/>
      <c r="AC41" s="705"/>
      <c r="AD41" s="705"/>
      <c r="AE41" s="705"/>
      <c r="AF41" s="705"/>
      <c r="AG41" s="705"/>
      <c r="AH41" s="705"/>
    </row>
    <row r="42" spans="1:34" ht="50.25" customHeight="1" x14ac:dyDescent="0.2"/>
    <row r="43" spans="1:34" s="457" customFormat="1" ht="35.25" hidden="1" customHeight="1" x14ac:dyDescent="0.2">
      <c r="A43" s="457" t="s">
        <v>475</v>
      </c>
      <c r="B43" s="622"/>
      <c r="C43" s="622"/>
      <c r="D43" s="622"/>
      <c r="E43" s="622"/>
      <c r="F43" s="622"/>
      <c r="G43" s="622"/>
      <c r="H43" s="622"/>
      <c r="I43" s="622"/>
      <c r="J43" s="622"/>
      <c r="K43" s="622"/>
      <c r="L43" s="622"/>
      <c r="M43" s="622"/>
      <c r="N43" s="622"/>
      <c r="O43" s="622"/>
      <c r="P43" s="622"/>
      <c r="Q43" s="458">
        <f>Q44-Q18</f>
        <v>12266.916666666666</v>
      </c>
    </row>
    <row r="44" spans="1:34" s="457" customFormat="1" ht="42.75" hidden="1" customHeight="1" x14ac:dyDescent="0.2">
      <c r="B44" s="621"/>
      <c r="C44" s="621"/>
      <c r="D44" s="621"/>
      <c r="E44" s="621"/>
      <c r="F44" s="621"/>
      <c r="G44" s="621"/>
      <c r="H44" s="621"/>
      <c r="I44" s="621"/>
      <c r="J44" s="621"/>
      <c r="K44" s="621"/>
      <c r="L44" s="621"/>
      <c r="M44" s="621"/>
      <c r="N44" s="622"/>
      <c r="O44" s="622"/>
      <c r="P44" s="622"/>
      <c r="Q44" s="458">
        <f>TAB_2!M176</f>
        <v>14712.916666666666</v>
      </c>
    </row>
    <row r="45" spans="1:34" x14ac:dyDescent="0.2">
      <c r="O45" s="471"/>
      <c r="P45" s="471"/>
    </row>
    <row r="46" spans="1:34" x14ac:dyDescent="0.2">
      <c r="O46" s="458"/>
      <c r="P46" s="458"/>
    </row>
    <row r="47" spans="1:34" x14ac:dyDescent="0.2">
      <c r="N47" s="522"/>
    </row>
  </sheetData>
  <mergeCells count="8">
    <mergeCell ref="A41:AH41"/>
    <mergeCell ref="A22:AH22"/>
    <mergeCell ref="B24:Q24"/>
    <mergeCell ref="A3:AH3"/>
    <mergeCell ref="A5:AH5"/>
    <mergeCell ref="B7:Q7"/>
    <mergeCell ref="S7:AH7"/>
    <mergeCell ref="S24:AH24"/>
  </mergeCells>
  <conditionalFormatting sqref="S9:S10 S12 S14:S17">
    <cfRule type="cellIs" dxfId="3" priority="5" operator="greaterThan">
      <formula>0</formula>
    </cfRule>
    <cfRule type="cellIs" dxfId="2" priority="6" operator="lessThan">
      <formula>0</formula>
    </cfRule>
  </conditionalFormatting>
  <conditionalFormatting sqref="U20:W20">
    <cfRule type="cellIs" dxfId="1" priority="3" operator="greaterThan">
      <formula>0</formula>
    </cfRule>
    <cfRule type="cellIs" dxfId="0" priority="4" operator="lessThan">
      <formula>0</formula>
    </cfRule>
  </conditionalFormatting>
  <printOptions horizontalCentered="1"/>
  <pageMargins left="0.70866141732283472" right="0.70866141732283472" top="0.74803149606299213" bottom="0.74803149606299213" header="0.31496062992125984" footer="0.31496062992125984"/>
  <pageSetup paperSize="9" scale="42" fitToHeight="0" orientation="landscape" r:id="rId1"/>
  <headerFooter>
    <oddFooter>&amp;CPage &amp;P</oddFooter>
  </headerFooter>
  <ignoredErrors>
    <ignoredError sqref="Q2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tabColor theme="7"/>
    <pageSetUpPr fitToPage="1"/>
  </sheetPr>
  <dimension ref="A1:AL237"/>
  <sheetViews>
    <sheetView showGridLines="0" zoomScale="80" zoomScaleNormal="80" workbookViewId="0">
      <pane ySplit="7" topLeftCell="A8" activePane="bottomLeft" state="frozen"/>
      <selection activeCell="N25" sqref="N25"/>
      <selection pane="bottomLeft" activeCell="N25" sqref="N25"/>
    </sheetView>
  </sheetViews>
  <sheetFormatPr baseColWidth="10" defaultRowHeight="12.75" x14ac:dyDescent="0.2"/>
  <cols>
    <col min="1" max="1" width="35.5" customWidth="1"/>
    <col min="2" max="2" width="18.1640625" style="360" customWidth="1"/>
    <col min="3" max="3" width="16.5" bestFit="1" customWidth="1"/>
    <col min="4" max="4" width="9.5" bestFit="1" customWidth="1"/>
    <col min="5" max="5" width="12.33203125" customWidth="1"/>
    <col min="6" max="6" width="14.83203125" customWidth="1"/>
    <col min="7" max="7" width="10.83203125" customWidth="1"/>
    <col min="8" max="8" width="11.1640625" customWidth="1"/>
    <col min="9" max="9" width="13.1640625" customWidth="1"/>
    <col min="10" max="10" width="12.5" style="349" bestFit="1" customWidth="1"/>
    <col min="11" max="11" width="13.1640625" customWidth="1"/>
    <col min="12" max="12" width="19.6640625" customWidth="1"/>
    <col min="13" max="13" width="19.6640625" style="349" customWidth="1"/>
    <col min="14" max="14" width="13.5" bestFit="1" customWidth="1"/>
    <col min="15" max="17" width="12.1640625" bestFit="1" customWidth="1"/>
    <col min="18" max="18" width="4.33203125" customWidth="1"/>
    <col min="19" max="19" width="12.33203125" style="426" bestFit="1" customWidth="1"/>
    <col min="20" max="20" width="3.5" customWidth="1"/>
    <col min="21" max="21" width="12.1640625" style="426" bestFit="1" customWidth="1"/>
    <col min="22" max="28" width="37.83203125" style="664" customWidth="1"/>
    <col min="29" max="29" width="25.5" style="472" customWidth="1"/>
    <col min="30" max="30" width="25.83203125" style="472" customWidth="1"/>
    <col min="31" max="31" width="22.33203125" style="349" customWidth="1"/>
    <col min="32" max="32" width="17.1640625" style="349" customWidth="1"/>
    <col min="33" max="33" width="17.1640625" customWidth="1"/>
    <col min="34" max="34" width="24.5" customWidth="1"/>
    <col min="36" max="36" width="12" style="349"/>
    <col min="37" max="37" width="12" style="621"/>
  </cols>
  <sheetData>
    <row r="1" spans="1:36" ht="8.25" customHeight="1" x14ac:dyDescent="0.2">
      <c r="AB1" s="680"/>
      <c r="AC1" s="681"/>
      <c r="AD1" s="681"/>
      <c r="AE1" s="682"/>
      <c r="AF1" s="682"/>
    </row>
    <row r="2" spans="1:36" ht="12.75" hidden="1" customHeight="1" x14ac:dyDescent="0.2">
      <c r="AB2" s="680"/>
      <c r="AC2" s="681"/>
      <c r="AD2" s="681"/>
      <c r="AE2" s="682"/>
      <c r="AF2" s="682"/>
    </row>
    <row r="3" spans="1:36" s="588" customFormat="1" ht="34.5" customHeight="1" x14ac:dyDescent="0.3">
      <c r="A3" s="714" t="s">
        <v>612</v>
      </c>
      <c r="B3" s="715"/>
      <c r="C3" s="715"/>
      <c r="D3" s="715"/>
      <c r="E3" s="715"/>
      <c r="F3" s="715"/>
      <c r="G3" s="715"/>
      <c r="H3" s="715"/>
      <c r="I3" s="715"/>
      <c r="J3" s="715"/>
      <c r="K3" s="715"/>
      <c r="L3" s="715"/>
      <c r="M3" s="715"/>
      <c r="N3" s="715"/>
      <c r="O3" s="715"/>
      <c r="P3" s="715"/>
      <c r="Q3" s="715"/>
      <c r="R3" s="715"/>
      <c r="S3" s="715"/>
      <c r="T3" s="715"/>
      <c r="U3" s="715"/>
      <c r="V3" s="665"/>
      <c r="W3" s="665"/>
      <c r="X3" s="665"/>
      <c r="Y3" s="665"/>
      <c r="Z3" s="665"/>
      <c r="AA3" s="665"/>
      <c r="AB3" s="683"/>
      <c r="AC3" s="684"/>
      <c r="AD3" s="684"/>
      <c r="AE3" s="685"/>
      <c r="AF3" s="685"/>
      <c r="AJ3" s="589"/>
    </row>
    <row r="4" spans="1:36" ht="6.75" customHeight="1" x14ac:dyDescent="0.2">
      <c r="AB4" s="680"/>
      <c r="AC4" s="681"/>
      <c r="AD4" s="681"/>
      <c r="AE4" s="682"/>
      <c r="AF4" s="682"/>
    </row>
    <row r="5" spans="1:36" ht="11.25" customHeight="1" x14ac:dyDescent="0.2">
      <c r="AB5" s="680"/>
      <c r="AC5" s="681"/>
      <c r="AD5" s="681"/>
      <c r="AE5" s="682"/>
      <c r="AF5" s="682"/>
    </row>
    <row r="6" spans="1:36" ht="15.75" x14ac:dyDescent="0.25">
      <c r="B6" s="712" t="s">
        <v>605</v>
      </c>
      <c r="C6" s="712"/>
      <c r="D6" s="712"/>
      <c r="E6" s="712"/>
      <c r="F6" s="712"/>
      <c r="G6" s="712"/>
      <c r="H6" s="712"/>
      <c r="I6" s="712"/>
      <c r="J6" s="712"/>
      <c r="K6" s="712"/>
      <c r="L6" s="712"/>
      <c r="M6" s="713"/>
      <c r="N6" s="710" t="s">
        <v>364</v>
      </c>
      <c r="O6" s="710"/>
      <c r="P6" s="710"/>
      <c r="Q6" s="711"/>
      <c r="S6" s="430"/>
      <c r="T6" s="234"/>
      <c r="U6" s="430"/>
      <c r="V6" s="666"/>
      <c r="W6" s="666"/>
      <c r="X6" s="666"/>
      <c r="Y6" s="666"/>
      <c r="Z6" s="666"/>
      <c r="AA6" s="666"/>
      <c r="AB6" s="686"/>
      <c r="AC6" s="681" t="s">
        <v>676</v>
      </c>
      <c r="AD6" s="681"/>
      <c r="AE6" s="682"/>
      <c r="AF6" s="682"/>
    </row>
    <row r="7" spans="1:36" s="557" customFormat="1" ht="91.5" customHeight="1" x14ac:dyDescent="0.2">
      <c r="A7" s="558" t="s">
        <v>350</v>
      </c>
      <c r="B7" s="559" t="s">
        <v>538</v>
      </c>
      <c r="C7" s="517" t="s">
        <v>359</v>
      </c>
      <c r="D7" s="560" t="s">
        <v>360</v>
      </c>
      <c r="E7" s="558" t="s">
        <v>353</v>
      </c>
      <c r="F7" s="558" t="s">
        <v>354</v>
      </c>
      <c r="G7" s="558" t="s">
        <v>355</v>
      </c>
      <c r="H7" s="558" t="s">
        <v>356</v>
      </c>
      <c r="I7" s="558" t="s">
        <v>357</v>
      </c>
      <c r="J7" s="517" t="s">
        <v>358</v>
      </c>
      <c r="K7" s="558" t="s">
        <v>438</v>
      </c>
      <c r="L7" s="512" t="s">
        <v>613</v>
      </c>
      <c r="M7" s="512" t="s">
        <v>614</v>
      </c>
      <c r="N7" s="558" t="s">
        <v>361</v>
      </c>
      <c r="O7" s="558" t="s">
        <v>362</v>
      </c>
      <c r="P7" s="558" t="s">
        <v>363</v>
      </c>
      <c r="Q7" s="560" t="s">
        <v>474</v>
      </c>
      <c r="S7" s="512" t="s">
        <v>537</v>
      </c>
      <c r="U7" s="512" t="s">
        <v>615</v>
      </c>
      <c r="V7" s="664"/>
      <c r="W7" s="664"/>
      <c r="X7" s="664"/>
      <c r="Y7" s="664"/>
      <c r="Z7" s="664"/>
      <c r="AA7" s="664"/>
      <c r="AB7" s="680"/>
      <c r="AC7" s="687" t="s">
        <v>462</v>
      </c>
      <c r="AD7" s="687" t="s">
        <v>648</v>
      </c>
      <c r="AE7" s="687" t="s">
        <v>510</v>
      </c>
      <c r="AF7" s="687" t="s">
        <v>463</v>
      </c>
      <c r="AJ7" s="349"/>
    </row>
    <row r="8" spans="1:36" s="32" customFormat="1" ht="13.5" x14ac:dyDescent="0.2">
      <c r="A8" s="111"/>
      <c r="B8" s="432"/>
      <c r="C8" s="111"/>
      <c r="D8" s="112"/>
      <c r="E8" s="111"/>
      <c r="F8" s="111"/>
      <c r="G8" s="111"/>
      <c r="H8" s="111"/>
      <c r="I8" s="111"/>
      <c r="J8" s="478"/>
      <c r="K8" s="111"/>
      <c r="L8" s="85"/>
      <c r="M8" s="503"/>
      <c r="N8" s="111"/>
      <c r="O8" s="111"/>
      <c r="P8" s="111"/>
      <c r="Q8" s="112"/>
      <c r="S8" s="431"/>
      <c r="U8" s="478"/>
      <c r="V8" s="627"/>
      <c r="W8" s="627"/>
      <c r="X8" s="627"/>
      <c r="Y8" s="627"/>
      <c r="Z8" s="627"/>
      <c r="AA8" s="627"/>
      <c r="AB8" s="688"/>
      <c r="AC8" s="682"/>
      <c r="AD8" s="682"/>
      <c r="AE8" s="682"/>
      <c r="AF8" s="682"/>
      <c r="AJ8" s="359"/>
    </row>
    <row r="9" spans="1:36" ht="12.75" customHeight="1" x14ac:dyDescent="0.25">
      <c r="A9" s="107" t="s">
        <v>225</v>
      </c>
      <c r="B9" s="436">
        <v>524</v>
      </c>
      <c r="C9" s="496">
        <v>305</v>
      </c>
      <c r="D9" s="27">
        <f>B9+C9</f>
        <v>829</v>
      </c>
      <c r="E9" s="70">
        <f>AC9+AD9</f>
        <v>254</v>
      </c>
      <c r="F9" s="70">
        <v>33</v>
      </c>
      <c r="G9" s="70">
        <v>33</v>
      </c>
      <c r="H9" s="70">
        <v>3</v>
      </c>
      <c r="I9" s="70">
        <v>24</v>
      </c>
      <c r="J9" s="495">
        <f>AE9+AF9</f>
        <v>120</v>
      </c>
      <c r="K9" s="70">
        <v>76</v>
      </c>
      <c r="L9" s="27">
        <f>C9+SUM(E9:K9)</f>
        <v>848</v>
      </c>
      <c r="M9" s="508">
        <f>C9/3+AC9/2+AD9+F9*2+G9+H9+I9/8+AE9/2+AF9+K9</f>
        <v>582.66666666666674</v>
      </c>
      <c r="N9" s="70">
        <v>774</v>
      </c>
      <c r="O9" s="495">
        <v>1626</v>
      </c>
      <c r="P9" s="495">
        <v>435</v>
      </c>
      <c r="Q9" s="26">
        <f>SUM(N9:P9)</f>
        <v>2835</v>
      </c>
      <c r="R9" s="53"/>
      <c r="S9" s="473">
        <f>M9+N9+O9+P9*2</f>
        <v>3852.666666666667</v>
      </c>
      <c r="T9" s="53"/>
      <c r="U9" s="483">
        <f>M9/S9</f>
        <v>0.15123723827651844</v>
      </c>
      <c r="V9" s="666"/>
      <c r="W9" s="666"/>
      <c r="X9" s="666"/>
      <c r="Y9" s="666"/>
      <c r="Z9" s="666"/>
      <c r="AA9" s="666"/>
      <c r="AB9" s="686"/>
      <c r="AC9" s="687">
        <v>28</v>
      </c>
      <c r="AD9" s="687">
        <v>226</v>
      </c>
      <c r="AE9" s="682">
        <v>120</v>
      </c>
      <c r="AF9" s="682">
        <v>0</v>
      </c>
      <c r="AG9" s="622">
        <f>AC9+AD9-E9</f>
        <v>0</v>
      </c>
    </row>
    <row r="10" spans="1:36" x14ac:dyDescent="0.2">
      <c r="A10" s="231" t="s">
        <v>112</v>
      </c>
      <c r="B10" s="434">
        <v>4</v>
      </c>
      <c r="C10" s="18">
        <v>1</v>
      </c>
      <c r="D10" s="174">
        <f t="shared" ref="D10:D72" si="0">B10+C10</f>
        <v>5</v>
      </c>
      <c r="E10" s="18">
        <f t="shared" ref="E10:E73" si="1">AC10+AD10</f>
        <v>7</v>
      </c>
      <c r="F10" s="18"/>
      <c r="G10" s="18"/>
      <c r="H10" s="18"/>
      <c r="I10" s="18">
        <v>11</v>
      </c>
      <c r="J10" s="18">
        <f t="shared" ref="J10:J73" si="2">AE10+AF10</f>
        <v>4</v>
      </c>
      <c r="K10" s="18"/>
      <c r="L10" s="174">
        <f t="shared" ref="L10:L72" si="3">C10+SUM(E10:K10)</f>
        <v>23</v>
      </c>
      <c r="M10" s="501">
        <f t="shared" ref="M10:M73" si="4">C10/3+AC10/2+AD10+F10*2+G10+H10+I10/8+AE10/2+AF10+K10</f>
        <v>10.708333333333332</v>
      </c>
      <c r="N10" s="18">
        <v>13</v>
      </c>
      <c r="O10" s="18">
        <v>18</v>
      </c>
      <c r="P10" s="18">
        <v>12</v>
      </c>
      <c r="Q10" s="174">
        <f t="shared" ref="Q10:Q72" si="5">SUM(N10:P10)</f>
        <v>43</v>
      </c>
      <c r="R10" s="53"/>
      <c r="S10" s="474">
        <f t="shared" ref="S10:S72" si="6">M10+N10+O10+P10*2</f>
        <v>65.708333333333329</v>
      </c>
      <c r="T10" s="53"/>
      <c r="U10" s="479">
        <f t="shared" ref="U10:U72" si="7">M10/S10</f>
        <v>0.16296766011414077</v>
      </c>
      <c r="V10" s="666"/>
      <c r="W10" s="666"/>
      <c r="X10" s="666"/>
      <c r="Y10" s="666"/>
      <c r="Z10" s="666"/>
      <c r="AA10" s="666"/>
      <c r="AB10" s="686"/>
      <c r="AC10" s="687"/>
      <c r="AD10" s="687">
        <v>7</v>
      </c>
      <c r="AE10" s="682">
        <v>4</v>
      </c>
      <c r="AF10" s="682">
        <v>0</v>
      </c>
      <c r="AG10" s="622">
        <f t="shared" ref="AG10:AG73" si="8">AC10+AD10-E10</f>
        <v>0</v>
      </c>
      <c r="AH10" s="621"/>
      <c r="AI10" s="621"/>
    </row>
    <row r="11" spans="1:36" x14ac:dyDescent="0.2">
      <c r="A11" s="231" t="s">
        <v>111</v>
      </c>
      <c r="B11" s="434">
        <v>488</v>
      </c>
      <c r="C11" s="18">
        <v>263</v>
      </c>
      <c r="D11" s="174">
        <f t="shared" si="0"/>
        <v>751</v>
      </c>
      <c r="E11" s="18">
        <f t="shared" si="1"/>
        <v>215</v>
      </c>
      <c r="F11" s="18">
        <v>33</v>
      </c>
      <c r="G11" s="18">
        <v>27</v>
      </c>
      <c r="H11" s="18">
        <v>2</v>
      </c>
      <c r="I11" s="18">
        <v>12</v>
      </c>
      <c r="J11" s="18">
        <f t="shared" si="2"/>
        <v>111</v>
      </c>
      <c r="K11" s="18">
        <v>44</v>
      </c>
      <c r="L11" s="174">
        <f t="shared" si="3"/>
        <v>707</v>
      </c>
      <c r="M11" s="501">
        <f t="shared" si="4"/>
        <v>484.66666666666669</v>
      </c>
      <c r="N11" s="18">
        <v>679</v>
      </c>
      <c r="O11" s="18">
        <v>1409</v>
      </c>
      <c r="P11" s="18">
        <v>363</v>
      </c>
      <c r="Q11" s="174">
        <f t="shared" si="5"/>
        <v>2451</v>
      </c>
      <c r="R11" s="53"/>
      <c r="S11" s="474">
        <f t="shared" si="6"/>
        <v>3298.666666666667</v>
      </c>
      <c r="T11" s="53"/>
      <c r="U11" s="479">
        <f t="shared" si="7"/>
        <v>0.14692805173807599</v>
      </c>
      <c r="V11" s="666"/>
      <c r="W11" s="666"/>
      <c r="X11" s="666"/>
      <c r="Y11" s="666"/>
      <c r="Z11" s="666"/>
      <c r="AA11" s="666"/>
      <c r="AB11" s="686"/>
      <c r="AC11" s="687">
        <v>28</v>
      </c>
      <c r="AD11" s="687">
        <v>187</v>
      </c>
      <c r="AE11" s="682">
        <v>111</v>
      </c>
      <c r="AF11" s="682">
        <v>0</v>
      </c>
      <c r="AG11" s="622">
        <f t="shared" si="8"/>
        <v>0</v>
      </c>
      <c r="AH11" s="621"/>
      <c r="AI11" s="621"/>
    </row>
    <row r="12" spans="1:36" x14ac:dyDescent="0.2">
      <c r="A12" s="232" t="s">
        <v>568</v>
      </c>
      <c r="B12" s="435">
        <v>13</v>
      </c>
      <c r="C12" s="21"/>
      <c r="D12" s="196">
        <f t="shared" si="0"/>
        <v>13</v>
      </c>
      <c r="E12" s="21">
        <f t="shared" si="1"/>
        <v>3</v>
      </c>
      <c r="F12" s="21"/>
      <c r="G12" s="21"/>
      <c r="H12" s="21"/>
      <c r="I12" s="21">
        <v>1</v>
      </c>
      <c r="J12" s="21">
        <f t="shared" si="2"/>
        <v>0</v>
      </c>
      <c r="K12" s="21">
        <v>17</v>
      </c>
      <c r="L12" s="196">
        <f t="shared" si="3"/>
        <v>21</v>
      </c>
      <c r="M12" s="509">
        <f t="shared" si="4"/>
        <v>20.125</v>
      </c>
      <c r="N12" s="21">
        <v>27</v>
      </c>
      <c r="O12" s="21">
        <v>31</v>
      </c>
      <c r="P12" s="21">
        <v>8</v>
      </c>
      <c r="Q12" s="196">
        <f t="shared" si="5"/>
        <v>66</v>
      </c>
      <c r="R12" s="53"/>
      <c r="S12" s="475">
        <f t="shared" si="6"/>
        <v>94.125</v>
      </c>
      <c r="T12" s="53"/>
      <c r="U12" s="480">
        <f t="shared" si="7"/>
        <v>0.21381142098273573</v>
      </c>
      <c r="V12" s="666"/>
      <c r="W12" s="666"/>
      <c r="X12" s="666"/>
      <c r="Y12" s="666"/>
      <c r="Z12" s="666"/>
      <c r="AA12" s="666"/>
      <c r="AB12" s="686"/>
      <c r="AC12" s="687"/>
      <c r="AD12" s="687">
        <v>3</v>
      </c>
      <c r="AE12" s="682"/>
      <c r="AF12" s="682"/>
      <c r="AG12" s="622">
        <f t="shared" si="8"/>
        <v>0</v>
      </c>
      <c r="AH12" s="621"/>
      <c r="AI12" s="621"/>
    </row>
    <row r="13" spans="1:36" x14ac:dyDescent="0.2">
      <c r="A13" s="231" t="s">
        <v>113</v>
      </c>
      <c r="B13" s="434">
        <v>19</v>
      </c>
      <c r="C13" s="18">
        <v>41</v>
      </c>
      <c r="D13" s="174">
        <f t="shared" si="0"/>
        <v>60</v>
      </c>
      <c r="E13" s="18">
        <f t="shared" si="1"/>
        <v>29</v>
      </c>
      <c r="F13" s="18"/>
      <c r="G13" s="18">
        <v>6</v>
      </c>
      <c r="H13" s="18">
        <v>1</v>
      </c>
      <c r="I13" s="18"/>
      <c r="J13" s="18">
        <f t="shared" si="2"/>
        <v>5</v>
      </c>
      <c r="K13" s="18">
        <v>15</v>
      </c>
      <c r="L13" s="174">
        <f t="shared" si="3"/>
        <v>97</v>
      </c>
      <c r="M13" s="501">
        <f t="shared" si="4"/>
        <v>67.166666666666657</v>
      </c>
      <c r="N13" s="18">
        <v>55</v>
      </c>
      <c r="O13" s="18">
        <v>168</v>
      </c>
      <c r="P13" s="18">
        <v>52</v>
      </c>
      <c r="Q13" s="174">
        <f t="shared" si="5"/>
        <v>275</v>
      </c>
      <c r="R13" s="53"/>
      <c r="S13" s="474">
        <f t="shared" si="6"/>
        <v>394.16666666666663</v>
      </c>
      <c r="T13" s="53"/>
      <c r="U13" s="479">
        <f t="shared" si="7"/>
        <v>0.17040169133192387</v>
      </c>
      <c r="V13" s="666"/>
      <c r="W13" s="666"/>
      <c r="X13" s="666"/>
      <c r="Y13" s="666"/>
      <c r="Z13" s="666"/>
      <c r="AA13" s="666"/>
      <c r="AB13" s="686"/>
      <c r="AC13" s="687"/>
      <c r="AD13" s="687">
        <v>29</v>
      </c>
      <c r="AE13" s="682">
        <v>5</v>
      </c>
      <c r="AF13" s="682">
        <v>0</v>
      </c>
      <c r="AG13" s="622">
        <f t="shared" si="8"/>
        <v>0</v>
      </c>
      <c r="AH13" s="621"/>
      <c r="AI13" s="621"/>
    </row>
    <row r="14" spans="1:36" ht="13.5" x14ac:dyDescent="0.25">
      <c r="A14" s="107" t="s">
        <v>226</v>
      </c>
      <c r="B14" s="436">
        <v>82</v>
      </c>
      <c r="C14" s="70">
        <v>57</v>
      </c>
      <c r="D14" s="27">
        <f t="shared" si="0"/>
        <v>139</v>
      </c>
      <c r="E14" s="70">
        <f t="shared" si="1"/>
        <v>88</v>
      </c>
      <c r="F14" s="70">
        <v>35</v>
      </c>
      <c r="G14" s="70">
        <v>13</v>
      </c>
      <c r="H14" s="70">
        <v>2</v>
      </c>
      <c r="I14" s="70">
        <v>2</v>
      </c>
      <c r="J14" s="495">
        <f t="shared" si="2"/>
        <v>61</v>
      </c>
      <c r="K14" s="70">
        <v>15</v>
      </c>
      <c r="L14" s="27">
        <f t="shared" si="3"/>
        <v>273</v>
      </c>
      <c r="M14" s="508">
        <f t="shared" si="4"/>
        <v>237.25</v>
      </c>
      <c r="N14" s="70">
        <v>233</v>
      </c>
      <c r="O14" s="495">
        <v>602</v>
      </c>
      <c r="P14" s="495">
        <v>225</v>
      </c>
      <c r="Q14" s="26">
        <f t="shared" si="5"/>
        <v>1060</v>
      </c>
      <c r="R14" s="53"/>
      <c r="S14" s="473">
        <f t="shared" si="6"/>
        <v>1522.25</v>
      </c>
      <c r="T14" s="53"/>
      <c r="U14" s="483">
        <f t="shared" si="7"/>
        <v>0.1558548201675152</v>
      </c>
      <c r="V14" s="666"/>
      <c r="W14" s="666"/>
      <c r="X14" s="666"/>
      <c r="Y14" s="666"/>
      <c r="Z14" s="666"/>
      <c r="AA14" s="666"/>
      <c r="AB14" s="686"/>
      <c r="AC14" s="687">
        <v>2</v>
      </c>
      <c r="AD14" s="687">
        <v>86</v>
      </c>
      <c r="AE14" s="682">
        <v>60</v>
      </c>
      <c r="AF14" s="682">
        <v>1</v>
      </c>
      <c r="AG14" s="622">
        <f t="shared" si="8"/>
        <v>0</v>
      </c>
      <c r="AH14" s="621"/>
      <c r="AI14" s="621"/>
    </row>
    <row r="15" spans="1:36" x14ac:dyDescent="0.2">
      <c r="A15" s="232" t="s">
        <v>114</v>
      </c>
      <c r="B15" s="435">
        <v>24</v>
      </c>
      <c r="C15" s="21">
        <v>14</v>
      </c>
      <c r="D15" s="196">
        <f t="shared" si="0"/>
        <v>38</v>
      </c>
      <c r="E15" s="21">
        <f t="shared" si="1"/>
        <v>80</v>
      </c>
      <c r="F15" s="21">
        <v>35</v>
      </c>
      <c r="G15" s="21">
        <v>13</v>
      </c>
      <c r="H15" s="21">
        <v>2</v>
      </c>
      <c r="I15" s="21">
        <v>2</v>
      </c>
      <c r="J15" s="21">
        <f t="shared" si="2"/>
        <v>55</v>
      </c>
      <c r="K15" s="21">
        <v>15</v>
      </c>
      <c r="L15" s="196">
        <f t="shared" si="3"/>
        <v>216</v>
      </c>
      <c r="M15" s="509">
        <f t="shared" si="4"/>
        <v>212.91666666666669</v>
      </c>
      <c r="N15" s="21">
        <v>166</v>
      </c>
      <c r="O15" s="21">
        <v>497</v>
      </c>
      <c r="P15" s="21">
        <v>206</v>
      </c>
      <c r="Q15" s="196">
        <f t="shared" si="5"/>
        <v>869</v>
      </c>
      <c r="R15" s="53"/>
      <c r="S15" s="475">
        <f t="shared" si="6"/>
        <v>1287.9166666666667</v>
      </c>
      <c r="T15" s="53"/>
      <c r="U15" s="480">
        <f t="shared" si="7"/>
        <v>0.16531866709802653</v>
      </c>
      <c r="V15" s="666"/>
      <c r="W15" s="666"/>
      <c r="X15" s="666"/>
      <c r="Y15" s="666"/>
      <c r="Z15" s="666"/>
      <c r="AA15" s="666"/>
      <c r="AB15" s="686"/>
      <c r="AC15" s="687"/>
      <c r="AD15" s="687">
        <v>80</v>
      </c>
      <c r="AE15" s="682">
        <v>54</v>
      </c>
      <c r="AF15" s="682">
        <v>1</v>
      </c>
      <c r="AG15" s="622">
        <f t="shared" si="8"/>
        <v>0</v>
      </c>
      <c r="AH15" s="621"/>
      <c r="AI15" s="621"/>
    </row>
    <row r="16" spans="1:36" x14ac:dyDescent="0.2">
      <c r="A16" s="231" t="s">
        <v>115</v>
      </c>
      <c r="B16" s="434">
        <v>58</v>
      </c>
      <c r="C16" s="18">
        <v>43</v>
      </c>
      <c r="D16" s="174">
        <f t="shared" si="0"/>
        <v>101</v>
      </c>
      <c r="E16" s="18">
        <f t="shared" si="1"/>
        <v>8</v>
      </c>
      <c r="F16" s="18"/>
      <c r="G16" s="18"/>
      <c r="H16" s="18"/>
      <c r="I16" s="18"/>
      <c r="J16" s="18">
        <f t="shared" si="2"/>
        <v>6</v>
      </c>
      <c r="K16" s="18"/>
      <c r="L16" s="174">
        <f t="shared" si="3"/>
        <v>57</v>
      </c>
      <c r="M16" s="501">
        <f t="shared" si="4"/>
        <v>24.333333333333336</v>
      </c>
      <c r="N16" s="18">
        <v>67</v>
      </c>
      <c r="O16" s="18">
        <v>105</v>
      </c>
      <c r="P16" s="18">
        <v>19</v>
      </c>
      <c r="Q16" s="174">
        <f t="shared" si="5"/>
        <v>191</v>
      </c>
      <c r="R16" s="53"/>
      <c r="S16" s="474">
        <f t="shared" si="6"/>
        <v>234.33333333333334</v>
      </c>
      <c r="T16" s="53"/>
      <c r="U16" s="479">
        <f t="shared" si="7"/>
        <v>0.10384068278805121</v>
      </c>
      <c r="V16" s="666"/>
      <c r="W16" s="666"/>
      <c r="X16" s="666"/>
      <c r="Y16" s="666"/>
      <c r="Z16" s="666"/>
      <c r="AA16" s="666"/>
      <c r="AB16" s="686"/>
      <c r="AC16" s="687">
        <v>2</v>
      </c>
      <c r="AD16" s="687">
        <v>6</v>
      </c>
      <c r="AE16" s="682">
        <v>6</v>
      </c>
      <c r="AF16" s="682">
        <v>0</v>
      </c>
      <c r="AG16" s="622">
        <f t="shared" si="8"/>
        <v>0</v>
      </c>
      <c r="AH16" s="621"/>
      <c r="AI16" s="621"/>
    </row>
    <row r="17" spans="1:37" ht="13.5" x14ac:dyDescent="0.25">
      <c r="A17" s="107" t="s">
        <v>200</v>
      </c>
      <c r="B17" s="436">
        <v>81</v>
      </c>
      <c r="C17" s="70">
        <v>58</v>
      </c>
      <c r="D17" s="27">
        <f t="shared" si="0"/>
        <v>139</v>
      </c>
      <c r="E17" s="70">
        <f t="shared" si="1"/>
        <v>86</v>
      </c>
      <c r="F17" s="70">
        <v>31</v>
      </c>
      <c r="G17" s="70">
        <v>15</v>
      </c>
      <c r="H17" s="70">
        <v>2</v>
      </c>
      <c r="I17" s="70">
        <v>10</v>
      </c>
      <c r="J17" s="495">
        <f t="shared" si="2"/>
        <v>30</v>
      </c>
      <c r="K17" s="70">
        <v>42</v>
      </c>
      <c r="L17" s="27">
        <f t="shared" si="3"/>
        <v>274</v>
      </c>
      <c r="M17" s="508">
        <f t="shared" si="4"/>
        <v>243.08333333333331</v>
      </c>
      <c r="N17" s="70">
        <v>235</v>
      </c>
      <c r="O17" s="495">
        <v>592</v>
      </c>
      <c r="P17" s="495">
        <v>303</v>
      </c>
      <c r="Q17" s="26">
        <f t="shared" si="5"/>
        <v>1130</v>
      </c>
      <c r="R17" s="53"/>
      <c r="S17" s="473">
        <f t="shared" si="6"/>
        <v>1676.0833333333333</v>
      </c>
      <c r="T17" s="53"/>
      <c r="U17" s="483">
        <f t="shared" si="7"/>
        <v>0.14503057723860188</v>
      </c>
      <c r="V17" s="666"/>
      <c r="W17" s="666"/>
      <c r="X17" s="666"/>
      <c r="Y17" s="666"/>
      <c r="Z17" s="666"/>
      <c r="AA17" s="666"/>
      <c r="AB17" s="686"/>
      <c r="AC17" s="687">
        <v>2</v>
      </c>
      <c r="AD17" s="687">
        <v>84</v>
      </c>
      <c r="AE17" s="682">
        <v>27</v>
      </c>
      <c r="AF17" s="682">
        <v>3</v>
      </c>
      <c r="AG17" s="622">
        <f t="shared" si="8"/>
        <v>0</v>
      </c>
      <c r="AH17" s="621"/>
      <c r="AI17" s="621"/>
    </row>
    <row r="18" spans="1:37" x14ac:dyDescent="0.2">
      <c r="A18" s="231" t="s">
        <v>117</v>
      </c>
      <c r="B18" s="434">
        <v>16</v>
      </c>
      <c r="C18" s="18"/>
      <c r="D18" s="174">
        <f t="shared" si="0"/>
        <v>16</v>
      </c>
      <c r="E18" s="18">
        <f t="shared" si="1"/>
        <v>8</v>
      </c>
      <c r="F18" s="18"/>
      <c r="G18" s="18"/>
      <c r="H18" s="18"/>
      <c r="I18" s="18"/>
      <c r="J18" s="18">
        <f t="shared" si="2"/>
        <v>0</v>
      </c>
      <c r="K18" s="18">
        <v>36</v>
      </c>
      <c r="L18" s="174">
        <f t="shared" si="3"/>
        <v>44</v>
      </c>
      <c r="M18" s="501">
        <f t="shared" si="4"/>
        <v>44</v>
      </c>
      <c r="N18" s="18">
        <v>28</v>
      </c>
      <c r="O18" s="18">
        <v>66</v>
      </c>
      <c r="P18" s="18">
        <v>31</v>
      </c>
      <c r="Q18" s="174">
        <f t="shared" si="5"/>
        <v>125</v>
      </c>
      <c r="R18" s="53"/>
      <c r="S18" s="474">
        <f t="shared" si="6"/>
        <v>200</v>
      </c>
      <c r="T18" s="53"/>
      <c r="U18" s="479">
        <f t="shared" si="7"/>
        <v>0.22</v>
      </c>
      <c r="V18" s="666"/>
      <c r="W18" s="666"/>
      <c r="X18" s="666"/>
      <c r="Y18" s="666"/>
      <c r="Z18" s="666"/>
      <c r="AA18" s="666"/>
      <c r="AB18" s="686"/>
      <c r="AC18" s="687"/>
      <c r="AD18" s="687">
        <v>8</v>
      </c>
      <c r="AE18" s="682"/>
      <c r="AF18" s="682"/>
      <c r="AG18" s="622">
        <f t="shared" si="8"/>
        <v>0</v>
      </c>
      <c r="AH18" s="621"/>
      <c r="AI18" s="621"/>
    </row>
    <row r="19" spans="1:37" x14ac:dyDescent="0.2">
      <c r="A19" s="232" t="s">
        <v>116</v>
      </c>
      <c r="B19" s="435">
        <v>65</v>
      </c>
      <c r="C19" s="21">
        <v>58</v>
      </c>
      <c r="D19" s="196">
        <f t="shared" si="0"/>
        <v>123</v>
      </c>
      <c r="E19" s="21">
        <f t="shared" si="1"/>
        <v>73</v>
      </c>
      <c r="F19" s="21">
        <v>31</v>
      </c>
      <c r="G19" s="21">
        <v>15</v>
      </c>
      <c r="H19" s="21">
        <v>2</v>
      </c>
      <c r="I19" s="21">
        <v>9</v>
      </c>
      <c r="J19" s="21">
        <f t="shared" si="2"/>
        <v>30</v>
      </c>
      <c r="K19" s="21"/>
      <c r="L19" s="196">
        <f t="shared" si="3"/>
        <v>218</v>
      </c>
      <c r="M19" s="509">
        <f t="shared" si="4"/>
        <v>188.95833333333331</v>
      </c>
      <c r="N19" s="21">
        <v>190</v>
      </c>
      <c r="O19" s="21">
        <v>499</v>
      </c>
      <c r="P19" s="21">
        <v>258</v>
      </c>
      <c r="Q19" s="196">
        <f t="shared" si="5"/>
        <v>947</v>
      </c>
      <c r="R19" s="53"/>
      <c r="S19" s="475">
        <f t="shared" si="6"/>
        <v>1393.9583333333333</v>
      </c>
      <c r="T19" s="53"/>
      <c r="U19" s="480">
        <f t="shared" si="7"/>
        <v>0.13555522343446419</v>
      </c>
      <c r="V19" s="666"/>
      <c r="W19" s="666"/>
      <c r="X19" s="666"/>
      <c r="Y19" s="666"/>
      <c r="Z19" s="666"/>
      <c r="AA19" s="666"/>
      <c r="AB19" s="686"/>
      <c r="AC19" s="687"/>
      <c r="AD19" s="687">
        <v>73</v>
      </c>
      <c r="AE19" s="682">
        <v>27</v>
      </c>
      <c r="AF19" s="682">
        <v>3</v>
      </c>
      <c r="AG19" s="622">
        <f t="shared" si="8"/>
        <v>0</v>
      </c>
      <c r="AH19" s="621"/>
      <c r="AI19" s="621"/>
    </row>
    <row r="20" spans="1:37" x14ac:dyDescent="0.2">
      <c r="A20" s="231" t="s">
        <v>481</v>
      </c>
      <c r="B20" s="434"/>
      <c r="C20" s="18"/>
      <c r="D20" s="196">
        <f t="shared" si="0"/>
        <v>0</v>
      </c>
      <c r="E20" s="18">
        <f t="shared" si="1"/>
        <v>5</v>
      </c>
      <c r="F20" s="18"/>
      <c r="G20" s="18"/>
      <c r="H20" s="18"/>
      <c r="I20" s="18">
        <v>1</v>
      </c>
      <c r="J20" s="18">
        <f t="shared" si="2"/>
        <v>0</v>
      </c>
      <c r="K20" s="18">
        <v>6</v>
      </c>
      <c r="L20" s="174">
        <f t="shared" si="3"/>
        <v>12</v>
      </c>
      <c r="M20" s="501">
        <f t="shared" si="4"/>
        <v>10.125</v>
      </c>
      <c r="N20" s="18">
        <v>17</v>
      </c>
      <c r="O20" s="18">
        <v>27</v>
      </c>
      <c r="P20" s="18">
        <v>14</v>
      </c>
      <c r="Q20" s="174">
        <f t="shared" si="5"/>
        <v>58</v>
      </c>
      <c r="R20" s="53"/>
      <c r="S20" s="474">
        <f t="shared" si="6"/>
        <v>82.125</v>
      </c>
      <c r="T20" s="53"/>
      <c r="U20" s="479">
        <f t="shared" si="7"/>
        <v>0.12328767123287671</v>
      </c>
      <c r="V20" s="666"/>
      <c r="W20" s="666"/>
      <c r="X20" s="666"/>
      <c r="Y20" s="666"/>
      <c r="Z20" s="666"/>
      <c r="AA20" s="666"/>
      <c r="AB20" s="686"/>
      <c r="AC20" s="687">
        <v>2</v>
      </c>
      <c r="AD20" s="687">
        <v>3</v>
      </c>
      <c r="AE20" s="682"/>
      <c r="AF20" s="682"/>
      <c r="AG20" s="622">
        <f t="shared" si="8"/>
        <v>0</v>
      </c>
      <c r="AH20" s="621"/>
      <c r="AI20" s="621"/>
    </row>
    <row r="21" spans="1:37" ht="13.5" x14ac:dyDescent="0.25">
      <c r="A21" s="107" t="s">
        <v>201</v>
      </c>
      <c r="B21" s="436">
        <v>482</v>
      </c>
      <c r="C21" s="70">
        <v>468</v>
      </c>
      <c r="D21" s="27">
        <f t="shared" si="0"/>
        <v>950</v>
      </c>
      <c r="E21" s="70">
        <f t="shared" si="1"/>
        <v>179</v>
      </c>
      <c r="F21" s="70">
        <v>7</v>
      </c>
      <c r="G21" s="70">
        <v>45</v>
      </c>
      <c r="H21" s="70"/>
      <c r="I21" s="70">
        <v>56</v>
      </c>
      <c r="J21" s="495">
        <f t="shared" si="2"/>
        <v>111</v>
      </c>
      <c r="K21" s="70">
        <v>186</v>
      </c>
      <c r="L21" s="27">
        <f t="shared" si="3"/>
        <v>1052</v>
      </c>
      <c r="M21" s="508">
        <f t="shared" si="4"/>
        <v>635.5</v>
      </c>
      <c r="N21" s="70">
        <v>779</v>
      </c>
      <c r="O21" s="495">
        <v>1439</v>
      </c>
      <c r="P21" s="495">
        <v>562</v>
      </c>
      <c r="Q21" s="26">
        <f t="shared" si="5"/>
        <v>2780</v>
      </c>
      <c r="R21" s="53"/>
      <c r="S21" s="473">
        <f t="shared" si="6"/>
        <v>3977.5</v>
      </c>
      <c r="T21" s="53"/>
      <c r="U21" s="483">
        <f t="shared" si="7"/>
        <v>0.15977372721558769</v>
      </c>
      <c r="V21" s="666"/>
      <c r="W21" s="666"/>
      <c r="X21" s="666"/>
      <c r="Y21" s="666"/>
      <c r="Z21" s="666"/>
      <c r="AA21" s="666"/>
      <c r="AB21" s="686"/>
      <c r="AC21" s="687">
        <v>19</v>
      </c>
      <c r="AD21" s="687">
        <v>160</v>
      </c>
      <c r="AE21" s="682">
        <v>106</v>
      </c>
      <c r="AF21" s="682">
        <v>5</v>
      </c>
      <c r="AG21" s="622">
        <f t="shared" si="8"/>
        <v>0</v>
      </c>
      <c r="AH21" s="621"/>
      <c r="AI21" s="621"/>
    </row>
    <row r="22" spans="1:37" x14ac:dyDescent="0.2">
      <c r="A22" s="231" t="s">
        <v>118</v>
      </c>
      <c r="B22" s="434">
        <v>360</v>
      </c>
      <c r="C22" s="18">
        <v>227</v>
      </c>
      <c r="D22" s="174">
        <f t="shared" si="0"/>
        <v>587</v>
      </c>
      <c r="E22" s="18">
        <f t="shared" si="1"/>
        <v>113</v>
      </c>
      <c r="F22" s="18">
        <v>7</v>
      </c>
      <c r="G22" s="18">
        <v>15</v>
      </c>
      <c r="H22" s="18"/>
      <c r="I22" s="18">
        <v>31</v>
      </c>
      <c r="J22" s="18">
        <f t="shared" si="2"/>
        <v>42</v>
      </c>
      <c r="K22" s="18">
        <v>37</v>
      </c>
      <c r="L22" s="174">
        <f t="shared" si="3"/>
        <v>472</v>
      </c>
      <c r="M22" s="501">
        <f t="shared" si="4"/>
        <v>279.54166666666669</v>
      </c>
      <c r="N22" s="18">
        <v>465</v>
      </c>
      <c r="O22" s="18">
        <v>762</v>
      </c>
      <c r="P22" s="18">
        <v>319</v>
      </c>
      <c r="Q22" s="174">
        <f t="shared" si="5"/>
        <v>1546</v>
      </c>
      <c r="R22" s="53"/>
      <c r="S22" s="474">
        <f t="shared" si="6"/>
        <v>2144.541666666667</v>
      </c>
      <c r="T22" s="53"/>
      <c r="U22" s="479">
        <f t="shared" si="7"/>
        <v>0.13035030795235966</v>
      </c>
      <c r="V22" s="666"/>
      <c r="W22" s="666"/>
      <c r="X22" s="666"/>
      <c r="Y22" s="666"/>
      <c r="Z22" s="666"/>
      <c r="AA22" s="666"/>
      <c r="AB22" s="686"/>
      <c r="AC22" s="687"/>
      <c r="AD22" s="687">
        <v>113</v>
      </c>
      <c r="AE22" s="682">
        <v>42</v>
      </c>
      <c r="AF22" s="682">
        <v>0</v>
      </c>
      <c r="AG22" s="622">
        <f t="shared" si="8"/>
        <v>0</v>
      </c>
      <c r="AH22" s="621"/>
      <c r="AI22" s="621"/>
    </row>
    <row r="23" spans="1:37" x14ac:dyDescent="0.2">
      <c r="A23" s="231" t="s">
        <v>119</v>
      </c>
      <c r="B23" s="434">
        <v>20</v>
      </c>
      <c r="C23" s="18">
        <v>53</v>
      </c>
      <c r="D23" s="174">
        <f t="shared" si="0"/>
        <v>73</v>
      </c>
      <c r="E23" s="18">
        <f t="shared" si="1"/>
        <v>16</v>
      </c>
      <c r="F23" s="18"/>
      <c r="G23" s="18">
        <v>25</v>
      </c>
      <c r="H23" s="18"/>
      <c r="I23" s="18">
        <v>8</v>
      </c>
      <c r="J23" s="18">
        <f t="shared" si="2"/>
        <v>46</v>
      </c>
      <c r="K23" s="18">
        <v>85</v>
      </c>
      <c r="L23" s="174">
        <f t="shared" si="3"/>
        <v>233</v>
      </c>
      <c r="M23" s="501">
        <f t="shared" si="4"/>
        <v>168.16666666666669</v>
      </c>
      <c r="N23" s="18">
        <v>112</v>
      </c>
      <c r="O23" s="18">
        <v>259</v>
      </c>
      <c r="P23" s="18">
        <v>63</v>
      </c>
      <c r="Q23" s="174">
        <f t="shared" si="5"/>
        <v>434</v>
      </c>
      <c r="R23" s="53"/>
      <c r="S23" s="474">
        <f t="shared" si="6"/>
        <v>665.16666666666674</v>
      </c>
      <c r="T23" s="53"/>
      <c r="U23" s="479">
        <f t="shared" si="7"/>
        <v>0.25281884239538965</v>
      </c>
      <c r="V23" s="666"/>
      <c r="W23" s="666"/>
      <c r="X23" s="666"/>
      <c r="Y23" s="666"/>
      <c r="Z23" s="666"/>
      <c r="AA23" s="666"/>
      <c r="AB23" s="686"/>
      <c r="AC23" s="687">
        <v>4</v>
      </c>
      <c r="AD23" s="687">
        <v>12</v>
      </c>
      <c r="AE23" s="682">
        <v>41</v>
      </c>
      <c r="AF23" s="682">
        <v>5</v>
      </c>
      <c r="AG23" s="622">
        <f t="shared" si="8"/>
        <v>0</v>
      </c>
      <c r="AH23" s="621"/>
      <c r="AI23" s="621"/>
    </row>
    <row r="24" spans="1:37" x14ac:dyDescent="0.2">
      <c r="A24" s="231" t="s">
        <v>120</v>
      </c>
      <c r="B24" s="434">
        <v>7</v>
      </c>
      <c r="C24" s="18">
        <v>2</v>
      </c>
      <c r="D24" s="174">
        <f t="shared" si="0"/>
        <v>9</v>
      </c>
      <c r="E24" s="18">
        <f t="shared" si="1"/>
        <v>11</v>
      </c>
      <c r="F24" s="18"/>
      <c r="G24" s="18"/>
      <c r="H24" s="18"/>
      <c r="I24" s="18">
        <v>8</v>
      </c>
      <c r="J24" s="18">
        <f t="shared" si="2"/>
        <v>0</v>
      </c>
      <c r="K24" s="18"/>
      <c r="L24" s="174">
        <f t="shared" si="3"/>
        <v>21</v>
      </c>
      <c r="M24" s="501">
        <f t="shared" si="4"/>
        <v>9.6666666666666661</v>
      </c>
      <c r="N24" s="18">
        <v>14</v>
      </c>
      <c r="O24" s="18">
        <v>16</v>
      </c>
      <c r="P24" s="18">
        <v>15</v>
      </c>
      <c r="Q24" s="174">
        <f t="shared" si="5"/>
        <v>45</v>
      </c>
      <c r="R24" s="53"/>
      <c r="S24" s="474">
        <f t="shared" si="6"/>
        <v>69.666666666666657</v>
      </c>
      <c r="T24" s="53"/>
      <c r="U24" s="479">
        <f t="shared" si="7"/>
        <v>0.13875598086124402</v>
      </c>
      <c r="V24" s="666"/>
      <c r="W24" s="666"/>
      <c r="X24" s="666"/>
      <c r="Y24" s="666"/>
      <c r="Z24" s="666"/>
      <c r="AA24" s="666"/>
      <c r="AB24" s="686"/>
      <c r="AC24" s="687">
        <v>6</v>
      </c>
      <c r="AD24" s="687">
        <v>5</v>
      </c>
      <c r="AE24" s="682"/>
      <c r="AF24" s="682"/>
      <c r="AG24" s="622">
        <f t="shared" si="8"/>
        <v>0</v>
      </c>
      <c r="AH24" s="621"/>
      <c r="AI24" s="621"/>
    </row>
    <row r="25" spans="1:37" x14ac:dyDescent="0.2">
      <c r="A25" s="232" t="s">
        <v>121</v>
      </c>
      <c r="B25" s="434">
        <v>27</v>
      </c>
      <c r="C25" s="21">
        <v>5</v>
      </c>
      <c r="D25" s="196">
        <f t="shared" si="0"/>
        <v>32</v>
      </c>
      <c r="E25" s="18">
        <f t="shared" si="1"/>
        <v>12</v>
      </c>
      <c r="F25" s="21"/>
      <c r="G25" s="21"/>
      <c r="H25" s="21"/>
      <c r="I25" s="21">
        <v>3</v>
      </c>
      <c r="J25" s="21">
        <f t="shared" si="2"/>
        <v>10</v>
      </c>
      <c r="K25" s="21"/>
      <c r="L25" s="196">
        <f t="shared" si="3"/>
        <v>30</v>
      </c>
      <c r="M25" s="509">
        <f t="shared" si="4"/>
        <v>19.041666666666664</v>
      </c>
      <c r="N25" s="21">
        <v>69</v>
      </c>
      <c r="O25" s="21">
        <v>107</v>
      </c>
      <c r="P25" s="21">
        <v>25</v>
      </c>
      <c r="Q25" s="196">
        <f t="shared" si="5"/>
        <v>201</v>
      </c>
      <c r="R25" s="53"/>
      <c r="S25" s="475">
        <f t="shared" si="6"/>
        <v>245.04166666666666</v>
      </c>
      <c r="T25" s="53"/>
      <c r="U25" s="480">
        <f t="shared" si="7"/>
        <v>7.7707872810746467E-2</v>
      </c>
      <c r="V25" s="666"/>
      <c r="W25" s="666"/>
      <c r="X25" s="666"/>
      <c r="Y25" s="666"/>
      <c r="Z25" s="666"/>
      <c r="AA25" s="666"/>
      <c r="AB25" s="686"/>
      <c r="AC25" s="687"/>
      <c r="AD25" s="687">
        <v>12</v>
      </c>
      <c r="AE25" s="682">
        <v>10</v>
      </c>
      <c r="AF25" s="682">
        <v>0</v>
      </c>
      <c r="AG25" s="622">
        <f t="shared" si="8"/>
        <v>0</v>
      </c>
      <c r="AH25" s="621"/>
      <c r="AI25" s="621"/>
    </row>
    <row r="26" spans="1:37" s="349" customFormat="1" x14ac:dyDescent="0.2">
      <c r="A26" s="497" t="s">
        <v>122</v>
      </c>
      <c r="B26" s="498">
        <v>68</v>
      </c>
      <c r="C26" s="499">
        <v>181</v>
      </c>
      <c r="D26" s="500">
        <f t="shared" si="0"/>
        <v>249</v>
      </c>
      <c r="E26" s="499">
        <f t="shared" si="1"/>
        <v>27</v>
      </c>
      <c r="F26" s="499"/>
      <c r="G26" s="499">
        <v>5</v>
      </c>
      <c r="H26" s="499"/>
      <c r="I26" s="499">
        <v>6</v>
      </c>
      <c r="J26" s="499">
        <f t="shared" si="2"/>
        <v>13</v>
      </c>
      <c r="K26" s="499">
        <v>64</v>
      </c>
      <c r="L26" s="500">
        <f t="shared" si="3"/>
        <v>296</v>
      </c>
      <c r="M26" s="501">
        <f t="shared" si="4"/>
        <v>159.08333333333334</v>
      </c>
      <c r="N26" s="499">
        <v>119</v>
      </c>
      <c r="O26" s="499">
        <v>295</v>
      </c>
      <c r="P26" s="499">
        <v>140</v>
      </c>
      <c r="Q26" s="500">
        <f t="shared" si="5"/>
        <v>554</v>
      </c>
      <c r="R26" s="502"/>
      <c r="S26" s="501">
        <f t="shared" si="6"/>
        <v>853.08333333333337</v>
      </c>
      <c r="T26" s="502"/>
      <c r="U26" s="479">
        <f t="shared" si="7"/>
        <v>0.18648041418384292</v>
      </c>
      <c r="V26" s="666"/>
      <c r="W26" s="666"/>
      <c r="X26" s="666"/>
      <c r="Y26" s="666"/>
      <c r="Z26" s="666"/>
      <c r="AA26" s="666"/>
      <c r="AB26" s="686"/>
      <c r="AC26" s="687">
        <v>9</v>
      </c>
      <c r="AD26" s="687">
        <v>18</v>
      </c>
      <c r="AE26" s="682">
        <v>13</v>
      </c>
      <c r="AF26" s="682">
        <v>0</v>
      </c>
      <c r="AG26" s="622">
        <f t="shared" si="8"/>
        <v>0</v>
      </c>
      <c r="AH26" s="621"/>
      <c r="AI26" s="621"/>
      <c r="AK26" s="621"/>
    </row>
    <row r="27" spans="1:37" ht="13.5" x14ac:dyDescent="0.25">
      <c r="A27" s="107" t="s">
        <v>202</v>
      </c>
      <c r="B27" s="436">
        <v>98</v>
      </c>
      <c r="C27" s="70">
        <v>79</v>
      </c>
      <c r="D27" s="27">
        <f t="shared" si="0"/>
        <v>177</v>
      </c>
      <c r="E27" s="70">
        <f t="shared" si="1"/>
        <v>62</v>
      </c>
      <c r="F27" s="70">
        <v>14</v>
      </c>
      <c r="G27" s="70">
        <v>14</v>
      </c>
      <c r="H27" s="70">
        <v>5</v>
      </c>
      <c r="I27" s="70">
        <v>11</v>
      </c>
      <c r="J27" s="495">
        <f t="shared" si="2"/>
        <v>28</v>
      </c>
      <c r="K27" s="70">
        <v>54</v>
      </c>
      <c r="L27" s="27">
        <f t="shared" si="3"/>
        <v>267</v>
      </c>
      <c r="M27" s="508">
        <f t="shared" si="4"/>
        <v>204.20833333333331</v>
      </c>
      <c r="N27" s="70">
        <v>243</v>
      </c>
      <c r="O27" s="495">
        <v>574</v>
      </c>
      <c r="P27" s="495">
        <v>242</v>
      </c>
      <c r="Q27" s="26">
        <f t="shared" si="5"/>
        <v>1059</v>
      </c>
      <c r="R27" s="53"/>
      <c r="S27" s="473">
        <f t="shared" si="6"/>
        <v>1505.2083333333333</v>
      </c>
      <c r="T27" s="53"/>
      <c r="U27" s="483">
        <f t="shared" si="7"/>
        <v>0.13566782006920414</v>
      </c>
      <c r="V27" s="666"/>
      <c r="W27" s="666"/>
      <c r="X27" s="666"/>
      <c r="Y27" s="666"/>
      <c r="Z27" s="666"/>
      <c r="AA27" s="666"/>
      <c r="AB27" s="686"/>
      <c r="AC27" s="687">
        <v>1</v>
      </c>
      <c r="AD27" s="687">
        <v>61</v>
      </c>
      <c r="AE27" s="682">
        <v>28</v>
      </c>
      <c r="AF27" s="682">
        <v>0</v>
      </c>
      <c r="AG27" s="622">
        <f t="shared" si="8"/>
        <v>0</v>
      </c>
      <c r="AH27" s="621"/>
      <c r="AI27" s="621"/>
    </row>
    <row r="28" spans="1:37" x14ac:dyDescent="0.2">
      <c r="A28" s="232" t="s">
        <v>123</v>
      </c>
      <c r="B28" s="435">
        <v>90</v>
      </c>
      <c r="C28" s="21">
        <v>79</v>
      </c>
      <c r="D28" s="196">
        <f t="shared" si="0"/>
        <v>169</v>
      </c>
      <c r="E28" s="21">
        <f t="shared" si="1"/>
        <v>61</v>
      </c>
      <c r="F28" s="21">
        <v>13</v>
      </c>
      <c r="G28" s="21">
        <v>14</v>
      </c>
      <c r="H28" s="21">
        <v>5</v>
      </c>
      <c r="I28" s="21">
        <v>11</v>
      </c>
      <c r="J28" s="21">
        <f t="shared" si="2"/>
        <v>26</v>
      </c>
      <c r="K28" s="21">
        <v>54</v>
      </c>
      <c r="L28" s="196">
        <f t="shared" si="3"/>
        <v>263</v>
      </c>
      <c r="M28" s="509">
        <f t="shared" si="4"/>
        <v>200.20833333333331</v>
      </c>
      <c r="N28" s="21">
        <v>226</v>
      </c>
      <c r="O28" s="21">
        <v>544</v>
      </c>
      <c r="P28" s="21">
        <v>232</v>
      </c>
      <c r="Q28" s="196">
        <f t="shared" si="5"/>
        <v>1002</v>
      </c>
      <c r="R28" s="53"/>
      <c r="S28" s="475">
        <f t="shared" si="6"/>
        <v>1434.2083333333333</v>
      </c>
      <c r="T28" s="53"/>
      <c r="U28" s="480">
        <f t="shared" si="7"/>
        <v>0.13959501467127625</v>
      </c>
      <c r="V28" s="666"/>
      <c r="W28" s="666"/>
      <c r="X28" s="666"/>
      <c r="Y28" s="666"/>
      <c r="Z28" s="666"/>
      <c r="AA28" s="666"/>
      <c r="AB28" s="686"/>
      <c r="AC28" s="687">
        <v>1</v>
      </c>
      <c r="AD28" s="687">
        <v>60</v>
      </c>
      <c r="AE28" s="682">
        <v>26</v>
      </c>
      <c r="AF28" s="682">
        <v>0</v>
      </c>
      <c r="AG28" s="622">
        <f t="shared" si="8"/>
        <v>0</v>
      </c>
      <c r="AH28" s="621"/>
      <c r="AI28" s="621"/>
    </row>
    <row r="29" spans="1:37" x14ac:dyDescent="0.2">
      <c r="A29" s="231" t="s">
        <v>439</v>
      </c>
      <c r="B29" s="434">
        <v>8</v>
      </c>
      <c r="C29" s="18"/>
      <c r="D29" s="174">
        <f t="shared" si="0"/>
        <v>8</v>
      </c>
      <c r="E29" s="18">
        <f t="shared" si="1"/>
        <v>1</v>
      </c>
      <c r="F29" s="18">
        <v>1</v>
      </c>
      <c r="G29" s="18"/>
      <c r="H29" s="18"/>
      <c r="I29" s="18"/>
      <c r="J29" s="18">
        <f t="shared" si="2"/>
        <v>2</v>
      </c>
      <c r="K29" s="18"/>
      <c r="L29" s="174">
        <f t="shared" si="3"/>
        <v>4</v>
      </c>
      <c r="M29" s="501">
        <f t="shared" si="4"/>
        <v>4</v>
      </c>
      <c r="N29" s="18">
        <v>17</v>
      </c>
      <c r="O29" s="18">
        <v>30</v>
      </c>
      <c r="P29" s="18">
        <v>10</v>
      </c>
      <c r="Q29" s="174">
        <f t="shared" si="5"/>
        <v>57</v>
      </c>
      <c r="R29" s="53"/>
      <c r="S29" s="474">
        <f t="shared" si="6"/>
        <v>71</v>
      </c>
      <c r="T29" s="53"/>
      <c r="U29" s="479">
        <f t="shared" si="7"/>
        <v>5.6338028169014086E-2</v>
      </c>
      <c r="V29" s="666"/>
      <c r="W29" s="666"/>
      <c r="X29" s="666"/>
      <c r="Y29" s="666"/>
      <c r="Z29" s="666"/>
      <c r="AA29" s="666"/>
      <c r="AB29" s="686"/>
      <c r="AC29" s="687"/>
      <c r="AD29" s="687">
        <v>1</v>
      </c>
      <c r="AE29" s="682">
        <v>2</v>
      </c>
      <c r="AF29" s="682">
        <v>0</v>
      </c>
      <c r="AG29" s="622">
        <f t="shared" si="8"/>
        <v>0</v>
      </c>
      <c r="AH29" s="621"/>
      <c r="AI29" s="621"/>
    </row>
    <row r="30" spans="1:37" ht="13.5" x14ac:dyDescent="0.25">
      <c r="A30" s="107" t="s">
        <v>203</v>
      </c>
      <c r="B30" s="436">
        <v>238</v>
      </c>
      <c r="C30" s="70">
        <v>111</v>
      </c>
      <c r="D30" s="27">
        <f t="shared" si="0"/>
        <v>349</v>
      </c>
      <c r="E30" s="70">
        <f t="shared" si="1"/>
        <v>82</v>
      </c>
      <c r="F30" s="70">
        <v>103</v>
      </c>
      <c r="G30" s="70">
        <v>13</v>
      </c>
      <c r="H30" s="70">
        <v>5</v>
      </c>
      <c r="I30" s="70">
        <v>7</v>
      </c>
      <c r="J30" s="495">
        <f t="shared" si="2"/>
        <v>41</v>
      </c>
      <c r="K30" s="70">
        <v>13</v>
      </c>
      <c r="L30" s="27">
        <f t="shared" si="3"/>
        <v>375</v>
      </c>
      <c r="M30" s="508">
        <f t="shared" si="4"/>
        <v>377.375</v>
      </c>
      <c r="N30" s="70">
        <v>280</v>
      </c>
      <c r="O30" s="495">
        <v>694</v>
      </c>
      <c r="P30" s="495">
        <v>298</v>
      </c>
      <c r="Q30" s="26">
        <f t="shared" si="5"/>
        <v>1272</v>
      </c>
      <c r="R30" s="53"/>
      <c r="S30" s="473">
        <f t="shared" si="6"/>
        <v>1947.375</v>
      </c>
      <c r="T30" s="53"/>
      <c r="U30" s="483">
        <f t="shared" si="7"/>
        <v>0.19378650747801529</v>
      </c>
      <c r="V30" s="666"/>
      <c r="W30" s="666"/>
      <c r="X30" s="666"/>
      <c r="Y30" s="666"/>
      <c r="Z30" s="666"/>
      <c r="AA30" s="666"/>
      <c r="AB30" s="686"/>
      <c r="AC30" s="687">
        <v>1</v>
      </c>
      <c r="AD30" s="687">
        <v>81</v>
      </c>
      <c r="AE30" s="682">
        <v>40</v>
      </c>
      <c r="AF30" s="682">
        <v>1</v>
      </c>
      <c r="AG30" s="622">
        <f t="shared" si="8"/>
        <v>0</v>
      </c>
      <c r="AH30" s="621"/>
      <c r="AI30" s="621"/>
    </row>
    <row r="31" spans="1:37" x14ac:dyDescent="0.2">
      <c r="A31" s="231" t="s">
        <v>440</v>
      </c>
      <c r="B31" s="434">
        <v>223</v>
      </c>
      <c r="C31" s="18">
        <v>105</v>
      </c>
      <c r="D31" s="174">
        <f t="shared" si="0"/>
        <v>328</v>
      </c>
      <c r="E31" s="18">
        <f t="shared" si="1"/>
        <v>79</v>
      </c>
      <c r="F31" s="18">
        <v>103</v>
      </c>
      <c r="G31" s="18">
        <v>13</v>
      </c>
      <c r="H31" s="18">
        <v>5</v>
      </c>
      <c r="I31" s="18">
        <v>7</v>
      </c>
      <c r="J31" s="18">
        <f t="shared" si="2"/>
        <v>41</v>
      </c>
      <c r="K31" s="18">
        <v>13</v>
      </c>
      <c r="L31" s="174">
        <f t="shared" si="3"/>
        <v>366</v>
      </c>
      <c r="M31" s="501">
        <f t="shared" si="4"/>
        <v>372.375</v>
      </c>
      <c r="N31" s="18">
        <v>261</v>
      </c>
      <c r="O31" s="18">
        <v>659</v>
      </c>
      <c r="P31" s="18">
        <v>281</v>
      </c>
      <c r="Q31" s="174">
        <f t="shared" si="5"/>
        <v>1201</v>
      </c>
      <c r="R31" s="53"/>
      <c r="S31" s="474">
        <f t="shared" si="6"/>
        <v>1854.375</v>
      </c>
      <c r="T31" s="53"/>
      <c r="U31" s="479">
        <f t="shared" si="7"/>
        <v>0.20080889787664308</v>
      </c>
      <c r="V31" s="666"/>
      <c r="W31" s="666"/>
      <c r="X31" s="666"/>
      <c r="Y31" s="666"/>
      <c r="Z31" s="666"/>
      <c r="AA31" s="666"/>
      <c r="AB31" s="686"/>
      <c r="AC31" s="687">
        <v>1</v>
      </c>
      <c r="AD31" s="687">
        <v>78</v>
      </c>
      <c r="AE31" s="682">
        <v>40</v>
      </c>
      <c r="AF31" s="682">
        <v>1</v>
      </c>
      <c r="AG31" s="622">
        <f t="shared" si="8"/>
        <v>0</v>
      </c>
      <c r="AH31" s="621"/>
      <c r="AI31" s="621"/>
    </row>
    <row r="32" spans="1:37" x14ac:dyDescent="0.2">
      <c r="A32" s="232" t="s">
        <v>569</v>
      </c>
      <c r="B32" s="435">
        <v>15</v>
      </c>
      <c r="C32" s="21">
        <v>6</v>
      </c>
      <c r="D32" s="196">
        <f t="shared" si="0"/>
        <v>21</v>
      </c>
      <c r="E32" s="21">
        <f t="shared" si="1"/>
        <v>3</v>
      </c>
      <c r="F32" s="21"/>
      <c r="G32" s="21"/>
      <c r="H32" s="21"/>
      <c r="I32" s="21"/>
      <c r="J32" s="21">
        <f t="shared" si="2"/>
        <v>0</v>
      </c>
      <c r="K32" s="21"/>
      <c r="L32" s="196">
        <f t="shared" si="3"/>
        <v>9</v>
      </c>
      <c r="M32" s="509">
        <f t="shared" si="4"/>
        <v>5</v>
      </c>
      <c r="N32" s="21">
        <v>19</v>
      </c>
      <c r="O32" s="21">
        <v>35</v>
      </c>
      <c r="P32" s="21">
        <v>17</v>
      </c>
      <c r="Q32" s="196">
        <f t="shared" si="5"/>
        <v>71</v>
      </c>
      <c r="R32" s="114"/>
      <c r="S32" s="475">
        <f t="shared" si="6"/>
        <v>93</v>
      </c>
      <c r="T32" s="114"/>
      <c r="U32" s="480">
        <f t="shared" si="7"/>
        <v>5.3763440860215055E-2</v>
      </c>
      <c r="V32" s="666"/>
      <c r="W32" s="666"/>
      <c r="X32" s="666"/>
      <c r="Y32" s="666"/>
      <c r="Z32" s="666"/>
      <c r="AA32" s="666"/>
      <c r="AB32" s="686"/>
      <c r="AC32" s="687"/>
      <c r="AD32" s="687">
        <v>3</v>
      </c>
      <c r="AE32" s="682"/>
      <c r="AF32" s="682"/>
      <c r="AG32" s="622">
        <f t="shared" si="8"/>
        <v>0</v>
      </c>
      <c r="AH32" s="621"/>
      <c r="AI32" s="621"/>
    </row>
    <row r="33" spans="1:37" ht="13.5" x14ac:dyDescent="0.25">
      <c r="A33" s="107" t="s">
        <v>204</v>
      </c>
      <c r="B33" s="436">
        <v>12</v>
      </c>
      <c r="C33" s="70">
        <v>32</v>
      </c>
      <c r="D33" s="27">
        <f t="shared" si="0"/>
        <v>44</v>
      </c>
      <c r="E33" s="70">
        <f t="shared" si="1"/>
        <v>17</v>
      </c>
      <c r="F33" s="70">
        <v>12</v>
      </c>
      <c r="G33" s="70"/>
      <c r="H33" s="70"/>
      <c r="I33" s="70">
        <v>10</v>
      </c>
      <c r="J33" s="495">
        <f t="shared" si="2"/>
        <v>22</v>
      </c>
      <c r="K33" s="70">
        <v>8</v>
      </c>
      <c r="L33" s="27">
        <f t="shared" si="3"/>
        <v>101</v>
      </c>
      <c r="M33" s="508">
        <f t="shared" si="4"/>
        <v>70.416666666666657</v>
      </c>
      <c r="N33" s="70">
        <v>34</v>
      </c>
      <c r="O33" s="495">
        <v>124</v>
      </c>
      <c r="P33" s="495">
        <v>72</v>
      </c>
      <c r="Q33" s="26">
        <f t="shared" si="5"/>
        <v>230</v>
      </c>
      <c r="R33" s="53"/>
      <c r="S33" s="473">
        <f t="shared" si="6"/>
        <v>372.41666666666663</v>
      </c>
      <c r="T33" s="53"/>
      <c r="U33" s="483">
        <f t="shared" si="7"/>
        <v>0.18908033117028417</v>
      </c>
      <c r="V33" s="666"/>
      <c r="W33" s="666"/>
      <c r="X33" s="666"/>
      <c r="Y33" s="666"/>
      <c r="Z33" s="666"/>
      <c r="AA33" s="666"/>
      <c r="AB33" s="686"/>
      <c r="AC33" s="687">
        <v>3</v>
      </c>
      <c r="AD33" s="687">
        <v>14</v>
      </c>
      <c r="AE33" s="682">
        <v>22</v>
      </c>
      <c r="AF33" s="682">
        <v>0</v>
      </c>
      <c r="AG33" s="622">
        <f t="shared" si="8"/>
        <v>0</v>
      </c>
      <c r="AH33" s="621"/>
      <c r="AI33" s="621"/>
    </row>
    <row r="34" spans="1:37" x14ac:dyDescent="0.2">
      <c r="A34" s="233" t="s">
        <v>124</v>
      </c>
      <c r="B34" s="437">
        <v>12</v>
      </c>
      <c r="C34" s="24">
        <v>32</v>
      </c>
      <c r="D34" s="206">
        <f t="shared" si="0"/>
        <v>44</v>
      </c>
      <c r="E34" s="24">
        <f t="shared" si="1"/>
        <v>17</v>
      </c>
      <c r="F34" s="24">
        <v>12</v>
      </c>
      <c r="G34" s="24"/>
      <c r="H34" s="24"/>
      <c r="I34" s="24">
        <v>10</v>
      </c>
      <c r="J34" s="24">
        <f t="shared" si="2"/>
        <v>22</v>
      </c>
      <c r="K34" s="24">
        <v>8</v>
      </c>
      <c r="L34" s="206">
        <f t="shared" si="3"/>
        <v>101</v>
      </c>
      <c r="M34" s="510">
        <f t="shared" si="4"/>
        <v>70.416666666666657</v>
      </c>
      <c r="N34" s="24">
        <v>34</v>
      </c>
      <c r="O34" s="24">
        <v>124</v>
      </c>
      <c r="P34" s="24">
        <v>72</v>
      </c>
      <c r="Q34" s="206">
        <f t="shared" si="5"/>
        <v>230</v>
      </c>
      <c r="R34" s="53"/>
      <c r="S34" s="476">
        <f t="shared" si="6"/>
        <v>372.41666666666663</v>
      </c>
      <c r="T34" s="53"/>
      <c r="U34" s="481">
        <f t="shared" si="7"/>
        <v>0.18908033117028417</v>
      </c>
      <c r="V34" s="666"/>
      <c r="W34" s="666"/>
      <c r="X34" s="666"/>
      <c r="Y34" s="666"/>
      <c r="Z34" s="666"/>
      <c r="AA34" s="666"/>
      <c r="AB34" s="686"/>
      <c r="AC34" s="687">
        <v>3</v>
      </c>
      <c r="AD34" s="687">
        <v>14</v>
      </c>
      <c r="AE34" s="682">
        <v>22</v>
      </c>
      <c r="AF34" s="682">
        <v>0</v>
      </c>
      <c r="AG34" s="622">
        <f t="shared" si="8"/>
        <v>0</v>
      </c>
      <c r="AH34" s="621"/>
      <c r="AI34" s="621"/>
    </row>
    <row r="35" spans="1:37" ht="13.5" x14ac:dyDescent="0.25">
      <c r="A35" s="107" t="s">
        <v>205</v>
      </c>
      <c r="B35" s="436">
        <v>145</v>
      </c>
      <c r="C35" s="70">
        <v>157</v>
      </c>
      <c r="D35" s="27">
        <f t="shared" si="0"/>
        <v>302</v>
      </c>
      <c r="E35" s="70">
        <f t="shared" si="1"/>
        <v>312</v>
      </c>
      <c r="F35" s="70">
        <v>137</v>
      </c>
      <c r="G35" s="70">
        <v>27</v>
      </c>
      <c r="H35" s="70">
        <v>10</v>
      </c>
      <c r="I35" s="70">
        <v>34</v>
      </c>
      <c r="J35" s="495">
        <f t="shared" si="2"/>
        <v>139</v>
      </c>
      <c r="K35" s="70">
        <v>29</v>
      </c>
      <c r="L35" s="27">
        <f t="shared" si="3"/>
        <v>845</v>
      </c>
      <c r="M35" s="508">
        <f t="shared" si="4"/>
        <v>754.08333333333337</v>
      </c>
      <c r="N35" s="70">
        <v>672</v>
      </c>
      <c r="O35" s="495">
        <v>1639</v>
      </c>
      <c r="P35" s="495">
        <v>727</v>
      </c>
      <c r="Q35" s="26">
        <f t="shared" si="5"/>
        <v>3038</v>
      </c>
      <c r="R35" s="53"/>
      <c r="S35" s="473">
        <f t="shared" si="6"/>
        <v>4519.0833333333339</v>
      </c>
      <c r="T35" s="53"/>
      <c r="U35" s="483">
        <f t="shared" si="7"/>
        <v>0.16686643677737004</v>
      </c>
      <c r="V35" s="666"/>
      <c r="W35" s="666"/>
      <c r="X35" s="666"/>
      <c r="Y35" s="666"/>
      <c r="Z35" s="666"/>
      <c r="AA35" s="666"/>
      <c r="AB35" s="686"/>
      <c r="AC35" s="687">
        <v>51</v>
      </c>
      <c r="AD35" s="687">
        <v>261</v>
      </c>
      <c r="AE35" s="682">
        <v>136</v>
      </c>
      <c r="AF35" s="682">
        <v>3</v>
      </c>
      <c r="AG35" s="622">
        <f t="shared" si="8"/>
        <v>0</v>
      </c>
      <c r="AH35" s="621"/>
      <c r="AI35" s="621"/>
    </row>
    <row r="36" spans="1:37" x14ac:dyDescent="0.2">
      <c r="A36" s="231" t="s">
        <v>410</v>
      </c>
      <c r="B36" s="434"/>
      <c r="C36" s="18"/>
      <c r="D36" s="174">
        <f t="shared" si="0"/>
        <v>0</v>
      </c>
      <c r="E36" s="15">
        <f t="shared" si="1"/>
        <v>0</v>
      </c>
      <c r="F36" s="18">
        <v>14</v>
      </c>
      <c r="G36" s="18"/>
      <c r="H36" s="18"/>
      <c r="I36" s="18"/>
      <c r="J36" s="18">
        <f t="shared" si="2"/>
        <v>4</v>
      </c>
      <c r="K36" s="18"/>
      <c r="L36" s="174">
        <f t="shared" si="3"/>
        <v>18</v>
      </c>
      <c r="M36" s="501">
        <f t="shared" si="4"/>
        <v>30</v>
      </c>
      <c r="N36" s="18">
        <v>2</v>
      </c>
      <c r="O36" s="18">
        <v>3</v>
      </c>
      <c r="P36" s="18"/>
      <c r="Q36" s="174">
        <f t="shared" si="5"/>
        <v>5</v>
      </c>
      <c r="R36" s="53"/>
      <c r="S36" s="474">
        <f t="shared" si="6"/>
        <v>35</v>
      </c>
      <c r="T36" s="53"/>
      <c r="U36" s="479">
        <f t="shared" si="7"/>
        <v>0.8571428571428571</v>
      </c>
      <c r="V36" s="666"/>
      <c r="W36" s="666"/>
      <c r="X36" s="666"/>
      <c r="Y36" s="666"/>
      <c r="Z36" s="666"/>
      <c r="AA36" s="666"/>
      <c r="AB36" s="686"/>
      <c r="AC36" s="687"/>
      <c r="AD36" s="687"/>
      <c r="AE36" s="682">
        <v>4</v>
      </c>
      <c r="AF36" s="682">
        <v>0</v>
      </c>
      <c r="AG36" s="622">
        <f t="shared" si="8"/>
        <v>0</v>
      </c>
      <c r="AH36" s="621"/>
      <c r="AI36" s="621"/>
    </row>
    <row r="37" spans="1:37" x14ac:dyDescent="0.2">
      <c r="A37" s="231" t="s">
        <v>570</v>
      </c>
      <c r="B37" s="434">
        <v>57</v>
      </c>
      <c r="C37" s="18">
        <v>54</v>
      </c>
      <c r="D37" s="174">
        <f t="shared" si="0"/>
        <v>111</v>
      </c>
      <c r="E37" s="15">
        <f t="shared" si="1"/>
        <v>57</v>
      </c>
      <c r="F37" s="18">
        <v>1</v>
      </c>
      <c r="G37" s="18">
        <v>4</v>
      </c>
      <c r="H37" s="18">
        <v>1</v>
      </c>
      <c r="I37" s="18"/>
      <c r="J37" s="18">
        <f t="shared" si="2"/>
        <v>52</v>
      </c>
      <c r="K37" s="18">
        <v>9</v>
      </c>
      <c r="L37" s="174">
        <f t="shared" si="3"/>
        <v>178</v>
      </c>
      <c r="M37" s="501">
        <f t="shared" si="4"/>
        <v>116</v>
      </c>
      <c r="N37" s="18">
        <v>98</v>
      </c>
      <c r="O37" s="18">
        <v>230</v>
      </c>
      <c r="P37" s="18">
        <v>107</v>
      </c>
      <c r="Q37" s="174">
        <f t="shared" si="5"/>
        <v>435</v>
      </c>
      <c r="R37" s="53"/>
      <c r="S37" s="474">
        <f t="shared" si="6"/>
        <v>658</v>
      </c>
      <c r="T37" s="53"/>
      <c r="U37" s="479">
        <f t="shared" si="7"/>
        <v>0.17629179331306991</v>
      </c>
      <c r="V37" s="666"/>
      <c r="W37" s="666"/>
      <c r="X37" s="666"/>
      <c r="Y37" s="666"/>
      <c r="Z37" s="666"/>
      <c r="AA37" s="666"/>
      <c r="AB37" s="686"/>
      <c r="AC37" s="687">
        <v>4</v>
      </c>
      <c r="AD37" s="687">
        <v>53</v>
      </c>
      <c r="AE37" s="682">
        <v>50</v>
      </c>
      <c r="AF37" s="682">
        <v>2</v>
      </c>
      <c r="AG37" s="622">
        <f t="shared" si="8"/>
        <v>0</v>
      </c>
      <c r="AH37" s="621"/>
      <c r="AI37" s="621"/>
    </row>
    <row r="38" spans="1:37" x14ac:dyDescent="0.2">
      <c r="A38" s="231" t="s">
        <v>571</v>
      </c>
      <c r="B38" s="434">
        <v>5</v>
      </c>
      <c r="C38" s="18">
        <v>19</v>
      </c>
      <c r="D38" s="174">
        <f t="shared" si="0"/>
        <v>24</v>
      </c>
      <c r="E38" s="15">
        <f t="shared" si="1"/>
        <v>85</v>
      </c>
      <c r="F38" s="18">
        <v>6</v>
      </c>
      <c r="G38" s="18">
        <v>8</v>
      </c>
      <c r="H38" s="18">
        <v>4</v>
      </c>
      <c r="I38" s="18">
        <v>19</v>
      </c>
      <c r="J38" s="18">
        <f t="shared" si="2"/>
        <v>9</v>
      </c>
      <c r="K38" s="18">
        <v>6</v>
      </c>
      <c r="L38" s="174">
        <f t="shared" si="3"/>
        <v>156</v>
      </c>
      <c r="M38" s="501">
        <f t="shared" si="4"/>
        <v>119.20833333333333</v>
      </c>
      <c r="N38" s="18">
        <v>198</v>
      </c>
      <c r="O38" s="18">
        <v>433</v>
      </c>
      <c r="P38" s="18">
        <v>87</v>
      </c>
      <c r="Q38" s="174">
        <f t="shared" si="5"/>
        <v>718</v>
      </c>
      <c r="R38" s="53"/>
      <c r="S38" s="474">
        <f t="shared" si="6"/>
        <v>924.20833333333326</v>
      </c>
      <c r="T38" s="53"/>
      <c r="U38" s="479">
        <f t="shared" si="7"/>
        <v>0.12898426581308328</v>
      </c>
      <c r="V38" s="666"/>
      <c r="W38" s="666"/>
      <c r="X38" s="666"/>
      <c r="Y38" s="666"/>
      <c r="Z38" s="666"/>
      <c r="AA38" s="666"/>
      <c r="AB38" s="686"/>
      <c r="AC38" s="687">
        <v>19</v>
      </c>
      <c r="AD38" s="687">
        <v>66</v>
      </c>
      <c r="AE38" s="682">
        <v>8</v>
      </c>
      <c r="AF38" s="682">
        <v>1</v>
      </c>
      <c r="AG38" s="622">
        <f t="shared" si="8"/>
        <v>0</v>
      </c>
      <c r="AH38" s="621"/>
      <c r="AI38" s="621"/>
    </row>
    <row r="39" spans="1:37" x14ac:dyDescent="0.2">
      <c r="A39" s="231" t="s">
        <v>125</v>
      </c>
      <c r="B39" s="434">
        <v>38</v>
      </c>
      <c r="C39" s="18">
        <v>3</v>
      </c>
      <c r="D39" s="174">
        <f t="shared" si="0"/>
        <v>41</v>
      </c>
      <c r="E39" s="15">
        <f t="shared" si="1"/>
        <v>103</v>
      </c>
      <c r="F39" s="18">
        <v>55</v>
      </c>
      <c r="G39" s="18">
        <v>9</v>
      </c>
      <c r="H39" s="18">
        <v>3</v>
      </c>
      <c r="I39" s="18">
        <v>15</v>
      </c>
      <c r="J39" s="18">
        <f t="shared" si="2"/>
        <v>24</v>
      </c>
      <c r="K39" s="18">
        <v>14</v>
      </c>
      <c r="L39" s="174">
        <f t="shared" si="3"/>
        <v>226</v>
      </c>
      <c r="M39" s="501">
        <f t="shared" si="4"/>
        <v>239.875</v>
      </c>
      <c r="N39" s="18">
        <v>201</v>
      </c>
      <c r="O39" s="18">
        <v>488</v>
      </c>
      <c r="P39" s="18">
        <v>368</v>
      </c>
      <c r="Q39" s="174">
        <f t="shared" si="5"/>
        <v>1057</v>
      </c>
      <c r="R39" s="53"/>
      <c r="S39" s="474">
        <f t="shared" si="6"/>
        <v>1664.875</v>
      </c>
      <c r="T39" s="53"/>
      <c r="U39" s="479">
        <f t="shared" si="7"/>
        <v>0.14407988587731813</v>
      </c>
      <c r="V39" s="666"/>
      <c r="W39" s="666"/>
      <c r="X39" s="666"/>
      <c r="Y39" s="666"/>
      <c r="Z39" s="666"/>
      <c r="AA39" s="666"/>
      <c r="AB39" s="686"/>
      <c r="AC39" s="687">
        <v>28</v>
      </c>
      <c r="AD39" s="687">
        <v>75</v>
      </c>
      <c r="AE39" s="682">
        <v>24</v>
      </c>
      <c r="AF39" s="682">
        <v>0</v>
      </c>
      <c r="AG39" s="622">
        <f t="shared" si="8"/>
        <v>0</v>
      </c>
      <c r="AH39" s="621"/>
      <c r="AI39" s="621"/>
    </row>
    <row r="40" spans="1:37" x14ac:dyDescent="0.2">
      <c r="A40" s="231" t="s">
        <v>126</v>
      </c>
      <c r="B40" s="434">
        <v>45</v>
      </c>
      <c r="C40" s="18">
        <v>79</v>
      </c>
      <c r="D40" s="174">
        <f t="shared" si="0"/>
        <v>124</v>
      </c>
      <c r="E40" s="15">
        <f t="shared" si="1"/>
        <v>67</v>
      </c>
      <c r="F40" s="18">
        <v>58</v>
      </c>
      <c r="G40" s="18">
        <v>6</v>
      </c>
      <c r="H40" s="18">
        <v>2</v>
      </c>
      <c r="I40" s="18"/>
      <c r="J40" s="18">
        <f t="shared" si="2"/>
        <v>49</v>
      </c>
      <c r="K40" s="18"/>
      <c r="L40" s="174">
        <f t="shared" si="3"/>
        <v>261</v>
      </c>
      <c r="M40" s="501">
        <f t="shared" si="4"/>
        <v>241.83333333333331</v>
      </c>
      <c r="N40" s="18">
        <v>163</v>
      </c>
      <c r="O40" s="18">
        <v>462</v>
      </c>
      <c r="P40" s="18">
        <v>156</v>
      </c>
      <c r="Q40" s="174">
        <f t="shared" si="5"/>
        <v>781</v>
      </c>
      <c r="R40" s="53"/>
      <c r="S40" s="474">
        <f t="shared" si="6"/>
        <v>1178.8333333333333</v>
      </c>
      <c r="T40" s="53"/>
      <c r="U40" s="479">
        <f t="shared" si="7"/>
        <v>0.20514633111833733</v>
      </c>
      <c r="V40" s="666"/>
      <c r="W40" s="666"/>
      <c r="X40" s="666"/>
      <c r="Y40" s="666"/>
      <c r="Z40" s="666"/>
      <c r="AA40" s="666"/>
      <c r="AB40" s="686"/>
      <c r="AC40" s="687"/>
      <c r="AD40" s="687">
        <v>67</v>
      </c>
      <c r="AE40" s="682">
        <v>49</v>
      </c>
      <c r="AF40" s="682">
        <v>0</v>
      </c>
      <c r="AG40" s="622">
        <f t="shared" si="8"/>
        <v>0</v>
      </c>
      <c r="AH40" s="621"/>
      <c r="AI40" s="621"/>
    </row>
    <row r="41" spans="1:37" x14ac:dyDescent="0.2">
      <c r="A41" s="232" t="s">
        <v>480</v>
      </c>
      <c r="B41" s="435"/>
      <c r="C41" s="21">
        <v>2</v>
      </c>
      <c r="D41" s="196">
        <f t="shared" si="0"/>
        <v>2</v>
      </c>
      <c r="E41" s="15">
        <f t="shared" si="1"/>
        <v>0</v>
      </c>
      <c r="F41" s="21">
        <v>3</v>
      </c>
      <c r="G41" s="21"/>
      <c r="H41" s="21"/>
      <c r="I41" s="21"/>
      <c r="J41" s="21">
        <f t="shared" si="2"/>
        <v>1</v>
      </c>
      <c r="K41" s="21"/>
      <c r="L41" s="196">
        <f t="shared" si="3"/>
        <v>6</v>
      </c>
      <c r="M41" s="509">
        <f t="shared" si="4"/>
        <v>7.166666666666667</v>
      </c>
      <c r="N41" s="21">
        <v>10</v>
      </c>
      <c r="O41" s="21">
        <v>23</v>
      </c>
      <c r="P41" s="21">
        <v>9</v>
      </c>
      <c r="Q41" s="196">
        <f t="shared" si="5"/>
        <v>42</v>
      </c>
      <c r="R41" s="53"/>
      <c r="S41" s="475">
        <f t="shared" si="6"/>
        <v>58.166666666666671</v>
      </c>
      <c r="T41" s="53"/>
      <c r="U41" s="480">
        <f t="shared" si="7"/>
        <v>0.12320916905444125</v>
      </c>
      <c r="V41" s="666"/>
      <c r="W41" s="666"/>
      <c r="X41" s="666"/>
      <c r="Y41" s="666"/>
      <c r="Z41" s="666"/>
      <c r="AA41" s="666"/>
      <c r="AB41" s="686"/>
      <c r="AC41" s="687"/>
      <c r="AD41" s="687"/>
      <c r="AE41" s="682">
        <v>1</v>
      </c>
      <c r="AF41" s="682">
        <v>0</v>
      </c>
      <c r="AG41" s="622">
        <f t="shared" si="8"/>
        <v>0</v>
      </c>
      <c r="AH41" s="621"/>
      <c r="AI41" s="621"/>
    </row>
    <row r="42" spans="1:37" s="505" customFormat="1" ht="13.5" x14ac:dyDescent="0.25">
      <c r="A42" s="445" t="s">
        <v>206</v>
      </c>
      <c r="B42" s="496">
        <v>96</v>
      </c>
      <c r="C42" s="495">
        <v>64</v>
      </c>
      <c r="D42" s="27">
        <f t="shared" si="0"/>
        <v>160</v>
      </c>
      <c r="E42" s="495">
        <f t="shared" si="1"/>
        <v>74</v>
      </c>
      <c r="F42" s="495">
        <v>39</v>
      </c>
      <c r="G42" s="495">
        <v>20</v>
      </c>
      <c r="H42" s="495"/>
      <c r="I42" s="495"/>
      <c r="J42" s="495">
        <f t="shared" si="2"/>
        <v>23</v>
      </c>
      <c r="K42" s="495">
        <v>12</v>
      </c>
      <c r="L42" s="27">
        <f t="shared" si="3"/>
        <v>232</v>
      </c>
      <c r="M42" s="513">
        <f t="shared" si="4"/>
        <v>216.33333333333331</v>
      </c>
      <c r="N42" s="495">
        <v>269</v>
      </c>
      <c r="O42" s="495">
        <v>542</v>
      </c>
      <c r="P42" s="495">
        <v>280</v>
      </c>
      <c r="Q42" s="459">
        <f t="shared" si="5"/>
        <v>1091</v>
      </c>
      <c r="R42" s="504"/>
      <c r="S42" s="473">
        <f t="shared" si="6"/>
        <v>1587.3333333333333</v>
      </c>
      <c r="T42" s="504"/>
      <c r="U42" s="444">
        <f t="shared" si="7"/>
        <v>0.1362872742545149</v>
      </c>
      <c r="V42" s="666"/>
      <c r="W42" s="666"/>
      <c r="X42" s="666"/>
      <c r="Y42" s="666"/>
      <c r="Z42" s="666"/>
      <c r="AA42" s="666"/>
      <c r="AB42" s="686"/>
      <c r="AC42" s="687">
        <v>1</v>
      </c>
      <c r="AD42" s="687">
        <v>73</v>
      </c>
      <c r="AE42" s="682">
        <v>23</v>
      </c>
      <c r="AF42" s="682">
        <v>0</v>
      </c>
      <c r="AG42" s="622">
        <f t="shared" si="8"/>
        <v>0</v>
      </c>
      <c r="AH42" s="621"/>
      <c r="AI42" s="621"/>
      <c r="AJ42" s="349"/>
      <c r="AK42" s="621"/>
    </row>
    <row r="43" spans="1:37" x14ac:dyDescent="0.2">
      <c r="A43" s="230" t="s">
        <v>127</v>
      </c>
      <c r="B43" s="433">
        <v>94</v>
      </c>
      <c r="C43" s="15">
        <v>58</v>
      </c>
      <c r="D43" s="173">
        <f t="shared" si="0"/>
        <v>152</v>
      </c>
      <c r="E43" s="15">
        <f t="shared" si="1"/>
        <v>73</v>
      </c>
      <c r="F43" s="15">
        <v>39</v>
      </c>
      <c r="G43" s="15">
        <v>20</v>
      </c>
      <c r="H43" s="15"/>
      <c r="I43" s="15"/>
      <c r="J43" s="15">
        <f t="shared" si="2"/>
        <v>23</v>
      </c>
      <c r="K43" s="15">
        <v>12</v>
      </c>
      <c r="L43" s="173">
        <f t="shared" si="3"/>
        <v>225</v>
      </c>
      <c r="M43" s="511">
        <f t="shared" si="4"/>
        <v>213.83333333333331</v>
      </c>
      <c r="N43" s="15">
        <v>257</v>
      </c>
      <c r="O43" s="15">
        <v>524</v>
      </c>
      <c r="P43" s="15">
        <v>279</v>
      </c>
      <c r="Q43" s="173">
        <f t="shared" si="5"/>
        <v>1060</v>
      </c>
      <c r="R43" s="53"/>
      <c r="S43" s="477">
        <f t="shared" si="6"/>
        <v>1552.8333333333333</v>
      </c>
      <c r="T43" s="53"/>
      <c r="U43" s="482">
        <f t="shared" si="7"/>
        <v>0.1377052699366749</v>
      </c>
      <c r="V43" s="666"/>
      <c r="W43" s="666"/>
      <c r="X43" s="666"/>
      <c r="Y43" s="666"/>
      <c r="Z43" s="666"/>
      <c r="AA43" s="666"/>
      <c r="AB43" s="686"/>
      <c r="AC43" s="687"/>
      <c r="AD43" s="687">
        <v>73</v>
      </c>
      <c r="AE43" s="682">
        <v>23</v>
      </c>
      <c r="AF43" s="682">
        <v>0</v>
      </c>
      <c r="AG43" s="622">
        <f t="shared" si="8"/>
        <v>0</v>
      </c>
      <c r="AH43" s="621"/>
      <c r="AI43" s="621"/>
    </row>
    <row r="44" spans="1:37" x14ac:dyDescent="0.2">
      <c r="A44" s="232" t="s">
        <v>128</v>
      </c>
      <c r="B44" s="435">
        <v>2</v>
      </c>
      <c r="C44" s="21">
        <v>6</v>
      </c>
      <c r="D44" s="196">
        <f t="shared" si="0"/>
        <v>8</v>
      </c>
      <c r="E44" s="21">
        <f t="shared" si="1"/>
        <v>1</v>
      </c>
      <c r="F44" s="21"/>
      <c r="G44" s="21"/>
      <c r="H44" s="21"/>
      <c r="I44" s="21"/>
      <c r="J44" s="21">
        <f t="shared" si="2"/>
        <v>0</v>
      </c>
      <c r="K44" s="21"/>
      <c r="L44" s="196">
        <f t="shared" si="3"/>
        <v>7</v>
      </c>
      <c r="M44" s="509">
        <f t="shared" si="4"/>
        <v>2.5</v>
      </c>
      <c r="N44" s="21">
        <v>12</v>
      </c>
      <c r="O44" s="21">
        <v>18</v>
      </c>
      <c r="P44" s="21">
        <v>1</v>
      </c>
      <c r="Q44" s="196">
        <f t="shared" si="5"/>
        <v>31</v>
      </c>
      <c r="R44" s="53"/>
      <c r="S44" s="475">
        <f t="shared" si="6"/>
        <v>34.5</v>
      </c>
      <c r="T44" s="53"/>
      <c r="U44" s="480">
        <f t="shared" si="7"/>
        <v>7.2463768115942032E-2</v>
      </c>
      <c r="V44" s="666"/>
      <c r="W44" s="666"/>
      <c r="X44" s="666"/>
      <c r="Y44" s="666"/>
      <c r="Z44" s="666"/>
      <c r="AA44" s="666"/>
      <c r="AB44" s="686"/>
      <c r="AC44" s="687">
        <v>1</v>
      </c>
      <c r="AD44" s="687">
        <v>0</v>
      </c>
      <c r="AE44" s="682"/>
      <c r="AF44" s="682"/>
      <c r="AG44" s="622">
        <f t="shared" si="8"/>
        <v>0</v>
      </c>
      <c r="AH44" s="621"/>
      <c r="AI44" s="621"/>
    </row>
    <row r="45" spans="1:37" ht="13.5" x14ac:dyDescent="0.25">
      <c r="A45" s="107" t="s">
        <v>207</v>
      </c>
      <c r="B45" s="436">
        <v>1199</v>
      </c>
      <c r="C45" s="70">
        <v>4</v>
      </c>
      <c r="D45" s="27">
        <f t="shared" si="0"/>
        <v>1203</v>
      </c>
      <c r="E45" s="70">
        <f t="shared" si="1"/>
        <v>116</v>
      </c>
      <c r="F45" s="70">
        <v>3</v>
      </c>
      <c r="G45" s="70">
        <v>23</v>
      </c>
      <c r="H45" s="70">
        <v>2</v>
      </c>
      <c r="I45" s="70">
        <v>8</v>
      </c>
      <c r="J45" s="495">
        <f t="shared" si="2"/>
        <v>83</v>
      </c>
      <c r="K45" s="70">
        <v>257</v>
      </c>
      <c r="L45" s="27">
        <f t="shared" si="3"/>
        <v>496</v>
      </c>
      <c r="M45" s="513">
        <f t="shared" si="4"/>
        <v>441.83333333333331</v>
      </c>
      <c r="N45" s="70">
        <v>707</v>
      </c>
      <c r="O45" s="495">
        <v>1503</v>
      </c>
      <c r="P45" s="495">
        <v>640</v>
      </c>
      <c r="Q45" s="26">
        <f t="shared" si="5"/>
        <v>2850</v>
      </c>
      <c r="R45" s="53"/>
      <c r="S45" s="473">
        <f t="shared" si="6"/>
        <v>3931.833333333333</v>
      </c>
      <c r="T45" s="53"/>
      <c r="U45" s="483">
        <f t="shared" si="7"/>
        <v>0.11237336272307236</v>
      </c>
      <c r="V45" s="666"/>
      <c r="W45" s="666"/>
      <c r="X45" s="666"/>
      <c r="Y45" s="666"/>
      <c r="Z45" s="666"/>
      <c r="AA45" s="666"/>
      <c r="AB45" s="686"/>
      <c r="AC45" s="687">
        <v>14</v>
      </c>
      <c r="AD45" s="687">
        <v>102</v>
      </c>
      <c r="AE45" s="682">
        <v>81</v>
      </c>
      <c r="AF45" s="682">
        <v>2</v>
      </c>
      <c r="AG45" s="622">
        <f t="shared" si="8"/>
        <v>0</v>
      </c>
      <c r="AH45" s="621"/>
      <c r="AI45" s="621"/>
    </row>
    <row r="46" spans="1:37" x14ac:dyDescent="0.2">
      <c r="A46" s="230" t="s">
        <v>129</v>
      </c>
      <c r="B46" s="433">
        <v>128</v>
      </c>
      <c r="C46" s="15">
        <v>3</v>
      </c>
      <c r="D46" s="173">
        <f t="shared" si="0"/>
        <v>131</v>
      </c>
      <c r="E46" s="15">
        <f t="shared" si="1"/>
        <v>7</v>
      </c>
      <c r="F46" s="15"/>
      <c r="G46" s="15">
        <v>4</v>
      </c>
      <c r="H46" s="15"/>
      <c r="I46" s="15"/>
      <c r="J46" s="15">
        <f t="shared" si="2"/>
        <v>15</v>
      </c>
      <c r="K46" s="15">
        <v>76</v>
      </c>
      <c r="L46" s="173">
        <f t="shared" si="3"/>
        <v>105</v>
      </c>
      <c r="M46" s="511">
        <f t="shared" si="4"/>
        <v>95.5</v>
      </c>
      <c r="N46" s="15">
        <v>110</v>
      </c>
      <c r="O46" s="15">
        <v>280</v>
      </c>
      <c r="P46" s="15">
        <v>146</v>
      </c>
      <c r="Q46" s="173">
        <f t="shared" si="5"/>
        <v>536</v>
      </c>
      <c r="R46" s="53"/>
      <c r="S46" s="477">
        <f t="shared" si="6"/>
        <v>777.5</v>
      </c>
      <c r="T46" s="53"/>
      <c r="U46" s="482">
        <f t="shared" si="7"/>
        <v>0.12282958199356914</v>
      </c>
      <c r="V46" s="666"/>
      <c r="W46" s="666"/>
      <c r="X46" s="666"/>
      <c r="Y46" s="666"/>
      <c r="Z46" s="666"/>
      <c r="AA46" s="666"/>
      <c r="AB46" s="686"/>
      <c r="AC46" s="687"/>
      <c r="AD46" s="687">
        <v>7</v>
      </c>
      <c r="AE46" s="682">
        <v>15</v>
      </c>
      <c r="AF46" s="682">
        <v>0</v>
      </c>
      <c r="AG46" s="622">
        <f t="shared" si="8"/>
        <v>0</v>
      </c>
      <c r="AH46" s="621"/>
      <c r="AI46" s="621"/>
    </row>
    <row r="47" spans="1:37" x14ac:dyDescent="0.2">
      <c r="A47" s="231" t="s">
        <v>425</v>
      </c>
      <c r="B47" s="434">
        <v>859</v>
      </c>
      <c r="C47" s="18"/>
      <c r="D47" s="174">
        <f t="shared" si="0"/>
        <v>859</v>
      </c>
      <c r="E47" s="18">
        <f t="shared" si="1"/>
        <v>92</v>
      </c>
      <c r="F47" s="18"/>
      <c r="G47" s="18">
        <v>19</v>
      </c>
      <c r="H47" s="18">
        <v>1</v>
      </c>
      <c r="I47" s="18">
        <v>8</v>
      </c>
      <c r="J47" s="18">
        <f t="shared" si="2"/>
        <v>52</v>
      </c>
      <c r="K47" s="18">
        <v>175</v>
      </c>
      <c r="L47" s="174">
        <f t="shared" si="3"/>
        <v>347</v>
      </c>
      <c r="M47" s="501">
        <f t="shared" si="4"/>
        <v>311</v>
      </c>
      <c r="N47" s="18">
        <v>456</v>
      </c>
      <c r="O47" s="18">
        <v>1018</v>
      </c>
      <c r="P47" s="18">
        <v>420</v>
      </c>
      <c r="Q47" s="174">
        <f t="shared" si="5"/>
        <v>1894</v>
      </c>
      <c r="R47" s="53"/>
      <c r="S47" s="474">
        <f t="shared" si="6"/>
        <v>2625</v>
      </c>
      <c r="T47" s="53"/>
      <c r="U47" s="479">
        <f t="shared" si="7"/>
        <v>0.11847619047619047</v>
      </c>
      <c r="V47" s="666"/>
      <c r="W47" s="666"/>
      <c r="X47" s="666"/>
      <c r="Y47" s="666"/>
      <c r="Z47" s="666"/>
      <c r="AA47" s="666"/>
      <c r="AB47" s="686"/>
      <c r="AC47" s="687">
        <v>7</v>
      </c>
      <c r="AD47" s="687">
        <v>85</v>
      </c>
      <c r="AE47" s="682">
        <v>51</v>
      </c>
      <c r="AF47" s="682">
        <v>1</v>
      </c>
      <c r="AG47" s="622">
        <f t="shared" si="8"/>
        <v>0</v>
      </c>
      <c r="AH47" s="621"/>
      <c r="AI47" s="621"/>
    </row>
    <row r="48" spans="1:37" x14ac:dyDescent="0.2">
      <c r="A48" s="231" t="s">
        <v>130</v>
      </c>
      <c r="B48" s="434"/>
      <c r="C48" s="18">
        <v>1</v>
      </c>
      <c r="D48" s="174">
        <f t="shared" si="0"/>
        <v>1</v>
      </c>
      <c r="E48" s="18">
        <f t="shared" si="1"/>
        <v>9</v>
      </c>
      <c r="F48" s="18"/>
      <c r="G48" s="18"/>
      <c r="H48" s="18">
        <v>1</v>
      </c>
      <c r="I48" s="18"/>
      <c r="J48" s="18">
        <f t="shared" si="2"/>
        <v>6</v>
      </c>
      <c r="K48" s="18"/>
      <c r="L48" s="174">
        <f t="shared" si="3"/>
        <v>17</v>
      </c>
      <c r="M48" s="501">
        <f t="shared" si="4"/>
        <v>9.8333333333333339</v>
      </c>
      <c r="N48" s="18">
        <v>15</v>
      </c>
      <c r="O48" s="18">
        <v>26</v>
      </c>
      <c r="P48" s="18">
        <v>11</v>
      </c>
      <c r="Q48" s="174">
        <f t="shared" si="5"/>
        <v>52</v>
      </c>
      <c r="R48" s="53"/>
      <c r="S48" s="474">
        <f t="shared" si="6"/>
        <v>72.833333333333343</v>
      </c>
      <c r="T48" s="53"/>
      <c r="U48" s="479">
        <f t="shared" si="7"/>
        <v>0.13501144164759724</v>
      </c>
      <c r="V48" s="666"/>
      <c r="W48" s="666"/>
      <c r="X48" s="666"/>
      <c r="Y48" s="666"/>
      <c r="Z48" s="666"/>
      <c r="AA48" s="666"/>
      <c r="AB48" s="686"/>
      <c r="AC48" s="687">
        <v>7</v>
      </c>
      <c r="AD48" s="687">
        <v>2</v>
      </c>
      <c r="AE48" s="682">
        <v>6</v>
      </c>
      <c r="AF48" s="682">
        <v>0</v>
      </c>
      <c r="AG48" s="622">
        <f t="shared" si="8"/>
        <v>0</v>
      </c>
      <c r="AH48" s="621"/>
      <c r="AI48" s="621"/>
    </row>
    <row r="49" spans="1:37" x14ac:dyDescent="0.2">
      <c r="A49" s="232" t="s">
        <v>131</v>
      </c>
      <c r="B49" s="435">
        <v>212</v>
      </c>
      <c r="C49" s="21"/>
      <c r="D49" s="196">
        <f t="shared" si="0"/>
        <v>212</v>
      </c>
      <c r="E49" s="21">
        <f t="shared" si="1"/>
        <v>8</v>
      </c>
      <c r="F49" s="21">
        <v>3</v>
      </c>
      <c r="G49" s="21"/>
      <c r="H49" s="21"/>
      <c r="I49" s="21"/>
      <c r="J49" s="21">
        <f t="shared" si="2"/>
        <v>10</v>
      </c>
      <c r="K49" s="21">
        <v>6</v>
      </c>
      <c r="L49" s="196">
        <f t="shared" si="3"/>
        <v>27</v>
      </c>
      <c r="M49" s="509">
        <f t="shared" si="4"/>
        <v>25.5</v>
      </c>
      <c r="N49" s="21">
        <v>126</v>
      </c>
      <c r="O49" s="21">
        <v>179</v>
      </c>
      <c r="P49" s="21">
        <v>63</v>
      </c>
      <c r="Q49" s="196">
        <f t="shared" si="5"/>
        <v>368</v>
      </c>
      <c r="R49" s="53"/>
      <c r="S49" s="475">
        <f t="shared" si="6"/>
        <v>456.5</v>
      </c>
      <c r="T49" s="53"/>
      <c r="U49" s="480">
        <f t="shared" si="7"/>
        <v>5.5859802847754658E-2</v>
      </c>
      <c r="V49" s="666"/>
      <c r="W49" s="666"/>
      <c r="X49" s="666"/>
      <c r="Y49" s="666"/>
      <c r="Z49" s="666"/>
      <c r="AA49" s="666"/>
      <c r="AB49" s="686"/>
      <c r="AC49" s="687"/>
      <c r="AD49" s="687">
        <v>8</v>
      </c>
      <c r="AE49" s="682">
        <v>9</v>
      </c>
      <c r="AF49" s="682">
        <v>1</v>
      </c>
      <c r="AG49" s="622">
        <f t="shared" si="8"/>
        <v>0</v>
      </c>
      <c r="AH49" s="621"/>
      <c r="AI49" s="621"/>
    </row>
    <row r="50" spans="1:37" ht="13.5" x14ac:dyDescent="0.25">
      <c r="A50" s="107" t="s">
        <v>208</v>
      </c>
      <c r="B50" s="436"/>
      <c r="C50" s="70">
        <v>51</v>
      </c>
      <c r="D50" s="27">
        <f t="shared" si="0"/>
        <v>51</v>
      </c>
      <c r="E50" s="70">
        <f t="shared" si="1"/>
        <v>34</v>
      </c>
      <c r="F50" s="70">
        <v>26</v>
      </c>
      <c r="G50" s="70">
        <v>4</v>
      </c>
      <c r="H50" s="70"/>
      <c r="I50" s="70">
        <v>3</v>
      </c>
      <c r="J50" s="495">
        <f t="shared" si="2"/>
        <v>15</v>
      </c>
      <c r="K50" s="70">
        <v>6</v>
      </c>
      <c r="L50" s="27">
        <f t="shared" si="3"/>
        <v>139</v>
      </c>
      <c r="M50" s="513">
        <f t="shared" si="4"/>
        <v>119.875</v>
      </c>
      <c r="N50" s="70">
        <v>62</v>
      </c>
      <c r="O50" s="495">
        <v>217</v>
      </c>
      <c r="P50" s="495">
        <v>73</v>
      </c>
      <c r="Q50" s="26">
        <f t="shared" si="5"/>
        <v>352</v>
      </c>
      <c r="R50" s="53"/>
      <c r="S50" s="473">
        <f t="shared" si="6"/>
        <v>544.875</v>
      </c>
      <c r="T50" s="53"/>
      <c r="U50" s="483">
        <f t="shared" si="7"/>
        <v>0.22000458820830465</v>
      </c>
      <c r="V50" s="666"/>
      <c r="W50" s="666"/>
      <c r="X50" s="666"/>
      <c r="Y50" s="666"/>
      <c r="Z50" s="666"/>
      <c r="AA50" s="666"/>
      <c r="AB50" s="686"/>
      <c r="AC50" s="687">
        <v>2</v>
      </c>
      <c r="AD50" s="687">
        <v>32</v>
      </c>
      <c r="AE50" s="682">
        <v>15</v>
      </c>
      <c r="AF50" s="682">
        <v>0</v>
      </c>
      <c r="AG50" s="622">
        <f t="shared" si="8"/>
        <v>0</v>
      </c>
      <c r="AH50" s="621"/>
      <c r="AI50" s="621"/>
    </row>
    <row r="51" spans="1:37" x14ac:dyDescent="0.2">
      <c r="A51" s="233" t="s">
        <v>426</v>
      </c>
      <c r="B51" s="437"/>
      <c r="C51" s="24">
        <v>51</v>
      </c>
      <c r="D51" s="206">
        <f t="shared" si="0"/>
        <v>51</v>
      </c>
      <c r="E51" s="24">
        <f t="shared" si="1"/>
        <v>34</v>
      </c>
      <c r="F51" s="24">
        <v>26</v>
      </c>
      <c r="G51" s="24">
        <v>4</v>
      </c>
      <c r="H51" s="24"/>
      <c r="I51" s="24">
        <v>3</v>
      </c>
      <c r="J51" s="24">
        <f t="shared" si="2"/>
        <v>15</v>
      </c>
      <c r="K51" s="24">
        <v>6</v>
      </c>
      <c r="L51" s="206">
        <f t="shared" si="3"/>
        <v>139</v>
      </c>
      <c r="M51" s="510">
        <f t="shared" si="4"/>
        <v>119.875</v>
      </c>
      <c r="N51" s="24">
        <v>62</v>
      </c>
      <c r="O51" s="24">
        <v>217</v>
      </c>
      <c r="P51" s="24">
        <v>73</v>
      </c>
      <c r="Q51" s="206">
        <f t="shared" si="5"/>
        <v>352</v>
      </c>
      <c r="R51" s="53"/>
      <c r="S51" s="476">
        <f t="shared" si="6"/>
        <v>544.875</v>
      </c>
      <c r="T51" s="53"/>
      <c r="U51" s="481">
        <f t="shared" si="7"/>
        <v>0.22000458820830465</v>
      </c>
      <c r="V51" s="666"/>
      <c r="W51" s="666"/>
      <c r="X51" s="666"/>
      <c r="Y51" s="666"/>
      <c r="Z51" s="666"/>
      <c r="AA51" s="666"/>
      <c r="AB51" s="686"/>
      <c r="AC51" s="687">
        <v>2</v>
      </c>
      <c r="AD51" s="687">
        <v>32</v>
      </c>
      <c r="AE51" s="682">
        <v>15</v>
      </c>
      <c r="AF51" s="682">
        <v>0</v>
      </c>
      <c r="AG51" s="622">
        <f t="shared" si="8"/>
        <v>0</v>
      </c>
      <c r="AH51" s="621"/>
      <c r="AI51" s="621"/>
    </row>
    <row r="52" spans="1:37" ht="13.5" x14ac:dyDescent="0.25">
      <c r="A52" s="107" t="s">
        <v>427</v>
      </c>
      <c r="B52" s="436">
        <v>13</v>
      </c>
      <c r="C52" s="70"/>
      <c r="D52" s="27">
        <f t="shared" si="0"/>
        <v>13</v>
      </c>
      <c r="E52" s="70">
        <f t="shared" si="1"/>
        <v>4</v>
      </c>
      <c r="F52" s="70">
        <v>30</v>
      </c>
      <c r="G52" s="70">
        <v>2</v>
      </c>
      <c r="H52" s="70"/>
      <c r="I52" s="70"/>
      <c r="J52" s="495">
        <f t="shared" si="2"/>
        <v>3</v>
      </c>
      <c r="K52" s="70">
        <v>4</v>
      </c>
      <c r="L52" s="27">
        <f t="shared" si="3"/>
        <v>43</v>
      </c>
      <c r="M52" s="513">
        <f t="shared" si="4"/>
        <v>71.5</v>
      </c>
      <c r="N52" s="70">
        <v>7</v>
      </c>
      <c r="O52" s="495">
        <v>56</v>
      </c>
      <c r="P52" s="495">
        <v>37</v>
      </c>
      <c r="Q52" s="26">
        <f t="shared" si="5"/>
        <v>100</v>
      </c>
      <c r="R52" s="53"/>
      <c r="S52" s="473">
        <f t="shared" si="6"/>
        <v>208.5</v>
      </c>
      <c r="T52" s="53"/>
      <c r="U52" s="483">
        <f t="shared" si="7"/>
        <v>0.34292565947242204</v>
      </c>
      <c r="V52" s="666"/>
      <c r="W52" s="666"/>
      <c r="X52" s="666"/>
      <c r="Y52" s="666"/>
      <c r="Z52" s="666"/>
      <c r="AA52" s="666"/>
      <c r="AB52" s="686"/>
      <c r="AC52" s="687"/>
      <c r="AD52" s="687">
        <v>4</v>
      </c>
      <c r="AE52" s="682">
        <v>3</v>
      </c>
      <c r="AF52" s="682">
        <v>0</v>
      </c>
      <c r="AG52" s="622">
        <f t="shared" si="8"/>
        <v>0</v>
      </c>
      <c r="AH52" s="621"/>
      <c r="AI52" s="621"/>
    </row>
    <row r="53" spans="1:37" x14ac:dyDescent="0.2">
      <c r="A53" s="233" t="s">
        <v>428</v>
      </c>
      <c r="B53" s="437">
        <v>13</v>
      </c>
      <c r="C53" s="24"/>
      <c r="D53" s="206">
        <f t="shared" si="0"/>
        <v>13</v>
      </c>
      <c r="E53" s="24">
        <f t="shared" si="1"/>
        <v>4</v>
      </c>
      <c r="F53" s="24">
        <v>30</v>
      </c>
      <c r="G53" s="24">
        <v>2</v>
      </c>
      <c r="H53" s="24"/>
      <c r="I53" s="24"/>
      <c r="J53" s="24">
        <f t="shared" si="2"/>
        <v>3</v>
      </c>
      <c r="K53" s="24">
        <v>4</v>
      </c>
      <c r="L53" s="206">
        <f t="shared" si="3"/>
        <v>43</v>
      </c>
      <c r="M53" s="510">
        <f t="shared" si="4"/>
        <v>71.5</v>
      </c>
      <c r="N53" s="24">
        <v>7</v>
      </c>
      <c r="O53" s="24">
        <v>56</v>
      </c>
      <c r="P53" s="24">
        <v>37</v>
      </c>
      <c r="Q53" s="206">
        <f t="shared" si="5"/>
        <v>100</v>
      </c>
      <c r="R53" s="53"/>
      <c r="S53" s="476">
        <f t="shared" si="6"/>
        <v>208.5</v>
      </c>
      <c r="T53" s="53"/>
      <c r="U53" s="481">
        <f t="shared" si="7"/>
        <v>0.34292565947242204</v>
      </c>
      <c r="V53" s="666"/>
      <c r="W53" s="666"/>
      <c r="X53" s="666"/>
      <c r="Y53" s="666"/>
      <c r="Z53" s="666"/>
      <c r="AA53" s="666"/>
      <c r="AB53" s="686"/>
      <c r="AC53" s="687"/>
      <c r="AD53" s="687">
        <v>4</v>
      </c>
      <c r="AE53" s="682">
        <v>3</v>
      </c>
      <c r="AF53" s="682">
        <v>0</v>
      </c>
      <c r="AG53" s="622">
        <f t="shared" si="8"/>
        <v>0</v>
      </c>
      <c r="AH53" s="621"/>
      <c r="AI53" s="621"/>
    </row>
    <row r="54" spans="1:37" ht="13.5" x14ac:dyDescent="0.25">
      <c r="A54" s="107" t="s">
        <v>441</v>
      </c>
      <c r="B54" s="436">
        <v>4</v>
      </c>
      <c r="C54" s="70">
        <v>20</v>
      </c>
      <c r="D54" s="27">
        <f t="shared" si="0"/>
        <v>24</v>
      </c>
      <c r="E54" s="70">
        <f t="shared" si="1"/>
        <v>9</v>
      </c>
      <c r="F54" s="70">
        <v>16</v>
      </c>
      <c r="G54" s="70"/>
      <c r="H54" s="70">
        <v>1</v>
      </c>
      <c r="I54" s="70"/>
      <c r="J54" s="495">
        <f t="shared" si="2"/>
        <v>2</v>
      </c>
      <c r="K54" s="70">
        <v>13</v>
      </c>
      <c r="L54" s="27">
        <f t="shared" si="3"/>
        <v>61</v>
      </c>
      <c r="M54" s="513">
        <f t="shared" si="4"/>
        <v>62.166666666666671</v>
      </c>
      <c r="N54" s="70">
        <v>26</v>
      </c>
      <c r="O54" s="495">
        <v>86</v>
      </c>
      <c r="P54" s="495">
        <v>55</v>
      </c>
      <c r="Q54" s="26">
        <f t="shared" si="5"/>
        <v>167</v>
      </c>
      <c r="R54" s="53"/>
      <c r="S54" s="473">
        <f t="shared" si="6"/>
        <v>284.16666666666669</v>
      </c>
      <c r="T54" s="53"/>
      <c r="U54" s="483">
        <f t="shared" si="7"/>
        <v>0.21876832844574781</v>
      </c>
      <c r="V54" s="666"/>
      <c r="W54" s="666"/>
      <c r="X54" s="666"/>
      <c r="Y54" s="666"/>
      <c r="Z54" s="666"/>
      <c r="AA54" s="666"/>
      <c r="AB54" s="686"/>
      <c r="AC54" s="687">
        <v>3</v>
      </c>
      <c r="AD54" s="687">
        <v>6</v>
      </c>
      <c r="AE54" s="682">
        <v>0</v>
      </c>
      <c r="AF54" s="682">
        <v>2</v>
      </c>
      <c r="AG54" s="622">
        <f t="shared" si="8"/>
        <v>0</v>
      </c>
      <c r="AH54" s="621"/>
      <c r="AI54" s="621"/>
    </row>
    <row r="55" spans="1:37" x14ac:dyDescent="0.2">
      <c r="A55" s="231" t="s">
        <v>132</v>
      </c>
      <c r="B55" s="434">
        <v>3</v>
      </c>
      <c r="C55" s="18">
        <v>10</v>
      </c>
      <c r="D55" s="174">
        <f t="shared" si="0"/>
        <v>13</v>
      </c>
      <c r="E55" s="18">
        <f t="shared" si="1"/>
        <v>4</v>
      </c>
      <c r="F55" s="18">
        <v>16</v>
      </c>
      <c r="G55" s="18"/>
      <c r="H55" s="18"/>
      <c r="I55" s="18"/>
      <c r="J55" s="18">
        <f t="shared" si="2"/>
        <v>1</v>
      </c>
      <c r="K55" s="18">
        <v>4</v>
      </c>
      <c r="L55" s="174">
        <f t="shared" si="3"/>
        <v>35</v>
      </c>
      <c r="M55" s="501">
        <f t="shared" si="4"/>
        <v>43.333333333333336</v>
      </c>
      <c r="N55" s="18">
        <v>12</v>
      </c>
      <c r="O55" s="18">
        <v>43</v>
      </c>
      <c r="P55" s="18">
        <v>22</v>
      </c>
      <c r="Q55" s="174">
        <f t="shared" si="5"/>
        <v>77</v>
      </c>
      <c r="R55" s="53"/>
      <c r="S55" s="474">
        <f t="shared" si="6"/>
        <v>142.33333333333334</v>
      </c>
      <c r="T55" s="53"/>
      <c r="U55" s="479">
        <f t="shared" si="7"/>
        <v>0.3044496487119438</v>
      </c>
      <c r="V55" s="666"/>
      <c r="W55" s="666"/>
      <c r="X55" s="666"/>
      <c r="Y55" s="666"/>
      <c r="Z55" s="666"/>
      <c r="AA55" s="666"/>
      <c r="AB55" s="686"/>
      <c r="AC55" s="687">
        <v>2</v>
      </c>
      <c r="AD55" s="687">
        <v>2</v>
      </c>
      <c r="AE55" s="682">
        <v>0</v>
      </c>
      <c r="AF55" s="682">
        <v>1</v>
      </c>
      <c r="AG55" s="622">
        <f t="shared" si="8"/>
        <v>0</v>
      </c>
      <c r="AH55" s="621"/>
      <c r="AI55" s="621"/>
    </row>
    <row r="56" spans="1:37" x14ac:dyDescent="0.2">
      <c r="A56" s="232" t="s">
        <v>133</v>
      </c>
      <c r="B56" s="435">
        <v>1</v>
      </c>
      <c r="C56" s="21">
        <v>10</v>
      </c>
      <c r="D56" s="196">
        <f t="shared" si="0"/>
        <v>11</v>
      </c>
      <c r="E56" s="21">
        <f t="shared" si="1"/>
        <v>5</v>
      </c>
      <c r="F56" s="21"/>
      <c r="G56" s="21"/>
      <c r="H56" s="21">
        <v>1</v>
      </c>
      <c r="I56" s="21"/>
      <c r="J56" s="21">
        <f t="shared" si="2"/>
        <v>1</v>
      </c>
      <c r="K56" s="21">
        <v>9</v>
      </c>
      <c r="L56" s="196">
        <f t="shared" si="3"/>
        <v>26</v>
      </c>
      <c r="M56" s="509">
        <f t="shared" si="4"/>
        <v>18.833333333333336</v>
      </c>
      <c r="N56" s="21">
        <v>14</v>
      </c>
      <c r="O56" s="21">
        <v>43</v>
      </c>
      <c r="P56" s="21">
        <v>33</v>
      </c>
      <c r="Q56" s="196">
        <f t="shared" si="5"/>
        <v>90</v>
      </c>
      <c r="R56" s="53"/>
      <c r="S56" s="475">
        <f t="shared" si="6"/>
        <v>141.83333333333334</v>
      </c>
      <c r="T56" s="53"/>
      <c r="U56" s="480">
        <f t="shared" si="7"/>
        <v>0.13278495887191541</v>
      </c>
      <c r="V56" s="666"/>
      <c r="W56" s="666"/>
      <c r="X56" s="666"/>
      <c r="Y56" s="666"/>
      <c r="Z56" s="666"/>
      <c r="AA56" s="666"/>
      <c r="AB56" s="686"/>
      <c r="AC56" s="687">
        <v>1</v>
      </c>
      <c r="AD56" s="687">
        <v>4</v>
      </c>
      <c r="AE56" s="682">
        <v>0</v>
      </c>
      <c r="AF56" s="682">
        <v>1</v>
      </c>
      <c r="AG56" s="622">
        <f t="shared" si="8"/>
        <v>0</v>
      </c>
      <c r="AH56" s="621"/>
      <c r="AI56" s="621"/>
    </row>
    <row r="57" spans="1:37" ht="13.5" x14ac:dyDescent="0.25">
      <c r="A57" s="107" t="s">
        <v>209</v>
      </c>
      <c r="B57" s="436">
        <v>25</v>
      </c>
      <c r="C57" s="70"/>
      <c r="D57" s="27">
        <f t="shared" si="0"/>
        <v>25</v>
      </c>
      <c r="E57" s="70">
        <f t="shared" si="1"/>
        <v>30</v>
      </c>
      <c r="F57" s="70"/>
      <c r="G57" s="70">
        <v>1</v>
      </c>
      <c r="H57" s="70"/>
      <c r="I57" s="70"/>
      <c r="J57" s="495">
        <f t="shared" si="2"/>
        <v>12</v>
      </c>
      <c r="K57" s="70">
        <v>52</v>
      </c>
      <c r="L57" s="27">
        <f t="shared" si="3"/>
        <v>95</v>
      </c>
      <c r="M57" s="513">
        <f t="shared" si="4"/>
        <v>83.5</v>
      </c>
      <c r="N57" s="70">
        <v>92</v>
      </c>
      <c r="O57" s="495">
        <v>224</v>
      </c>
      <c r="P57" s="495">
        <v>94</v>
      </c>
      <c r="Q57" s="26">
        <f t="shared" si="5"/>
        <v>410</v>
      </c>
      <c r="R57" s="53"/>
      <c r="S57" s="473">
        <f t="shared" si="6"/>
        <v>587.5</v>
      </c>
      <c r="T57" s="53"/>
      <c r="U57" s="483">
        <f t="shared" si="7"/>
        <v>0.14212765957446807</v>
      </c>
      <c r="V57" s="666"/>
      <c r="W57" s="666"/>
      <c r="X57" s="666"/>
      <c r="Y57" s="666"/>
      <c r="Z57" s="666"/>
      <c r="AA57" s="666"/>
      <c r="AB57" s="686"/>
      <c r="AC57" s="687">
        <v>11</v>
      </c>
      <c r="AD57" s="687">
        <v>19</v>
      </c>
      <c r="AE57" s="682">
        <v>12</v>
      </c>
      <c r="AF57" s="682">
        <v>0</v>
      </c>
      <c r="AG57" s="622">
        <f t="shared" si="8"/>
        <v>0</v>
      </c>
      <c r="AH57" s="621"/>
      <c r="AI57" s="621"/>
    </row>
    <row r="58" spans="1:37" x14ac:dyDescent="0.2">
      <c r="A58" s="233" t="s">
        <v>134</v>
      </c>
      <c r="B58" s="437">
        <v>25</v>
      </c>
      <c r="C58" s="24"/>
      <c r="D58" s="206">
        <f t="shared" si="0"/>
        <v>25</v>
      </c>
      <c r="E58" s="24">
        <f t="shared" si="1"/>
        <v>30</v>
      </c>
      <c r="F58" s="24"/>
      <c r="G58" s="24">
        <v>1</v>
      </c>
      <c r="H58" s="24"/>
      <c r="I58" s="24"/>
      <c r="J58" s="24">
        <f t="shared" si="2"/>
        <v>12</v>
      </c>
      <c r="K58" s="24">
        <v>52</v>
      </c>
      <c r="L58" s="206">
        <f t="shared" si="3"/>
        <v>95</v>
      </c>
      <c r="M58" s="510">
        <f t="shared" si="4"/>
        <v>83.5</v>
      </c>
      <c r="N58" s="24">
        <v>92</v>
      </c>
      <c r="O58" s="24">
        <v>224</v>
      </c>
      <c r="P58" s="24">
        <v>94</v>
      </c>
      <c r="Q58" s="206">
        <f t="shared" si="5"/>
        <v>410</v>
      </c>
      <c r="R58" s="53"/>
      <c r="S58" s="476">
        <f t="shared" si="6"/>
        <v>587.5</v>
      </c>
      <c r="T58" s="53"/>
      <c r="U58" s="481">
        <f t="shared" si="7"/>
        <v>0.14212765957446807</v>
      </c>
      <c r="V58" s="666"/>
      <c r="W58" s="666"/>
      <c r="X58" s="666"/>
      <c r="Y58" s="666"/>
      <c r="Z58" s="666"/>
      <c r="AA58" s="666"/>
      <c r="AB58" s="686"/>
      <c r="AC58" s="687">
        <v>11</v>
      </c>
      <c r="AD58" s="687">
        <v>19</v>
      </c>
      <c r="AE58" s="682">
        <v>12</v>
      </c>
      <c r="AF58" s="682">
        <v>0</v>
      </c>
      <c r="AG58" s="622">
        <f t="shared" si="8"/>
        <v>0</v>
      </c>
      <c r="AH58" s="621"/>
      <c r="AI58" s="621"/>
    </row>
    <row r="59" spans="1:37" ht="13.5" x14ac:dyDescent="0.25">
      <c r="A59" s="107" t="s">
        <v>210</v>
      </c>
      <c r="B59" s="436">
        <v>582</v>
      </c>
      <c r="C59" s="70">
        <v>277</v>
      </c>
      <c r="D59" s="27">
        <f t="shared" si="0"/>
        <v>859</v>
      </c>
      <c r="E59" s="70">
        <f t="shared" si="1"/>
        <v>353</v>
      </c>
      <c r="F59" s="70">
        <v>222</v>
      </c>
      <c r="G59" s="70">
        <v>45</v>
      </c>
      <c r="H59" s="70">
        <v>6</v>
      </c>
      <c r="I59" s="70">
        <v>16</v>
      </c>
      <c r="J59" s="495">
        <f t="shared" si="2"/>
        <v>187</v>
      </c>
      <c r="K59" s="70">
        <v>40</v>
      </c>
      <c r="L59" s="27">
        <f t="shared" si="3"/>
        <v>1146</v>
      </c>
      <c r="M59" s="513">
        <f t="shared" si="4"/>
        <v>1035.3333333333333</v>
      </c>
      <c r="N59" s="70">
        <v>954</v>
      </c>
      <c r="O59" s="495">
        <v>2111</v>
      </c>
      <c r="P59" s="495">
        <v>810</v>
      </c>
      <c r="Q59" s="26">
        <f t="shared" si="5"/>
        <v>3875</v>
      </c>
      <c r="R59" s="53"/>
      <c r="S59" s="473">
        <f t="shared" si="6"/>
        <v>5720.333333333333</v>
      </c>
      <c r="T59" s="53"/>
      <c r="U59" s="483">
        <f t="shared" si="7"/>
        <v>0.18099178369558883</v>
      </c>
      <c r="V59" s="666"/>
      <c r="W59" s="666"/>
      <c r="X59" s="666"/>
      <c r="Y59" s="666"/>
      <c r="Z59" s="666"/>
      <c r="AA59" s="666"/>
      <c r="AB59" s="686"/>
      <c r="AC59" s="687">
        <v>84</v>
      </c>
      <c r="AD59" s="687">
        <v>269</v>
      </c>
      <c r="AE59" s="682">
        <v>184</v>
      </c>
      <c r="AF59" s="682">
        <v>3</v>
      </c>
      <c r="AG59" s="622">
        <f t="shared" si="8"/>
        <v>0</v>
      </c>
      <c r="AH59" s="621"/>
      <c r="AI59" s="621"/>
    </row>
    <row r="60" spans="1:37" x14ac:dyDescent="0.2">
      <c r="A60" s="230" t="s">
        <v>135</v>
      </c>
      <c r="B60" s="433">
        <v>29</v>
      </c>
      <c r="C60" s="15">
        <v>20</v>
      </c>
      <c r="D60" s="173">
        <f t="shared" si="0"/>
        <v>49</v>
      </c>
      <c r="E60" s="15">
        <f t="shared" si="1"/>
        <v>43</v>
      </c>
      <c r="F60" s="15">
        <v>29</v>
      </c>
      <c r="G60" s="15">
        <v>3</v>
      </c>
      <c r="H60" s="15"/>
      <c r="I60" s="15"/>
      <c r="J60" s="15">
        <f t="shared" si="2"/>
        <v>22</v>
      </c>
      <c r="K60" s="15"/>
      <c r="L60" s="173">
        <f t="shared" si="3"/>
        <v>117</v>
      </c>
      <c r="M60" s="511">
        <f t="shared" si="4"/>
        <v>119.66666666666667</v>
      </c>
      <c r="N60" s="15">
        <v>95</v>
      </c>
      <c r="O60" s="15">
        <v>232</v>
      </c>
      <c r="P60" s="15">
        <v>133</v>
      </c>
      <c r="Q60" s="173">
        <f t="shared" si="5"/>
        <v>460</v>
      </c>
      <c r="R60" s="53"/>
      <c r="S60" s="477">
        <f t="shared" si="6"/>
        <v>712.66666666666674</v>
      </c>
      <c r="T60" s="53"/>
      <c r="U60" s="482">
        <f t="shared" si="7"/>
        <v>0.16791393826005613</v>
      </c>
      <c r="V60" s="666"/>
      <c r="W60" s="666"/>
      <c r="X60" s="666"/>
      <c r="Y60" s="666"/>
      <c r="Z60" s="666"/>
      <c r="AA60" s="666"/>
      <c r="AB60" s="686"/>
      <c r="AC60" s="687">
        <v>4</v>
      </c>
      <c r="AD60" s="687">
        <v>39</v>
      </c>
      <c r="AE60" s="682">
        <v>22</v>
      </c>
      <c r="AF60" s="682">
        <v>0</v>
      </c>
      <c r="AG60" s="622">
        <f t="shared" si="8"/>
        <v>0</v>
      </c>
      <c r="AH60" s="621"/>
      <c r="AI60" s="549"/>
    </row>
    <row r="61" spans="1:37" s="457" customFormat="1" x14ac:dyDescent="0.2">
      <c r="A61" s="230" t="s">
        <v>572</v>
      </c>
      <c r="B61" s="433">
        <v>51</v>
      </c>
      <c r="C61" s="15">
        <v>12</v>
      </c>
      <c r="D61" s="173">
        <f t="shared" si="0"/>
        <v>63</v>
      </c>
      <c r="E61" s="15">
        <f t="shared" si="1"/>
        <v>7</v>
      </c>
      <c r="F61" s="15"/>
      <c r="G61" s="15"/>
      <c r="H61" s="15"/>
      <c r="I61" s="15">
        <v>15</v>
      </c>
      <c r="J61" s="15">
        <f t="shared" si="2"/>
        <v>2</v>
      </c>
      <c r="K61" s="15">
        <v>13</v>
      </c>
      <c r="L61" s="173">
        <f t="shared" si="3"/>
        <v>49</v>
      </c>
      <c r="M61" s="511">
        <f t="shared" si="4"/>
        <v>26.875</v>
      </c>
      <c r="N61" s="15">
        <v>43</v>
      </c>
      <c r="O61" s="15">
        <v>64</v>
      </c>
      <c r="P61" s="15">
        <v>25</v>
      </c>
      <c r="Q61" s="173">
        <f t="shared" si="5"/>
        <v>132</v>
      </c>
      <c r="R61" s="53"/>
      <c r="S61" s="477">
        <f t="shared" si="6"/>
        <v>183.875</v>
      </c>
      <c r="T61" s="53"/>
      <c r="U61" s="482">
        <f t="shared" si="7"/>
        <v>0.14615907545887152</v>
      </c>
      <c r="V61" s="666"/>
      <c r="W61" s="666"/>
      <c r="X61" s="666"/>
      <c r="Y61" s="666"/>
      <c r="Z61" s="666"/>
      <c r="AA61" s="666"/>
      <c r="AB61" s="686"/>
      <c r="AC61" s="687"/>
      <c r="AD61" s="687">
        <v>7</v>
      </c>
      <c r="AE61" s="682">
        <v>2</v>
      </c>
      <c r="AF61" s="682">
        <v>0</v>
      </c>
      <c r="AG61" s="622">
        <f t="shared" si="8"/>
        <v>0</v>
      </c>
      <c r="AH61" s="621"/>
      <c r="AI61" s="549"/>
      <c r="AJ61" s="349"/>
      <c r="AK61" s="621"/>
    </row>
    <row r="62" spans="1:37" x14ac:dyDescent="0.2">
      <c r="A62" s="231" t="s">
        <v>479</v>
      </c>
      <c r="B62" s="434">
        <v>367</v>
      </c>
      <c r="C62" s="18">
        <v>229</v>
      </c>
      <c r="D62" s="174">
        <f t="shared" si="0"/>
        <v>596</v>
      </c>
      <c r="E62" s="18">
        <f t="shared" si="1"/>
        <v>243</v>
      </c>
      <c r="F62" s="18">
        <v>180</v>
      </c>
      <c r="G62" s="18">
        <v>26</v>
      </c>
      <c r="H62" s="18">
        <v>5</v>
      </c>
      <c r="I62" s="18"/>
      <c r="J62" s="18">
        <f t="shared" si="2"/>
        <v>129</v>
      </c>
      <c r="K62" s="18">
        <v>10</v>
      </c>
      <c r="L62" s="174">
        <f t="shared" si="3"/>
        <v>822</v>
      </c>
      <c r="M62" s="501">
        <f t="shared" si="4"/>
        <v>755.83333333333326</v>
      </c>
      <c r="N62" s="18">
        <v>598</v>
      </c>
      <c r="O62" s="18">
        <v>1288</v>
      </c>
      <c r="P62" s="18">
        <v>404</v>
      </c>
      <c r="Q62" s="174">
        <f t="shared" si="5"/>
        <v>2290</v>
      </c>
      <c r="R62" s="53"/>
      <c r="S62" s="474">
        <f t="shared" si="6"/>
        <v>3449.833333333333</v>
      </c>
      <c r="T62" s="53"/>
      <c r="U62" s="479">
        <f t="shared" si="7"/>
        <v>0.21909270979274362</v>
      </c>
      <c r="V62" s="666"/>
      <c r="W62" s="666"/>
      <c r="X62" s="666"/>
      <c r="Y62" s="666"/>
      <c r="Z62" s="666"/>
      <c r="AA62" s="666"/>
      <c r="AB62" s="686"/>
      <c r="AC62" s="687">
        <v>61</v>
      </c>
      <c r="AD62" s="687">
        <v>182</v>
      </c>
      <c r="AE62" s="682">
        <v>126</v>
      </c>
      <c r="AF62" s="682">
        <v>3</v>
      </c>
      <c r="AG62" s="622">
        <f t="shared" si="8"/>
        <v>0</v>
      </c>
      <c r="AH62" s="621"/>
      <c r="AI62" s="621"/>
    </row>
    <row r="63" spans="1:37" x14ac:dyDescent="0.2">
      <c r="A63" s="231" t="s">
        <v>136</v>
      </c>
      <c r="B63" s="434"/>
      <c r="C63" s="18"/>
      <c r="D63" s="174">
        <f t="shared" si="0"/>
        <v>0</v>
      </c>
      <c r="E63" s="18">
        <f t="shared" si="1"/>
        <v>7</v>
      </c>
      <c r="F63" s="18"/>
      <c r="G63" s="18"/>
      <c r="H63" s="18">
        <v>1</v>
      </c>
      <c r="I63" s="18"/>
      <c r="J63" s="18">
        <f t="shared" si="2"/>
        <v>0</v>
      </c>
      <c r="K63" s="18"/>
      <c r="L63" s="174">
        <f t="shared" si="3"/>
        <v>8</v>
      </c>
      <c r="M63" s="501">
        <f t="shared" si="4"/>
        <v>7.5</v>
      </c>
      <c r="N63" s="18">
        <v>7</v>
      </c>
      <c r="O63" s="18">
        <v>24</v>
      </c>
      <c r="P63" s="18">
        <v>5</v>
      </c>
      <c r="Q63" s="174">
        <f t="shared" si="5"/>
        <v>36</v>
      </c>
      <c r="R63" s="53"/>
      <c r="S63" s="474">
        <f t="shared" si="6"/>
        <v>48.5</v>
      </c>
      <c r="T63" s="53"/>
      <c r="U63" s="479">
        <f t="shared" si="7"/>
        <v>0.15463917525773196</v>
      </c>
      <c r="V63" s="666"/>
      <c r="W63" s="666"/>
      <c r="X63" s="666"/>
      <c r="Y63" s="666"/>
      <c r="Z63" s="666"/>
      <c r="AA63" s="666"/>
      <c r="AB63" s="686"/>
      <c r="AC63" s="687">
        <v>1</v>
      </c>
      <c r="AD63" s="687">
        <v>6</v>
      </c>
      <c r="AE63" s="682"/>
      <c r="AF63" s="682"/>
      <c r="AG63" s="622">
        <f t="shared" si="8"/>
        <v>0</v>
      </c>
      <c r="AH63" s="621"/>
      <c r="AI63" s="621"/>
    </row>
    <row r="64" spans="1:37" x14ac:dyDescent="0.2">
      <c r="A64" s="231" t="s">
        <v>137</v>
      </c>
      <c r="B64" s="434">
        <v>82</v>
      </c>
      <c r="C64" s="18"/>
      <c r="D64" s="174">
        <f t="shared" si="0"/>
        <v>82</v>
      </c>
      <c r="E64" s="18">
        <f t="shared" si="1"/>
        <v>19</v>
      </c>
      <c r="F64" s="18">
        <v>2</v>
      </c>
      <c r="G64" s="18">
        <v>4</v>
      </c>
      <c r="H64" s="18"/>
      <c r="I64" s="18"/>
      <c r="J64" s="18">
        <f t="shared" si="2"/>
        <v>19</v>
      </c>
      <c r="K64" s="18">
        <v>2</v>
      </c>
      <c r="L64" s="174">
        <f t="shared" si="3"/>
        <v>46</v>
      </c>
      <c r="M64" s="501">
        <f t="shared" si="4"/>
        <v>38.5</v>
      </c>
      <c r="N64" s="18">
        <v>91</v>
      </c>
      <c r="O64" s="18">
        <v>232</v>
      </c>
      <c r="P64" s="18">
        <v>99</v>
      </c>
      <c r="Q64" s="174">
        <f t="shared" si="5"/>
        <v>422</v>
      </c>
      <c r="R64" s="53"/>
      <c r="S64" s="474">
        <f t="shared" si="6"/>
        <v>559.5</v>
      </c>
      <c r="T64" s="53"/>
      <c r="U64" s="479">
        <f t="shared" si="7"/>
        <v>6.8811438784629128E-2</v>
      </c>
      <c r="V64" s="666"/>
      <c r="W64" s="666"/>
      <c r="X64" s="666"/>
      <c r="Y64" s="666"/>
      <c r="Z64" s="666"/>
      <c r="AA64" s="666"/>
      <c r="AB64" s="686"/>
      <c r="AC64" s="687"/>
      <c r="AD64" s="687">
        <v>19</v>
      </c>
      <c r="AE64" s="682">
        <v>19</v>
      </c>
      <c r="AF64" s="682">
        <v>0</v>
      </c>
      <c r="AG64" s="622">
        <f t="shared" si="8"/>
        <v>0</v>
      </c>
      <c r="AH64" s="621"/>
      <c r="AI64" s="621"/>
    </row>
    <row r="65" spans="1:38" x14ac:dyDescent="0.2">
      <c r="A65" s="231" t="s">
        <v>138</v>
      </c>
      <c r="B65" s="434">
        <v>11</v>
      </c>
      <c r="C65" s="18"/>
      <c r="D65" s="174">
        <f t="shared" si="0"/>
        <v>11</v>
      </c>
      <c r="E65" s="18">
        <f t="shared" si="1"/>
        <v>1</v>
      </c>
      <c r="F65" s="18">
        <v>3</v>
      </c>
      <c r="G65" s="18"/>
      <c r="H65" s="18"/>
      <c r="I65" s="18"/>
      <c r="J65" s="18">
        <f t="shared" si="2"/>
        <v>1</v>
      </c>
      <c r="K65" s="18">
        <v>2</v>
      </c>
      <c r="L65" s="174">
        <f t="shared" si="3"/>
        <v>7</v>
      </c>
      <c r="M65" s="501">
        <f t="shared" si="4"/>
        <v>9.5</v>
      </c>
      <c r="N65" s="18">
        <v>13</v>
      </c>
      <c r="O65" s="18">
        <v>17</v>
      </c>
      <c r="P65" s="18">
        <v>2</v>
      </c>
      <c r="Q65" s="174">
        <f t="shared" si="5"/>
        <v>32</v>
      </c>
      <c r="R65" s="53"/>
      <c r="S65" s="474">
        <f t="shared" si="6"/>
        <v>43.5</v>
      </c>
      <c r="T65" s="53"/>
      <c r="U65" s="479">
        <f t="shared" si="7"/>
        <v>0.21839080459770116</v>
      </c>
      <c r="V65" s="666"/>
      <c r="W65" s="666"/>
      <c r="X65" s="666"/>
      <c r="Y65" s="666"/>
      <c r="Z65" s="666"/>
      <c r="AA65" s="666"/>
      <c r="AB65" s="686"/>
      <c r="AC65" s="687"/>
      <c r="AD65" s="687">
        <v>1</v>
      </c>
      <c r="AE65" s="682">
        <v>1</v>
      </c>
      <c r="AF65" s="682">
        <v>0</v>
      </c>
      <c r="AG65" s="622">
        <f t="shared" si="8"/>
        <v>0</v>
      </c>
      <c r="AH65" s="621"/>
      <c r="AI65" s="621"/>
    </row>
    <row r="66" spans="1:38" x14ac:dyDescent="0.2">
      <c r="A66" s="232" t="s">
        <v>650</v>
      </c>
      <c r="B66" s="435">
        <v>42</v>
      </c>
      <c r="C66" s="21">
        <v>16</v>
      </c>
      <c r="D66" s="196">
        <f t="shared" si="0"/>
        <v>58</v>
      </c>
      <c r="E66" s="21">
        <f t="shared" si="1"/>
        <v>33</v>
      </c>
      <c r="F66" s="21">
        <v>8</v>
      </c>
      <c r="G66" s="21">
        <v>12</v>
      </c>
      <c r="H66" s="21"/>
      <c r="I66" s="21">
        <v>1</v>
      </c>
      <c r="J66" s="21">
        <f t="shared" si="2"/>
        <v>14</v>
      </c>
      <c r="K66" s="21">
        <v>13</v>
      </c>
      <c r="L66" s="196">
        <f t="shared" si="3"/>
        <v>97</v>
      </c>
      <c r="M66" s="509">
        <f t="shared" si="4"/>
        <v>77.458333333333329</v>
      </c>
      <c r="N66" s="21">
        <v>107</v>
      </c>
      <c r="O66" s="21">
        <v>254</v>
      </c>
      <c r="P66" s="21">
        <v>142</v>
      </c>
      <c r="Q66" s="196">
        <f t="shared" si="5"/>
        <v>503</v>
      </c>
      <c r="R66" s="53"/>
      <c r="S66" s="475">
        <f t="shared" si="6"/>
        <v>722.45833333333326</v>
      </c>
      <c r="T66" s="53"/>
      <c r="U66" s="480">
        <f t="shared" si="7"/>
        <v>0.10721494895899418</v>
      </c>
      <c r="V66" s="666"/>
      <c r="W66" s="666"/>
      <c r="X66" s="666"/>
      <c r="Y66" s="666"/>
      <c r="Z66" s="666"/>
      <c r="AA66" s="666"/>
      <c r="AB66" s="686"/>
      <c r="AC66" s="687">
        <v>18</v>
      </c>
      <c r="AD66" s="687">
        <v>15</v>
      </c>
      <c r="AE66" s="682">
        <v>14</v>
      </c>
      <c r="AF66" s="682"/>
      <c r="AG66" s="622">
        <f t="shared" si="8"/>
        <v>0</v>
      </c>
      <c r="AH66" s="621"/>
      <c r="AI66" s="621"/>
    </row>
    <row r="67" spans="1:38" ht="13.5" x14ac:dyDescent="0.25">
      <c r="A67" s="107" t="s">
        <v>211</v>
      </c>
      <c r="B67" s="436">
        <v>123</v>
      </c>
      <c r="C67" s="70">
        <v>71</v>
      </c>
      <c r="D67" s="27">
        <f t="shared" si="0"/>
        <v>194</v>
      </c>
      <c r="E67" s="70">
        <f t="shared" si="1"/>
        <v>43</v>
      </c>
      <c r="F67" s="70">
        <v>26</v>
      </c>
      <c r="G67" s="70">
        <v>8</v>
      </c>
      <c r="H67" s="70"/>
      <c r="I67" s="70">
        <v>14</v>
      </c>
      <c r="J67" s="495">
        <f t="shared" si="2"/>
        <v>13</v>
      </c>
      <c r="K67" s="70">
        <v>2</v>
      </c>
      <c r="L67" s="27">
        <f t="shared" si="3"/>
        <v>177</v>
      </c>
      <c r="M67" s="513">
        <f t="shared" si="4"/>
        <v>136.41666666666669</v>
      </c>
      <c r="N67" s="70">
        <v>151</v>
      </c>
      <c r="O67" s="495">
        <v>349</v>
      </c>
      <c r="P67" s="495">
        <v>180</v>
      </c>
      <c r="Q67" s="26">
        <f t="shared" si="5"/>
        <v>680</v>
      </c>
      <c r="R67" s="53"/>
      <c r="S67" s="473">
        <f t="shared" si="6"/>
        <v>996.41666666666674</v>
      </c>
      <c r="T67" s="53"/>
      <c r="U67" s="483">
        <f t="shared" si="7"/>
        <v>0.13690725098268797</v>
      </c>
      <c r="V67" s="666"/>
      <c r="W67" s="666"/>
      <c r="X67" s="666"/>
      <c r="Y67" s="666"/>
      <c r="Z67" s="666"/>
      <c r="AA67" s="666"/>
      <c r="AB67" s="686"/>
      <c r="AC67" s="687">
        <v>1</v>
      </c>
      <c r="AD67" s="687">
        <v>42</v>
      </c>
      <c r="AE67" s="682">
        <v>13</v>
      </c>
      <c r="AF67" s="682">
        <v>0</v>
      </c>
      <c r="AG67" s="622">
        <f t="shared" si="8"/>
        <v>0</v>
      </c>
      <c r="AH67" s="621"/>
      <c r="AI67" s="621"/>
    </row>
    <row r="68" spans="1:38" x14ac:dyDescent="0.2">
      <c r="A68" s="230" t="s">
        <v>139</v>
      </c>
      <c r="B68" s="433">
        <v>123</v>
      </c>
      <c r="C68" s="15">
        <v>71</v>
      </c>
      <c r="D68" s="173">
        <f t="shared" si="0"/>
        <v>194</v>
      </c>
      <c r="E68" s="15">
        <f t="shared" si="1"/>
        <v>43</v>
      </c>
      <c r="F68" s="15">
        <v>26</v>
      </c>
      <c r="G68" s="15">
        <v>8</v>
      </c>
      <c r="H68" s="15"/>
      <c r="I68" s="15">
        <v>14</v>
      </c>
      <c r="J68" s="15">
        <f t="shared" si="2"/>
        <v>13</v>
      </c>
      <c r="K68" s="15">
        <v>2</v>
      </c>
      <c r="L68" s="173">
        <f t="shared" si="3"/>
        <v>177</v>
      </c>
      <c r="M68" s="511">
        <f t="shared" si="4"/>
        <v>136.41666666666669</v>
      </c>
      <c r="N68" s="15">
        <v>151</v>
      </c>
      <c r="O68" s="15">
        <v>349</v>
      </c>
      <c r="P68" s="15">
        <v>180</v>
      </c>
      <c r="Q68" s="173">
        <f t="shared" si="5"/>
        <v>680</v>
      </c>
      <c r="R68" s="53"/>
      <c r="S68" s="477">
        <f t="shared" si="6"/>
        <v>996.41666666666674</v>
      </c>
      <c r="T68" s="53"/>
      <c r="U68" s="482">
        <f t="shared" si="7"/>
        <v>0.13690725098268797</v>
      </c>
      <c r="V68" s="666"/>
      <c r="W68" s="666"/>
      <c r="X68" s="666"/>
      <c r="Y68" s="666"/>
      <c r="Z68" s="666"/>
      <c r="AA68" s="666"/>
      <c r="AB68" s="686"/>
      <c r="AC68" s="687">
        <v>1</v>
      </c>
      <c r="AD68" s="687">
        <v>42</v>
      </c>
      <c r="AE68" s="682">
        <v>13</v>
      </c>
      <c r="AF68" s="682">
        <v>0</v>
      </c>
      <c r="AG68" s="622">
        <f t="shared" si="8"/>
        <v>0</v>
      </c>
      <c r="AH68" s="621"/>
      <c r="AI68" s="621"/>
    </row>
    <row r="69" spans="1:38" ht="13.5" x14ac:dyDescent="0.25">
      <c r="A69" s="107" t="s">
        <v>212</v>
      </c>
      <c r="B69" s="436">
        <v>693</v>
      </c>
      <c r="C69" s="70">
        <v>619</v>
      </c>
      <c r="D69" s="27">
        <f t="shared" si="0"/>
        <v>1312</v>
      </c>
      <c r="E69" s="70">
        <f t="shared" si="1"/>
        <v>247</v>
      </c>
      <c r="F69" s="70">
        <v>88</v>
      </c>
      <c r="G69" s="70">
        <v>71</v>
      </c>
      <c r="H69" s="70">
        <v>16</v>
      </c>
      <c r="I69" s="70">
        <v>99</v>
      </c>
      <c r="J69" s="495">
        <f t="shared" si="2"/>
        <v>104</v>
      </c>
      <c r="K69" s="70">
        <v>132</v>
      </c>
      <c r="L69" s="27">
        <f t="shared" si="3"/>
        <v>1376</v>
      </c>
      <c r="M69" s="513">
        <f t="shared" si="4"/>
        <v>902.70833333333337</v>
      </c>
      <c r="N69" s="70">
        <v>989</v>
      </c>
      <c r="O69" s="495">
        <v>2179</v>
      </c>
      <c r="P69" s="495">
        <v>989</v>
      </c>
      <c r="Q69" s="26">
        <f t="shared" si="5"/>
        <v>4157</v>
      </c>
      <c r="R69" s="53"/>
      <c r="S69" s="473">
        <f t="shared" si="6"/>
        <v>6048.7083333333339</v>
      </c>
      <c r="T69" s="53"/>
      <c r="U69" s="483">
        <f t="shared" si="7"/>
        <v>0.14923985148344343</v>
      </c>
      <c r="V69" s="666"/>
      <c r="W69" s="666"/>
      <c r="X69" s="666"/>
      <c r="Y69" s="666"/>
      <c r="Z69" s="666"/>
      <c r="AA69" s="666"/>
      <c r="AB69" s="686"/>
      <c r="AC69" s="687">
        <v>20</v>
      </c>
      <c r="AD69" s="687">
        <v>227</v>
      </c>
      <c r="AE69" s="682">
        <v>104</v>
      </c>
      <c r="AF69" s="682">
        <v>0</v>
      </c>
      <c r="AG69" s="622">
        <f t="shared" si="8"/>
        <v>0</v>
      </c>
      <c r="AH69" s="621"/>
      <c r="AI69" s="621"/>
    </row>
    <row r="70" spans="1:38" x14ac:dyDescent="0.2">
      <c r="A70" s="231" t="s">
        <v>140</v>
      </c>
      <c r="B70" s="434">
        <v>295</v>
      </c>
      <c r="C70" s="18">
        <v>259</v>
      </c>
      <c r="D70" s="174">
        <f t="shared" si="0"/>
        <v>554</v>
      </c>
      <c r="E70" s="18">
        <f t="shared" si="1"/>
        <v>31</v>
      </c>
      <c r="F70" s="18">
        <v>17</v>
      </c>
      <c r="G70" s="18">
        <v>1</v>
      </c>
      <c r="H70" s="18"/>
      <c r="I70" s="18">
        <v>2</v>
      </c>
      <c r="J70" s="18">
        <f t="shared" si="2"/>
        <v>2</v>
      </c>
      <c r="K70" s="18">
        <v>91</v>
      </c>
      <c r="L70" s="174">
        <f t="shared" si="3"/>
        <v>403</v>
      </c>
      <c r="M70" s="501">
        <f t="shared" si="4"/>
        <v>243.08333333333331</v>
      </c>
      <c r="N70" s="18">
        <v>290</v>
      </c>
      <c r="O70" s="18">
        <v>759</v>
      </c>
      <c r="P70" s="18">
        <v>345</v>
      </c>
      <c r="Q70" s="174">
        <f t="shared" si="5"/>
        <v>1394</v>
      </c>
      <c r="R70" s="53"/>
      <c r="S70" s="474">
        <f t="shared" si="6"/>
        <v>1982.0833333333333</v>
      </c>
      <c r="T70" s="53"/>
      <c r="U70" s="479">
        <f t="shared" si="7"/>
        <v>0.12264031952911499</v>
      </c>
      <c r="V70" s="666"/>
      <c r="W70" s="666"/>
      <c r="X70" s="666"/>
      <c r="Y70" s="666"/>
      <c r="Z70" s="666"/>
      <c r="AA70" s="666"/>
      <c r="AB70" s="686"/>
      <c r="AC70" s="687">
        <v>3</v>
      </c>
      <c r="AD70" s="687">
        <v>28</v>
      </c>
      <c r="AE70" s="682">
        <v>2</v>
      </c>
      <c r="AF70" s="682">
        <v>0</v>
      </c>
      <c r="AG70" s="622">
        <f t="shared" si="8"/>
        <v>0</v>
      </c>
      <c r="AH70" s="621"/>
      <c r="AI70" s="621"/>
    </row>
    <row r="71" spans="1:38" x14ac:dyDescent="0.2">
      <c r="A71" s="230" t="s">
        <v>141</v>
      </c>
      <c r="B71" s="433">
        <v>174</v>
      </c>
      <c r="C71" s="15">
        <v>1</v>
      </c>
      <c r="D71" s="173">
        <f t="shared" si="0"/>
        <v>175</v>
      </c>
      <c r="E71" s="15">
        <f t="shared" si="1"/>
        <v>77</v>
      </c>
      <c r="F71" s="15">
        <v>16</v>
      </c>
      <c r="G71" s="15">
        <v>17</v>
      </c>
      <c r="H71" s="15">
        <v>14</v>
      </c>
      <c r="I71" s="15">
        <v>29</v>
      </c>
      <c r="J71" s="15">
        <f t="shared" si="2"/>
        <v>15</v>
      </c>
      <c r="K71" s="15"/>
      <c r="L71" s="173">
        <f t="shared" si="3"/>
        <v>169</v>
      </c>
      <c r="M71" s="511">
        <f t="shared" si="4"/>
        <v>151.45833333333331</v>
      </c>
      <c r="N71" s="15">
        <v>186</v>
      </c>
      <c r="O71" s="15">
        <v>372</v>
      </c>
      <c r="P71" s="15">
        <v>106</v>
      </c>
      <c r="Q71" s="173">
        <f t="shared" si="5"/>
        <v>664</v>
      </c>
      <c r="R71" s="53"/>
      <c r="S71" s="477">
        <f t="shared" si="6"/>
        <v>921.45833333333326</v>
      </c>
      <c r="T71" s="53"/>
      <c r="U71" s="482">
        <f t="shared" si="7"/>
        <v>0.16436807596653855</v>
      </c>
      <c r="V71" s="666"/>
      <c r="W71" s="666"/>
      <c r="X71" s="666"/>
      <c r="Y71" s="666"/>
      <c r="Z71" s="666"/>
      <c r="AA71" s="666"/>
      <c r="AB71" s="686"/>
      <c r="AC71" s="687"/>
      <c r="AD71" s="687">
        <v>77</v>
      </c>
      <c r="AE71" s="682">
        <v>15</v>
      </c>
      <c r="AF71" s="682">
        <v>0</v>
      </c>
      <c r="AG71" s="622">
        <f t="shared" si="8"/>
        <v>0</v>
      </c>
      <c r="AH71" s="621"/>
      <c r="AI71" s="621"/>
    </row>
    <row r="72" spans="1:38" x14ac:dyDescent="0.2">
      <c r="A72" s="231" t="s">
        <v>142</v>
      </c>
      <c r="B72" s="434">
        <v>55</v>
      </c>
      <c r="C72" s="18">
        <v>13</v>
      </c>
      <c r="D72" s="174">
        <f t="shared" si="0"/>
        <v>68</v>
      </c>
      <c r="E72" s="18">
        <f t="shared" si="1"/>
        <v>60</v>
      </c>
      <c r="F72" s="18"/>
      <c r="G72" s="18">
        <v>21</v>
      </c>
      <c r="H72" s="18">
        <v>1</v>
      </c>
      <c r="I72" s="18">
        <v>35</v>
      </c>
      <c r="J72" s="18">
        <f t="shared" si="2"/>
        <v>52</v>
      </c>
      <c r="K72" s="18">
        <v>3</v>
      </c>
      <c r="L72" s="174">
        <f t="shared" si="3"/>
        <v>185</v>
      </c>
      <c r="M72" s="501">
        <f t="shared" si="4"/>
        <v>118.70833333333334</v>
      </c>
      <c r="N72" s="18">
        <v>130</v>
      </c>
      <c r="O72" s="18">
        <v>261</v>
      </c>
      <c r="P72" s="18">
        <v>85</v>
      </c>
      <c r="Q72" s="174">
        <f t="shared" si="5"/>
        <v>476</v>
      </c>
      <c r="R72" s="53"/>
      <c r="S72" s="474">
        <f t="shared" si="6"/>
        <v>679.70833333333337</v>
      </c>
      <c r="T72" s="53"/>
      <c r="U72" s="479">
        <f t="shared" si="7"/>
        <v>0.17464598786244101</v>
      </c>
      <c r="V72" s="666"/>
      <c r="W72" s="666"/>
      <c r="X72" s="666"/>
      <c r="Y72" s="666"/>
      <c r="Z72" s="666"/>
      <c r="AA72" s="666"/>
      <c r="AB72" s="686"/>
      <c r="AC72" s="687">
        <v>2</v>
      </c>
      <c r="AD72" s="687">
        <v>58</v>
      </c>
      <c r="AE72" s="682">
        <v>52</v>
      </c>
      <c r="AF72" s="682">
        <v>0</v>
      </c>
      <c r="AG72" s="622">
        <f t="shared" si="8"/>
        <v>0</v>
      </c>
      <c r="AH72" s="621"/>
      <c r="AI72" s="621"/>
    </row>
    <row r="73" spans="1:38" x14ac:dyDescent="0.2">
      <c r="A73" s="231" t="s">
        <v>505</v>
      </c>
      <c r="B73" s="434">
        <v>64</v>
      </c>
      <c r="C73" s="18">
        <v>3</v>
      </c>
      <c r="D73" s="174">
        <f t="shared" ref="D73:D136" si="9">B73+C73</f>
        <v>67</v>
      </c>
      <c r="E73" s="18">
        <f t="shared" si="1"/>
        <v>7</v>
      </c>
      <c r="F73" s="18">
        <v>3</v>
      </c>
      <c r="G73" s="18"/>
      <c r="H73" s="18"/>
      <c r="I73" s="18">
        <v>6</v>
      </c>
      <c r="J73" s="18">
        <f t="shared" si="2"/>
        <v>0</v>
      </c>
      <c r="K73" s="18">
        <v>8</v>
      </c>
      <c r="L73" s="174">
        <f t="shared" ref="L73:L136" si="10">C73+SUM(E73:K73)</f>
        <v>27</v>
      </c>
      <c r="M73" s="501">
        <f t="shared" si="4"/>
        <v>20.75</v>
      </c>
      <c r="N73" s="18">
        <v>44</v>
      </c>
      <c r="O73" s="18">
        <v>91</v>
      </c>
      <c r="P73" s="18">
        <v>48</v>
      </c>
      <c r="Q73" s="174">
        <f t="shared" ref="Q73:Q136" si="11">SUM(N73:P73)</f>
        <v>183</v>
      </c>
      <c r="R73" s="53"/>
      <c r="S73" s="474">
        <f t="shared" ref="S73:S136" si="12">M73+N73+O73+P73*2</f>
        <v>251.75</v>
      </c>
      <c r="T73" s="53"/>
      <c r="U73" s="479">
        <f t="shared" ref="U73:U136" si="13">M73/S73</f>
        <v>8.242303872889771E-2</v>
      </c>
      <c r="V73" s="666"/>
      <c r="W73" s="666"/>
      <c r="X73" s="666"/>
      <c r="Y73" s="666"/>
      <c r="Z73" s="666"/>
      <c r="AA73" s="666"/>
      <c r="AB73" s="686"/>
      <c r="AC73" s="687">
        <v>4</v>
      </c>
      <c r="AD73" s="687">
        <v>3</v>
      </c>
      <c r="AE73" s="682"/>
      <c r="AF73" s="682"/>
      <c r="AG73" s="622">
        <f t="shared" si="8"/>
        <v>0</v>
      </c>
      <c r="AH73" s="621"/>
      <c r="AI73" s="621"/>
    </row>
    <row r="74" spans="1:38" x14ac:dyDescent="0.2">
      <c r="A74" s="231" t="s">
        <v>143</v>
      </c>
      <c r="B74" s="434">
        <v>48</v>
      </c>
      <c r="C74" s="18">
        <v>135</v>
      </c>
      <c r="D74" s="174">
        <f t="shared" si="9"/>
        <v>183</v>
      </c>
      <c r="E74" s="18">
        <f t="shared" ref="E74:E137" si="14">AC74+AD74</f>
        <v>29</v>
      </c>
      <c r="F74" s="18"/>
      <c r="G74" s="18">
        <v>17</v>
      </c>
      <c r="H74" s="18">
        <v>1</v>
      </c>
      <c r="I74" s="18"/>
      <c r="J74" s="18">
        <f t="shared" ref="J74:J137" si="15">AE74+AF74</f>
        <v>1</v>
      </c>
      <c r="K74" s="18"/>
      <c r="L74" s="174">
        <f t="shared" si="10"/>
        <v>183</v>
      </c>
      <c r="M74" s="501">
        <f t="shared" ref="M74:M137" si="16">C74/3+AC74/2+AD74+F74*2+G74+H74+I74/8+AE74/2+AF74+K74</f>
        <v>91</v>
      </c>
      <c r="N74" s="18">
        <v>69</v>
      </c>
      <c r="O74" s="18">
        <v>103</v>
      </c>
      <c r="P74" s="18">
        <v>132</v>
      </c>
      <c r="Q74" s="174">
        <f t="shared" si="11"/>
        <v>304</v>
      </c>
      <c r="R74" s="53"/>
      <c r="S74" s="474">
        <f t="shared" si="12"/>
        <v>527</v>
      </c>
      <c r="T74" s="53"/>
      <c r="U74" s="479">
        <f t="shared" si="13"/>
        <v>0.17267552182163187</v>
      </c>
      <c r="V74" s="666"/>
      <c r="W74" s="666"/>
      <c r="X74" s="666"/>
      <c r="Y74" s="666"/>
      <c r="Z74" s="666"/>
      <c r="AA74" s="666"/>
      <c r="AB74" s="686"/>
      <c r="AC74" s="687">
        <v>3</v>
      </c>
      <c r="AD74" s="687">
        <v>26</v>
      </c>
      <c r="AE74" s="682">
        <v>1</v>
      </c>
      <c r="AF74" s="682">
        <v>0</v>
      </c>
      <c r="AG74" s="622">
        <f t="shared" ref="AG74:AG137" si="17">AC74+AD74-E74</f>
        <v>0</v>
      </c>
      <c r="AH74" s="621"/>
      <c r="AI74" s="621"/>
    </row>
    <row r="75" spans="1:38" x14ac:dyDescent="0.2">
      <c r="A75" s="231" t="s">
        <v>266</v>
      </c>
      <c r="B75" s="434"/>
      <c r="C75" s="18"/>
      <c r="D75" s="174">
        <f t="shared" si="9"/>
        <v>0</v>
      </c>
      <c r="E75" s="18">
        <f t="shared" si="14"/>
        <v>0</v>
      </c>
      <c r="F75" s="18">
        <v>29</v>
      </c>
      <c r="G75" s="18"/>
      <c r="H75" s="18"/>
      <c r="I75" s="18"/>
      <c r="J75" s="18">
        <f t="shared" si="15"/>
        <v>0</v>
      </c>
      <c r="K75" s="18"/>
      <c r="L75" s="174">
        <f t="shared" si="10"/>
        <v>29</v>
      </c>
      <c r="M75" s="501">
        <f t="shared" si="16"/>
        <v>58</v>
      </c>
      <c r="N75" s="18">
        <v>1</v>
      </c>
      <c r="O75" s="18"/>
      <c r="P75" s="18">
        <v>1</v>
      </c>
      <c r="Q75" s="174">
        <f t="shared" si="11"/>
        <v>2</v>
      </c>
      <c r="R75" s="53"/>
      <c r="S75" s="474">
        <f t="shared" si="12"/>
        <v>61</v>
      </c>
      <c r="T75" s="53"/>
      <c r="U75" s="479">
        <f t="shared" si="13"/>
        <v>0.95081967213114749</v>
      </c>
      <c r="V75" s="666"/>
      <c r="W75" s="666"/>
      <c r="X75" s="666"/>
      <c r="Y75" s="666"/>
      <c r="Z75" s="666"/>
      <c r="AA75" s="666"/>
      <c r="AB75" s="686"/>
      <c r="AC75" s="687"/>
      <c r="AD75" s="687"/>
      <c r="AE75" s="682"/>
      <c r="AF75" s="682"/>
      <c r="AG75" s="622">
        <f t="shared" si="17"/>
        <v>0</v>
      </c>
      <c r="AH75" s="621"/>
      <c r="AI75" s="621"/>
      <c r="AL75" s="621"/>
    </row>
    <row r="76" spans="1:38" x14ac:dyDescent="0.2">
      <c r="A76" s="231" t="s">
        <v>144</v>
      </c>
      <c r="B76" s="434"/>
      <c r="C76" s="18"/>
      <c r="D76" s="174">
        <f t="shared" si="9"/>
        <v>0</v>
      </c>
      <c r="E76" s="18">
        <f t="shared" si="14"/>
        <v>0</v>
      </c>
      <c r="F76" s="18"/>
      <c r="G76" s="18"/>
      <c r="H76" s="18"/>
      <c r="I76" s="18"/>
      <c r="J76" s="18">
        <f t="shared" si="15"/>
        <v>5</v>
      </c>
      <c r="K76" s="18"/>
      <c r="L76" s="174">
        <f t="shared" si="10"/>
        <v>5</v>
      </c>
      <c r="M76" s="501">
        <f t="shared" si="16"/>
        <v>2.5</v>
      </c>
      <c r="N76" s="18">
        <v>4</v>
      </c>
      <c r="O76" s="18">
        <v>6</v>
      </c>
      <c r="P76" s="18"/>
      <c r="Q76" s="174">
        <f t="shared" si="11"/>
        <v>10</v>
      </c>
      <c r="R76" s="53"/>
      <c r="S76" s="474">
        <f t="shared" si="12"/>
        <v>12.5</v>
      </c>
      <c r="T76" s="53"/>
      <c r="U76" s="479">
        <f t="shared" si="13"/>
        <v>0.2</v>
      </c>
      <c r="V76" s="666"/>
      <c r="W76" s="666"/>
      <c r="X76" s="666"/>
      <c r="Y76" s="666"/>
      <c r="Z76" s="666"/>
      <c r="AA76" s="666"/>
      <c r="AB76" s="686"/>
      <c r="AC76" s="687"/>
      <c r="AD76" s="687"/>
      <c r="AE76" s="682">
        <v>5</v>
      </c>
      <c r="AF76" s="682">
        <v>0</v>
      </c>
      <c r="AG76" s="622">
        <f t="shared" si="17"/>
        <v>0</v>
      </c>
      <c r="AH76" s="621"/>
      <c r="AI76" s="621"/>
    </row>
    <row r="77" spans="1:38" x14ac:dyDescent="0.2">
      <c r="A77" s="231" t="s">
        <v>145</v>
      </c>
      <c r="B77" s="434"/>
      <c r="C77" s="18">
        <v>4</v>
      </c>
      <c r="D77" s="174">
        <f t="shared" si="9"/>
        <v>4</v>
      </c>
      <c r="E77" s="18">
        <f t="shared" si="14"/>
        <v>12</v>
      </c>
      <c r="F77" s="18"/>
      <c r="G77" s="18">
        <v>2</v>
      </c>
      <c r="H77" s="18"/>
      <c r="I77" s="18">
        <v>9</v>
      </c>
      <c r="J77" s="18">
        <f t="shared" si="15"/>
        <v>5</v>
      </c>
      <c r="K77" s="18"/>
      <c r="L77" s="174">
        <f t="shared" si="10"/>
        <v>32</v>
      </c>
      <c r="M77" s="501">
        <f t="shared" si="16"/>
        <v>14.958333333333332</v>
      </c>
      <c r="N77" s="18">
        <v>15</v>
      </c>
      <c r="O77" s="18">
        <v>25</v>
      </c>
      <c r="P77" s="18">
        <v>6</v>
      </c>
      <c r="Q77" s="174">
        <f t="shared" si="11"/>
        <v>46</v>
      </c>
      <c r="R77" s="53"/>
      <c r="S77" s="474">
        <f t="shared" si="12"/>
        <v>66.958333333333329</v>
      </c>
      <c r="T77" s="53"/>
      <c r="U77" s="479">
        <f t="shared" si="13"/>
        <v>0.22339763534536403</v>
      </c>
      <c r="V77" s="666"/>
      <c r="W77" s="666"/>
      <c r="X77" s="666"/>
      <c r="Y77" s="666"/>
      <c r="Z77" s="666"/>
      <c r="AA77" s="666"/>
      <c r="AB77" s="686"/>
      <c r="AC77" s="687">
        <v>8</v>
      </c>
      <c r="AD77" s="687">
        <v>4</v>
      </c>
      <c r="AE77" s="682">
        <v>5</v>
      </c>
      <c r="AF77" s="682">
        <v>0</v>
      </c>
      <c r="AG77" s="622">
        <f t="shared" si="17"/>
        <v>0</v>
      </c>
      <c r="AH77" s="621"/>
      <c r="AI77" s="621"/>
    </row>
    <row r="78" spans="1:38" x14ac:dyDescent="0.2">
      <c r="A78" s="497" t="s">
        <v>146</v>
      </c>
      <c r="B78" s="498">
        <v>57</v>
      </c>
      <c r="C78" s="499">
        <v>86</v>
      </c>
      <c r="D78" s="500">
        <f t="shared" si="9"/>
        <v>143</v>
      </c>
      <c r="E78" s="499">
        <f t="shared" si="14"/>
        <v>7</v>
      </c>
      <c r="F78" s="499">
        <v>22</v>
      </c>
      <c r="G78" s="499">
        <v>4</v>
      </c>
      <c r="H78" s="499"/>
      <c r="I78" s="499"/>
      <c r="J78" s="499">
        <f t="shared" si="15"/>
        <v>9</v>
      </c>
      <c r="K78" s="499"/>
      <c r="L78" s="500">
        <f t="shared" si="10"/>
        <v>128</v>
      </c>
      <c r="M78" s="501">
        <f t="shared" si="16"/>
        <v>88.166666666666671</v>
      </c>
      <c r="N78" s="499">
        <v>142</v>
      </c>
      <c r="O78" s="499">
        <v>273</v>
      </c>
      <c r="P78" s="499">
        <v>103</v>
      </c>
      <c r="Q78" s="500">
        <f t="shared" si="11"/>
        <v>518</v>
      </c>
      <c r="R78" s="502"/>
      <c r="S78" s="501">
        <f t="shared" si="12"/>
        <v>709.16666666666674</v>
      </c>
      <c r="T78" s="502"/>
      <c r="U78" s="479">
        <f t="shared" si="13"/>
        <v>0.12432432432432432</v>
      </c>
      <c r="V78" s="666"/>
      <c r="W78" s="666"/>
      <c r="X78" s="666"/>
      <c r="Y78" s="666"/>
      <c r="Z78" s="666"/>
      <c r="AA78" s="666"/>
      <c r="AB78" s="686"/>
      <c r="AC78" s="687"/>
      <c r="AD78" s="687">
        <v>7</v>
      </c>
      <c r="AE78" s="682">
        <v>9</v>
      </c>
      <c r="AF78" s="682">
        <v>0</v>
      </c>
      <c r="AG78" s="622">
        <f t="shared" si="17"/>
        <v>0</v>
      </c>
      <c r="AH78" s="621"/>
      <c r="AI78" s="621"/>
    </row>
    <row r="79" spans="1:38" s="349" customFormat="1" x14ac:dyDescent="0.2">
      <c r="A79" s="231" t="s">
        <v>147</v>
      </c>
      <c r="B79" s="434"/>
      <c r="C79" s="18">
        <v>118</v>
      </c>
      <c r="D79" s="174">
        <f t="shared" si="9"/>
        <v>118</v>
      </c>
      <c r="E79" s="18">
        <f t="shared" si="14"/>
        <v>24</v>
      </c>
      <c r="F79" s="18">
        <v>1</v>
      </c>
      <c r="G79" s="18">
        <v>9</v>
      </c>
      <c r="H79" s="18"/>
      <c r="I79" s="18">
        <v>18</v>
      </c>
      <c r="J79" s="18">
        <f t="shared" si="15"/>
        <v>15</v>
      </c>
      <c r="K79" s="18">
        <v>30</v>
      </c>
      <c r="L79" s="174">
        <f t="shared" si="10"/>
        <v>215</v>
      </c>
      <c r="M79" s="501">
        <f t="shared" si="16"/>
        <v>114.08333333333334</v>
      </c>
      <c r="N79" s="18">
        <v>108</v>
      </c>
      <c r="O79" s="18">
        <v>289</v>
      </c>
      <c r="P79" s="18">
        <v>163</v>
      </c>
      <c r="Q79" s="174">
        <f t="shared" si="11"/>
        <v>560</v>
      </c>
      <c r="R79" s="53"/>
      <c r="S79" s="474">
        <f t="shared" si="12"/>
        <v>837.08333333333337</v>
      </c>
      <c r="T79" s="53"/>
      <c r="U79" s="479">
        <f t="shared" si="13"/>
        <v>0.13628670980587357</v>
      </c>
      <c r="V79" s="666"/>
      <c r="W79" s="666"/>
      <c r="X79" s="666"/>
      <c r="Y79" s="666"/>
      <c r="Z79" s="666"/>
      <c r="AA79" s="666"/>
      <c r="AB79" s="686"/>
      <c r="AC79" s="687"/>
      <c r="AD79" s="687">
        <v>24</v>
      </c>
      <c r="AE79" s="682">
        <v>15</v>
      </c>
      <c r="AF79" s="682">
        <v>0</v>
      </c>
      <c r="AG79" s="622">
        <f t="shared" si="17"/>
        <v>0</v>
      </c>
      <c r="AH79" s="621"/>
      <c r="AI79" s="621"/>
      <c r="AK79" s="621"/>
      <c r="AL79"/>
    </row>
    <row r="80" spans="1:38" ht="13.5" x14ac:dyDescent="0.25">
      <c r="A80" s="445" t="s">
        <v>647</v>
      </c>
      <c r="B80" s="496"/>
      <c r="C80" s="495"/>
      <c r="D80" s="27">
        <f t="shared" si="9"/>
        <v>0</v>
      </c>
      <c r="E80" s="495">
        <f t="shared" si="14"/>
        <v>0</v>
      </c>
      <c r="F80" s="495"/>
      <c r="G80" s="495"/>
      <c r="H80" s="495"/>
      <c r="I80" s="495"/>
      <c r="J80" s="495">
        <f t="shared" si="15"/>
        <v>0</v>
      </c>
      <c r="K80" s="495"/>
      <c r="L80" s="27">
        <f t="shared" si="10"/>
        <v>0</v>
      </c>
      <c r="M80" s="513">
        <f t="shared" si="16"/>
        <v>0</v>
      </c>
      <c r="N80" s="495">
        <v>1</v>
      </c>
      <c r="O80" s="495">
        <v>30</v>
      </c>
      <c r="P80" s="495">
        <v>12</v>
      </c>
      <c r="Q80" s="459">
        <f t="shared" si="11"/>
        <v>43</v>
      </c>
      <c r="R80" s="53"/>
      <c r="S80" s="473">
        <f t="shared" si="12"/>
        <v>55</v>
      </c>
      <c r="T80" s="53"/>
      <c r="U80" s="483">
        <f t="shared" si="13"/>
        <v>0</v>
      </c>
      <c r="V80" s="666"/>
      <c r="W80" s="666"/>
      <c r="X80" s="666"/>
      <c r="Y80" s="666"/>
      <c r="Z80" s="666"/>
      <c r="AA80" s="666"/>
      <c r="AB80" s="686"/>
      <c r="AC80" s="687"/>
      <c r="AD80" s="687"/>
      <c r="AE80" s="682"/>
      <c r="AF80" s="682"/>
      <c r="AG80" s="622">
        <f t="shared" si="17"/>
        <v>0</v>
      </c>
      <c r="AH80" s="621"/>
      <c r="AI80" s="621"/>
      <c r="AL80" s="349"/>
    </row>
    <row r="81" spans="1:38" x14ac:dyDescent="0.2">
      <c r="A81" s="611" t="s">
        <v>365</v>
      </c>
      <c r="B81" s="612"/>
      <c r="C81" s="607"/>
      <c r="D81" s="623">
        <f t="shared" si="9"/>
        <v>0</v>
      </c>
      <c r="E81" s="607">
        <f t="shared" si="14"/>
        <v>0</v>
      </c>
      <c r="F81" s="607"/>
      <c r="G81" s="607"/>
      <c r="H81" s="607"/>
      <c r="I81" s="607"/>
      <c r="J81" s="607">
        <f t="shared" si="15"/>
        <v>0</v>
      </c>
      <c r="K81" s="607"/>
      <c r="L81" s="623">
        <f t="shared" si="10"/>
        <v>0</v>
      </c>
      <c r="M81" s="625">
        <f t="shared" si="16"/>
        <v>0</v>
      </c>
      <c r="N81" s="607">
        <v>1</v>
      </c>
      <c r="O81" s="607">
        <v>30</v>
      </c>
      <c r="P81" s="607">
        <v>12</v>
      </c>
      <c r="Q81" s="623">
        <f t="shared" si="11"/>
        <v>43</v>
      </c>
      <c r="R81" s="53"/>
      <c r="S81" s="474">
        <f t="shared" si="12"/>
        <v>55</v>
      </c>
      <c r="T81" s="53"/>
      <c r="U81" s="479">
        <f t="shared" si="13"/>
        <v>0</v>
      </c>
      <c r="V81" s="666"/>
      <c r="W81" s="666"/>
      <c r="X81" s="666"/>
      <c r="Y81" s="666"/>
      <c r="Z81" s="666"/>
      <c r="AA81" s="666"/>
      <c r="AB81" s="686"/>
      <c r="AC81" s="687"/>
      <c r="AD81" s="687"/>
      <c r="AE81" s="682"/>
      <c r="AF81" s="682"/>
      <c r="AG81" s="622">
        <f t="shared" si="17"/>
        <v>0</v>
      </c>
      <c r="AH81" s="621"/>
      <c r="AI81" s="621"/>
    </row>
    <row r="82" spans="1:38" ht="13.5" x14ac:dyDescent="0.25">
      <c r="A82" s="107" t="s">
        <v>213</v>
      </c>
      <c r="B82" s="436">
        <v>557</v>
      </c>
      <c r="C82" s="70">
        <v>295</v>
      </c>
      <c r="D82" s="27">
        <f t="shared" si="9"/>
        <v>852</v>
      </c>
      <c r="E82" s="70">
        <f t="shared" si="14"/>
        <v>173</v>
      </c>
      <c r="F82" s="70">
        <v>24</v>
      </c>
      <c r="G82" s="70">
        <v>24</v>
      </c>
      <c r="H82" s="70">
        <v>2</v>
      </c>
      <c r="I82" s="70">
        <v>4</v>
      </c>
      <c r="J82" s="495">
        <f t="shared" si="15"/>
        <v>83</v>
      </c>
      <c r="K82" s="70">
        <v>109</v>
      </c>
      <c r="L82" s="27">
        <f t="shared" si="10"/>
        <v>714</v>
      </c>
      <c r="M82" s="513">
        <f t="shared" si="16"/>
        <v>487.33333333333331</v>
      </c>
      <c r="N82" s="70">
        <v>623</v>
      </c>
      <c r="O82" s="495">
        <v>1329</v>
      </c>
      <c r="P82" s="495">
        <v>487</v>
      </c>
      <c r="Q82" s="26">
        <f t="shared" si="11"/>
        <v>2439</v>
      </c>
      <c r="R82" s="53"/>
      <c r="S82" s="473">
        <f t="shared" si="12"/>
        <v>3413.333333333333</v>
      </c>
      <c r="T82" s="53"/>
      <c r="U82" s="483">
        <f t="shared" si="13"/>
        <v>0.14277343750000002</v>
      </c>
      <c r="V82" s="666"/>
      <c r="W82" s="666"/>
      <c r="X82" s="666"/>
      <c r="Y82" s="666"/>
      <c r="Z82" s="666"/>
      <c r="AA82" s="666"/>
      <c r="AB82" s="686"/>
      <c r="AC82" s="687">
        <v>19</v>
      </c>
      <c r="AD82" s="687">
        <v>154</v>
      </c>
      <c r="AE82" s="682">
        <v>82</v>
      </c>
      <c r="AF82" s="682">
        <v>1</v>
      </c>
      <c r="AG82" s="622">
        <f t="shared" si="17"/>
        <v>0</v>
      </c>
      <c r="AH82" s="621"/>
      <c r="AI82" s="621"/>
    </row>
    <row r="83" spans="1:38" x14ac:dyDescent="0.2">
      <c r="A83" s="231" t="s">
        <v>402</v>
      </c>
      <c r="B83" s="434">
        <v>456</v>
      </c>
      <c r="C83" s="18">
        <v>164</v>
      </c>
      <c r="D83" s="174">
        <f t="shared" si="9"/>
        <v>620</v>
      </c>
      <c r="E83" s="18">
        <f t="shared" si="14"/>
        <v>87</v>
      </c>
      <c r="F83" s="18"/>
      <c r="G83" s="18">
        <v>5</v>
      </c>
      <c r="H83" s="18"/>
      <c r="I83" s="18"/>
      <c r="J83" s="18">
        <f t="shared" si="15"/>
        <v>31</v>
      </c>
      <c r="K83" s="18">
        <v>28</v>
      </c>
      <c r="L83" s="174">
        <f t="shared" si="10"/>
        <v>315</v>
      </c>
      <c r="M83" s="501">
        <f t="shared" si="16"/>
        <v>183.66666666666666</v>
      </c>
      <c r="N83" s="18">
        <v>382</v>
      </c>
      <c r="O83" s="18">
        <v>739</v>
      </c>
      <c r="P83" s="18">
        <v>333</v>
      </c>
      <c r="Q83" s="174">
        <f t="shared" si="11"/>
        <v>1454</v>
      </c>
      <c r="R83" s="53"/>
      <c r="S83" s="474">
        <f t="shared" si="12"/>
        <v>1970.6666666666665</v>
      </c>
      <c r="T83" s="53"/>
      <c r="U83" s="479">
        <f t="shared" si="13"/>
        <v>9.3200270635994592E-2</v>
      </c>
      <c r="V83" s="666"/>
      <c r="W83" s="666"/>
      <c r="X83" s="666"/>
      <c r="Y83" s="666"/>
      <c r="Z83" s="666"/>
      <c r="AA83" s="666"/>
      <c r="AB83" s="686"/>
      <c r="AC83" s="687">
        <v>13</v>
      </c>
      <c r="AD83" s="687">
        <v>74</v>
      </c>
      <c r="AE83" s="682">
        <v>31</v>
      </c>
      <c r="AF83" s="682">
        <v>0</v>
      </c>
      <c r="AG83" s="622">
        <f t="shared" si="17"/>
        <v>0</v>
      </c>
      <c r="AH83" s="621"/>
      <c r="AI83" s="621"/>
    </row>
    <row r="84" spans="1:38" x14ac:dyDescent="0.2">
      <c r="A84" s="230" t="s">
        <v>148</v>
      </c>
      <c r="B84" s="433">
        <v>30</v>
      </c>
      <c r="C84" s="15">
        <v>69</v>
      </c>
      <c r="D84" s="173">
        <f t="shared" si="9"/>
        <v>99</v>
      </c>
      <c r="E84" s="15">
        <f t="shared" si="14"/>
        <v>51</v>
      </c>
      <c r="F84" s="15">
        <v>4</v>
      </c>
      <c r="G84" s="15">
        <v>14</v>
      </c>
      <c r="H84" s="15"/>
      <c r="I84" s="15"/>
      <c r="J84" s="15">
        <f t="shared" si="15"/>
        <v>27</v>
      </c>
      <c r="K84" s="15">
        <v>65</v>
      </c>
      <c r="L84" s="173">
        <f t="shared" si="10"/>
        <v>230</v>
      </c>
      <c r="M84" s="511">
        <f t="shared" si="16"/>
        <v>173.5</v>
      </c>
      <c r="N84" s="15">
        <v>133</v>
      </c>
      <c r="O84" s="15">
        <v>303</v>
      </c>
      <c r="P84" s="15">
        <v>67</v>
      </c>
      <c r="Q84" s="173">
        <f t="shared" si="11"/>
        <v>503</v>
      </c>
      <c r="R84" s="53"/>
      <c r="S84" s="477">
        <f t="shared" si="12"/>
        <v>743.5</v>
      </c>
      <c r="T84" s="53"/>
      <c r="U84" s="482">
        <f t="shared" si="13"/>
        <v>0.23335574983187626</v>
      </c>
      <c r="V84" s="666"/>
      <c r="W84" s="666"/>
      <c r="X84" s="666"/>
      <c r="Y84" s="666"/>
      <c r="Z84" s="666"/>
      <c r="AA84" s="666"/>
      <c r="AB84" s="686"/>
      <c r="AC84" s="687">
        <v>2</v>
      </c>
      <c r="AD84" s="687">
        <v>49</v>
      </c>
      <c r="AE84" s="682">
        <v>27</v>
      </c>
      <c r="AF84" s="682">
        <v>0</v>
      </c>
      <c r="AG84" s="622">
        <f t="shared" si="17"/>
        <v>0</v>
      </c>
      <c r="AH84" s="621"/>
      <c r="AI84" s="621"/>
    </row>
    <row r="85" spans="1:38" x14ac:dyDescent="0.2">
      <c r="A85" s="231" t="s">
        <v>149</v>
      </c>
      <c r="B85" s="434">
        <v>24</v>
      </c>
      <c r="C85" s="18">
        <v>8</v>
      </c>
      <c r="D85" s="174">
        <f t="shared" si="9"/>
        <v>32</v>
      </c>
      <c r="E85" s="18">
        <f t="shared" si="14"/>
        <v>2</v>
      </c>
      <c r="F85" s="18"/>
      <c r="G85" s="18"/>
      <c r="H85" s="18"/>
      <c r="I85" s="18"/>
      <c r="J85" s="18">
        <f t="shared" si="15"/>
        <v>1</v>
      </c>
      <c r="K85" s="18"/>
      <c r="L85" s="174">
        <f t="shared" si="10"/>
        <v>11</v>
      </c>
      <c r="M85" s="501">
        <f t="shared" si="16"/>
        <v>5.1666666666666661</v>
      </c>
      <c r="N85" s="18">
        <v>12</v>
      </c>
      <c r="O85" s="18">
        <v>25</v>
      </c>
      <c r="P85" s="18">
        <v>5</v>
      </c>
      <c r="Q85" s="174">
        <f t="shared" si="11"/>
        <v>42</v>
      </c>
      <c r="R85" s="53"/>
      <c r="S85" s="474">
        <f t="shared" si="12"/>
        <v>52.166666666666664</v>
      </c>
      <c r="T85" s="53"/>
      <c r="U85" s="479">
        <f t="shared" si="13"/>
        <v>9.9041533546325874E-2</v>
      </c>
      <c r="V85" s="666"/>
      <c r="W85" s="666"/>
      <c r="X85" s="666"/>
      <c r="Y85" s="666"/>
      <c r="Z85" s="666"/>
      <c r="AA85" s="666"/>
      <c r="AB85" s="686"/>
      <c r="AC85" s="687">
        <v>1</v>
      </c>
      <c r="AD85" s="687">
        <v>1</v>
      </c>
      <c r="AE85" s="682">
        <v>0</v>
      </c>
      <c r="AF85" s="682">
        <v>1</v>
      </c>
      <c r="AG85" s="622">
        <f t="shared" si="17"/>
        <v>0</v>
      </c>
      <c r="AH85" s="621"/>
      <c r="AI85" s="621"/>
    </row>
    <row r="86" spans="1:38" x14ac:dyDescent="0.2">
      <c r="A86" s="231" t="s">
        <v>150</v>
      </c>
      <c r="B86" s="434"/>
      <c r="C86" s="18">
        <v>25</v>
      </c>
      <c r="D86" s="174">
        <f t="shared" si="9"/>
        <v>25</v>
      </c>
      <c r="E86" s="18">
        <f t="shared" si="14"/>
        <v>5</v>
      </c>
      <c r="F86" s="18">
        <v>4</v>
      </c>
      <c r="G86" s="18"/>
      <c r="H86" s="18">
        <v>2</v>
      </c>
      <c r="I86" s="18"/>
      <c r="J86" s="18">
        <f t="shared" si="15"/>
        <v>10</v>
      </c>
      <c r="K86" s="18">
        <v>8</v>
      </c>
      <c r="L86" s="174">
        <f t="shared" si="10"/>
        <v>54</v>
      </c>
      <c r="M86" s="501">
        <f t="shared" si="16"/>
        <v>34.833333333333336</v>
      </c>
      <c r="N86" s="18">
        <v>16</v>
      </c>
      <c r="O86" s="18">
        <v>61</v>
      </c>
      <c r="P86" s="18">
        <v>15</v>
      </c>
      <c r="Q86" s="174">
        <f t="shared" si="11"/>
        <v>92</v>
      </c>
      <c r="R86" s="53"/>
      <c r="S86" s="474">
        <f t="shared" si="12"/>
        <v>141.83333333333334</v>
      </c>
      <c r="T86" s="53"/>
      <c r="U86" s="479">
        <f t="shared" si="13"/>
        <v>0.24559341950646299</v>
      </c>
      <c r="V86" s="666"/>
      <c r="W86" s="666"/>
      <c r="X86" s="666"/>
      <c r="Y86" s="666"/>
      <c r="Z86" s="666"/>
      <c r="AA86" s="666"/>
      <c r="AB86" s="686"/>
      <c r="AC86" s="687">
        <v>3</v>
      </c>
      <c r="AD86" s="687">
        <v>2</v>
      </c>
      <c r="AE86" s="682">
        <v>10</v>
      </c>
      <c r="AF86" s="682">
        <v>0</v>
      </c>
      <c r="AG86" s="622">
        <f t="shared" si="17"/>
        <v>0</v>
      </c>
      <c r="AH86" s="621"/>
      <c r="AI86" s="621"/>
    </row>
    <row r="87" spans="1:38" x14ac:dyDescent="0.2">
      <c r="A87" s="231" t="s">
        <v>151</v>
      </c>
      <c r="B87" s="434">
        <v>47</v>
      </c>
      <c r="C87" s="18">
        <v>29</v>
      </c>
      <c r="D87" s="174">
        <f t="shared" si="9"/>
        <v>76</v>
      </c>
      <c r="E87" s="18">
        <f t="shared" si="14"/>
        <v>28</v>
      </c>
      <c r="F87" s="18">
        <v>16</v>
      </c>
      <c r="G87" s="18">
        <v>5</v>
      </c>
      <c r="H87" s="18"/>
      <c r="I87" s="18">
        <v>4</v>
      </c>
      <c r="J87" s="18">
        <f t="shared" si="15"/>
        <v>14</v>
      </c>
      <c r="K87" s="18">
        <v>8</v>
      </c>
      <c r="L87" s="174">
        <f t="shared" si="10"/>
        <v>104</v>
      </c>
      <c r="M87" s="501">
        <f t="shared" si="16"/>
        <v>90.166666666666657</v>
      </c>
      <c r="N87" s="18">
        <v>80</v>
      </c>
      <c r="O87" s="18">
        <v>201</v>
      </c>
      <c r="P87" s="18">
        <v>67</v>
      </c>
      <c r="Q87" s="174">
        <f t="shared" si="11"/>
        <v>348</v>
      </c>
      <c r="R87" s="53"/>
      <c r="S87" s="474">
        <f t="shared" si="12"/>
        <v>505.16666666666663</v>
      </c>
      <c r="T87" s="53"/>
      <c r="U87" s="479">
        <f t="shared" si="13"/>
        <v>0.17848894754206532</v>
      </c>
      <c r="V87" s="666"/>
      <c r="W87" s="666"/>
      <c r="X87" s="666"/>
      <c r="Y87" s="666"/>
      <c r="Z87" s="666"/>
      <c r="AA87" s="666"/>
      <c r="AB87" s="686"/>
      <c r="AC87" s="687"/>
      <c r="AD87" s="687">
        <v>28</v>
      </c>
      <c r="AE87" s="682">
        <v>14</v>
      </c>
      <c r="AF87" s="682">
        <v>0</v>
      </c>
      <c r="AG87" s="622">
        <f t="shared" si="17"/>
        <v>0</v>
      </c>
      <c r="AH87" s="621"/>
      <c r="AI87" s="621"/>
    </row>
    <row r="88" spans="1:38" s="505" customFormat="1" ht="13.5" x14ac:dyDescent="0.25">
      <c r="A88" s="445" t="s">
        <v>214</v>
      </c>
      <c r="B88" s="496">
        <v>351</v>
      </c>
      <c r="C88" s="495">
        <v>293</v>
      </c>
      <c r="D88" s="27">
        <f t="shared" si="9"/>
        <v>644</v>
      </c>
      <c r="E88" s="495">
        <f t="shared" si="14"/>
        <v>204</v>
      </c>
      <c r="F88" s="495">
        <v>31</v>
      </c>
      <c r="G88" s="495">
        <v>33</v>
      </c>
      <c r="H88" s="495">
        <v>6</v>
      </c>
      <c r="I88" s="495">
        <v>78</v>
      </c>
      <c r="J88" s="495">
        <f t="shared" si="15"/>
        <v>82</v>
      </c>
      <c r="K88" s="495"/>
      <c r="L88" s="27">
        <f t="shared" si="10"/>
        <v>727</v>
      </c>
      <c r="M88" s="513">
        <f t="shared" si="16"/>
        <v>439.91666666666669</v>
      </c>
      <c r="N88" s="495">
        <v>641</v>
      </c>
      <c r="O88" s="495">
        <v>1333</v>
      </c>
      <c r="P88" s="495">
        <v>518</v>
      </c>
      <c r="Q88" s="459">
        <f t="shared" si="11"/>
        <v>2492</v>
      </c>
      <c r="R88" s="504"/>
      <c r="S88" s="473">
        <f t="shared" si="12"/>
        <v>3449.916666666667</v>
      </c>
      <c r="T88" s="504"/>
      <c r="U88" s="444">
        <f t="shared" si="13"/>
        <v>0.12751515737095098</v>
      </c>
      <c r="V88" s="666"/>
      <c r="W88" s="666"/>
      <c r="X88" s="666"/>
      <c r="Y88" s="666"/>
      <c r="Z88" s="666"/>
      <c r="AA88" s="666"/>
      <c r="AB88" s="686"/>
      <c r="AC88" s="687">
        <v>27</v>
      </c>
      <c r="AD88" s="687">
        <v>177</v>
      </c>
      <c r="AE88" s="682">
        <v>82</v>
      </c>
      <c r="AF88" s="682">
        <v>0</v>
      </c>
      <c r="AG88" s="622">
        <f t="shared" si="17"/>
        <v>0</v>
      </c>
      <c r="AH88" s="621"/>
      <c r="AI88" s="621"/>
      <c r="AJ88" s="349"/>
      <c r="AK88" s="621"/>
      <c r="AL88"/>
    </row>
    <row r="89" spans="1:38" s="349" customFormat="1" x14ac:dyDescent="0.2">
      <c r="A89" s="497" t="s">
        <v>152</v>
      </c>
      <c r="B89" s="498">
        <v>351</v>
      </c>
      <c r="C89" s="499">
        <v>293</v>
      </c>
      <c r="D89" s="500">
        <f t="shared" si="9"/>
        <v>644</v>
      </c>
      <c r="E89" s="499">
        <f t="shared" si="14"/>
        <v>204</v>
      </c>
      <c r="F89" s="499">
        <v>31</v>
      </c>
      <c r="G89" s="499">
        <v>33</v>
      </c>
      <c r="H89" s="499">
        <v>6</v>
      </c>
      <c r="I89" s="499">
        <v>78</v>
      </c>
      <c r="J89" s="499">
        <f t="shared" si="15"/>
        <v>82</v>
      </c>
      <c r="K89" s="499"/>
      <c r="L89" s="500">
        <f t="shared" si="10"/>
        <v>727</v>
      </c>
      <c r="M89" s="501">
        <f t="shared" si="16"/>
        <v>439.91666666666669</v>
      </c>
      <c r="N89" s="499">
        <v>641</v>
      </c>
      <c r="O89" s="499">
        <v>1333</v>
      </c>
      <c r="P89" s="499">
        <v>518</v>
      </c>
      <c r="Q89" s="500">
        <f t="shared" si="11"/>
        <v>2492</v>
      </c>
      <c r="R89" s="502"/>
      <c r="S89" s="501">
        <f t="shared" si="12"/>
        <v>3449.916666666667</v>
      </c>
      <c r="T89" s="502"/>
      <c r="U89" s="479">
        <f t="shared" si="13"/>
        <v>0.12751515737095098</v>
      </c>
      <c r="V89" s="666"/>
      <c r="W89" s="666"/>
      <c r="X89" s="666"/>
      <c r="Y89" s="666"/>
      <c r="Z89" s="666"/>
      <c r="AA89" s="666"/>
      <c r="AB89" s="686"/>
      <c r="AC89" s="687">
        <v>27</v>
      </c>
      <c r="AD89" s="687">
        <v>177</v>
      </c>
      <c r="AE89" s="682">
        <v>82</v>
      </c>
      <c r="AF89" s="682">
        <v>0</v>
      </c>
      <c r="AG89" s="622">
        <f t="shared" si="17"/>
        <v>0</v>
      </c>
      <c r="AH89" s="621"/>
      <c r="AI89" s="621"/>
      <c r="AK89" s="621"/>
      <c r="AL89" s="505"/>
    </row>
    <row r="90" spans="1:38" ht="13.5" x14ac:dyDescent="0.25">
      <c r="A90" s="107" t="s">
        <v>215</v>
      </c>
      <c r="B90" s="436">
        <v>390</v>
      </c>
      <c r="C90" s="70">
        <v>211</v>
      </c>
      <c r="D90" s="27">
        <f t="shared" si="9"/>
        <v>601</v>
      </c>
      <c r="E90" s="70">
        <f t="shared" si="14"/>
        <v>157</v>
      </c>
      <c r="F90" s="70">
        <v>82</v>
      </c>
      <c r="G90" s="70">
        <v>39</v>
      </c>
      <c r="H90" s="70">
        <v>1</v>
      </c>
      <c r="I90" s="70">
        <v>31</v>
      </c>
      <c r="J90" s="495">
        <f t="shared" si="15"/>
        <v>96</v>
      </c>
      <c r="K90" s="70">
        <v>215</v>
      </c>
      <c r="L90" s="27">
        <f t="shared" si="10"/>
        <v>832</v>
      </c>
      <c r="M90" s="513">
        <f t="shared" si="16"/>
        <v>697.70833333333326</v>
      </c>
      <c r="N90" s="70">
        <v>611</v>
      </c>
      <c r="O90" s="495">
        <v>1335</v>
      </c>
      <c r="P90" s="495">
        <v>593</v>
      </c>
      <c r="Q90" s="26">
        <f t="shared" si="11"/>
        <v>2539</v>
      </c>
      <c r="R90" s="53"/>
      <c r="S90" s="473">
        <f t="shared" si="12"/>
        <v>3829.708333333333</v>
      </c>
      <c r="T90" s="53"/>
      <c r="U90" s="483">
        <f t="shared" si="13"/>
        <v>0.18218315145844438</v>
      </c>
      <c r="V90" s="666"/>
      <c r="W90" s="666"/>
      <c r="X90" s="666"/>
      <c r="Y90" s="666"/>
      <c r="Z90" s="666"/>
      <c r="AA90" s="666"/>
      <c r="AB90" s="686"/>
      <c r="AC90" s="687">
        <v>2</v>
      </c>
      <c r="AD90" s="687">
        <v>155</v>
      </c>
      <c r="AE90" s="682">
        <v>95</v>
      </c>
      <c r="AF90" s="682">
        <v>1</v>
      </c>
      <c r="AG90" s="622">
        <f t="shared" si="17"/>
        <v>0</v>
      </c>
      <c r="AH90" s="621"/>
      <c r="AI90" s="621"/>
      <c r="AL90" s="349"/>
    </row>
    <row r="91" spans="1:38" x14ac:dyDescent="0.2">
      <c r="A91" s="231" t="s">
        <v>154</v>
      </c>
      <c r="B91" s="434">
        <v>53</v>
      </c>
      <c r="C91" s="18">
        <v>72</v>
      </c>
      <c r="D91" s="174">
        <f t="shared" si="9"/>
        <v>125</v>
      </c>
      <c r="E91" s="18">
        <f t="shared" si="14"/>
        <v>43</v>
      </c>
      <c r="F91" s="18">
        <v>27</v>
      </c>
      <c r="G91" s="18">
        <v>9</v>
      </c>
      <c r="H91" s="18">
        <v>1</v>
      </c>
      <c r="I91" s="18">
        <v>31</v>
      </c>
      <c r="J91" s="18">
        <f t="shared" si="15"/>
        <v>42</v>
      </c>
      <c r="K91" s="18">
        <v>44</v>
      </c>
      <c r="L91" s="174">
        <f t="shared" si="10"/>
        <v>269</v>
      </c>
      <c r="M91" s="501">
        <f t="shared" si="16"/>
        <v>199.875</v>
      </c>
      <c r="N91" s="18">
        <v>152</v>
      </c>
      <c r="O91" s="18">
        <v>342</v>
      </c>
      <c r="P91" s="18">
        <v>138</v>
      </c>
      <c r="Q91" s="174">
        <f t="shared" si="11"/>
        <v>632</v>
      </c>
      <c r="R91" s="53"/>
      <c r="S91" s="474">
        <f t="shared" si="12"/>
        <v>969.875</v>
      </c>
      <c r="T91" s="53"/>
      <c r="U91" s="479">
        <f t="shared" si="13"/>
        <v>0.20608325815182368</v>
      </c>
      <c r="V91" s="666"/>
      <c r="W91" s="666"/>
      <c r="X91" s="666"/>
      <c r="Y91" s="666"/>
      <c r="Z91" s="666"/>
      <c r="AA91" s="666"/>
      <c r="AB91" s="686"/>
      <c r="AC91" s="687"/>
      <c r="AD91" s="687">
        <v>43</v>
      </c>
      <c r="AE91" s="682">
        <v>42</v>
      </c>
      <c r="AF91" s="682">
        <v>0</v>
      </c>
      <c r="AG91" s="622">
        <f t="shared" si="17"/>
        <v>0</v>
      </c>
      <c r="AH91" s="621"/>
      <c r="AI91" s="621"/>
    </row>
    <row r="92" spans="1:38" x14ac:dyDescent="0.2">
      <c r="A92" s="230" t="s">
        <v>155</v>
      </c>
      <c r="B92" s="433">
        <v>41</v>
      </c>
      <c r="C92" s="15">
        <v>55</v>
      </c>
      <c r="D92" s="173">
        <f t="shared" si="9"/>
        <v>96</v>
      </c>
      <c r="E92" s="15">
        <f t="shared" si="14"/>
        <v>31</v>
      </c>
      <c r="F92" s="15">
        <v>2</v>
      </c>
      <c r="G92" s="15">
        <v>7</v>
      </c>
      <c r="H92" s="15"/>
      <c r="I92" s="15"/>
      <c r="J92" s="15">
        <f t="shared" si="15"/>
        <v>10</v>
      </c>
      <c r="K92" s="15">
        <v>52</v>
      </c>
      <c r="L92" s="173">
        <f t="shared" si="10"/>
        <v>157</v>
      </c>
      <c r="M92" s="511">
        <f t="shared" si="16"/>
        <v>117.33333333333333</v>
      </c>
      <c r="N92" s="15">
        <v>105</v>
      </c>
      <c r="O92" s="15">
        <v>239</v>
      </c>
      <c r="P92" s="15">
        <v>115</v>
      </c>
      <c r="Q92" s="173">
        <f t="shared" si="11"/>
        <v>459</v>
      </c>
      <c r="R92" s="53"/>
      <c r="S92" s="477">
        <f t="shared" si="12"/>
        <v>691.33333333333326</v>
      </c>
      <c r="T92" s="53"/>
      <c r="U92" s="482">
        <f t="shared" si="13"/>
        <v>0.16972034715525555</v>
      </c>
      <c r="V92" s="666"/>
      <c r="W92" s="666"/>
      <c r="X92" s="666"/>
      <c r="Y92" s="666"/>
      <c r="Z92" s="666"/>
      <c r="AA92" s="666"/>
      <c r="AB92" s="686"/>
      <c r="AC92" s="687"/>
      <c r="AD92" s="687">
        <v>31</v>
      </c>
      <c r="AE92" s="682">
        <v>10</v>
      </c>
      <c r="AF92" s="682">
        <v>0</v>
      </c>
      <c r="AG92" s="622">
        <f t="shared" si="17"/>
        <v>0</v>
      </c>
      <c r="AH92" s="621"/>
      <c r="AI92" s="621"/>
    </row>
    <row r="93" spans="1:38" x14ac:dyDescent="0.2">
      <c r="A93" s="231" t="s">
        <v>153</v>
      </c>
      <c r="B93" s="434">
        <v>275</v>
      </c>
      <c r="C93" s="18">
        <v>51</v>
      </c>
      <c r="D93" s="174">
        <f t="shared" si="9"/>
        <v>326</v>
      </c>
      <c r="E93" s="18">
        <f t="shared" si="14"/>
        <v>82</v>
      </c>
      <c r="F93" s="18">
        <v>53</v>
      </c>
      <c r="G93" s="18">
        <v>22</v>
      </c>
      <c r="H93" s="18"/>
      <c r="I93" s="18"/>
      <c r="J93" s="18">
        <f t="shared" si="15"/>
        <v>44</v>
      </c>
      <c r="K93" s="18">
        <v>67</v>
      </c>
      <c r="L93" s="174">
        <f t="shared" si="10"/>
        <v>319</v>
      </c>
      <c r="M93" s="501">
        <f t="shared" si="16"/>
        <v>315.5</v>
      </c>
      <c r="N93" s="18">
        <v>312</v>
      </c>
      <c r="O93" s="18">
        <v>700</v>
      </c>
      <c r="P93" s="18">
        <v>333</v>
      </c>
      <c r="Q93" s="174">
        <f t="shared" si="11"/>
        <v>1345</v>
      </c>
      <c r="R93" s="53"/>
      <c r="S93" s="474">
        <f t="shared" si="12"/>
        <v>1993.5</v>
      </c>
      <c r="T93" s="53"/>
      <c r="U93" s="479">
        <f t="shared" si="13"/>
        <v>0.1582643591672937</v>
      </c>
      <c r="V93" s="666"/>
      <c r="W93" s="666"/>
      <c r="X93" s="666"/>
      <c r="Y93" s="666"/>
      <c r="Z93" s="666"/>
      <c r="AA93" s="666"/>
      <c r="AB93" s="686"/>
      <c r="AC93" s="687">
        <v>2</v>
      </c>
      <c r="AD93" s="687">
        <v>80</v>
      </c>
      <c r="AE93" s="682">
        <v>43</v>
      </c>
      <c r="AF93" s="682">
        <v>1</v>
      </c>
      <c r="AG93" s="622">
        <f t="shared" si="17"/>
        <v>0</v>
      </c>
      <c r="AH93" s="621"/>
      <c r="AI93" s="621"/>
    </row>
    <row r="94" spans="1:38" s="457" customFormat="1" x14ac:dyDescent="0.2">
      <c r="A94" s="231" t="s">
        <v>573</v>
      </c>
      <c r="B94" s="434">
        <v>21</v>
      </c>
      <c r="C94" s="18">
        <v>33</v>
      </c>
      <c r="D94" s="174">
        <f t="shared" si="9"/>
        <v>54</v>
      </c>
      <c r="E94" s="18">
        <f t="shared" si="14"/>
        <v>1</v>
      </c>
      <c r="F94" s="18"/>
      <c r="G94" s="18">
        <v>1</v>
      </c>
      <c r="H94" s="18"/>
      <c r="I94" s="18"/>
      <c r="J94" s="18">
        <f t="shared" si="15"/>
        <v>0</v>
      </c>
      <c r="K94" s="18">
        <v>52</v>
      </c>
      <c r="L94" s="174">
        <f t="shared" si="10"/>
        <v>87</v>
      </c>
      <c r="M94" s="501">
        <f t="shared" si="16"/>
        <v>65</v>
      </c>
      <c r="N94" s="18">
        <v>42</v>
      </c>
      <c r="O94" s="18">
        <v>54</v>
      </c>
      <c r="P94" s="18">
        <v>7</v>
      </c>
      <c r="Q94" s="174">
        <f t="shared" si="11"/>
        <v>103</v>
      </c>
      <c r="R94" s="53"/>
      <c r="S94" s="474">
        <f t="shared" si="12"/>
        <v>175</v>
      </c>
      <c r="T94" s="53"/>
      <c r="U94" s="479">
        <f t="shared" si="13"/>
        <v>0.37142857142857144</v>
      </c>
      <c r="V94" s="666"/>
      <c r="W94" s="666"/>
      <c r="X94" s="666"/>
      <c r="Y94" s="666"/>
      <c r="Z94" s="666"/>
      <c r="AA94" s="666"/>
      <c r="AB94" s="686"/>
      <c r="AC94" s="687"/>
      <c r="AD94" s="687">
        <v>1</v>
      </c>
      <c r="AE94" s="682"/>
      <c r="AF94" s="682"/>
      <c r="AG94" s="622">
        <f t="shared" si="17"/>
        <v>0</v>
      </c>
      <c r="AH94" s="621"/>
      <c r="AI94" s="621"/>
      <c r="AJ94" s="349"/>
      <c r="AK94" s="621"/>
      <c r="AL94"/>
    </row>
    <row r="95" spans="1:38" ht="13.5" x14ac:dyDescent="0.25">
      <c r="A95" s="107" t="s">
        <v>216</v>
      </c>
      <c r="B95" s="436">
        <v>267</v>
      </c>
      <c r="C95" s="70">
        <v>146</v>
      </c>
      <c r="D95" s="27">
        <f t="shared" si="9"/>
        <v>413</v>
      </c>
      <c r="E95" s="70">
        <f t="shared" si="14"/>
        <v>86</v>
      </c>
      <c r="F95" s="70">
        <v>46</v>
      </c>
      <c r="G95" s="70">
        <v>22</v>
      </c>
      <c r="H95" s="70">
        <v>3</v>
      </c>
      <c r="I95" s="70">
        <v>6</v>
      </c>
      <c r="J95" s="495">
        <f t="shared" si="15"/>
        <v>24</v>
      </c>
      <c r="K95" s="70">
        <v>58</v>
      </c>
      <c r="L95" s="27">
        <f t="shared" si="10"/>
        <v>391</v>
      </c>
      <c r="M95" s="513">
        <f t="shared" si="16"/>
        <v>313.41666666666663</v>
      </c>
      <c r="N95" s="70">
        <v>363</v>
      </c>
      <c r="O95" s="495">
        <v>779</v>
      </c>
      <c r="P95" s="495">
        <v>276</v>
      </c>
      <c r="Q95" s="26">
        <f t="shared" si="11"/>
        <v>1418</v>
      </c>
      <c r="R95" s="53"/>
      <c r="S95" s="473">
        <f t="shared" si="12"/>
        <v>2007.4166666666665</v>
      </c>
      <c r="T95" s="53"/>
      <c r="U95" s="483">
        <f t="shared" si="13"/>
        <v>0.15612935364689276</v>
      </c>
      <c r="V95" s="666"/>
      <c r="W95" s="666"/>
      <c r="X95" s="666"/>
      <c r="Y95" s="666"/>
      <c r="Z95" s="666"/>
      <c r="AA95" s="666"/>
      <c r="AB95" s="686"/>
      <c r="AC95" s="687">
        <v>22</v>
      </c>
      <c r="AD95" s="687">
        <v>64</v>
      </c>
      <c r="AE95" s="682">
        <v>20</v>
      </c>
      <c r="AF95" s="682">
        <v>4</v>
      </c>
      <c r="AG95" s="622">
        <f t="shared" si="17"/>
        <v>0</v>
      </c>
      <c r="AH95" s="621"/>
      <c r="AI95" s="32"/>
      <c r="AL95" s="457"/>
    </row>
    <row r="96" spans="1:38" x14ac:dyDescent="0.2">
      <c r="A96" s="449" t="s">
        <v>574</v>
      </c>
      <c r="B96" s="434">
        <v>202</v>
      </c>
      <c r="C96" s="18">
        <v>145</v>
      </c>
      <c r="D96" s="460">
        <f t="shared" si="9"/>
        <v>347</v>
      </c>
      <c r="E96" s="15">
        <f t="shared" si="14"/>
        <v>56</v>
      </c>
      <c r="F96" s="18">
        <v>46</v>
      </c>
      <c r="G96" s="18">
        <v>21</v>
      </c>
      <c r="H96" s="18">
        <v>2</v>
      </c>
      <c r="I96" s="18"/>
      <c r="J96" s="18">
        <f t="shared" si="15"/>
        <v>20</v>
      </c>
      <c r="K96" s="18">
        <v>13</v>
      </c>
      <c r="L96" s="460">
        <f t="shared" si="10"/>
        <v>303</v>
      </c>
      <c r="M96" s="501">
        <f t="shared" si="16"/>
        <v>233.33333333333334</v>
      </c>
      <c r="N96" s="18">
        <v>278</v>
      </c>
      <c r="O96" s="18">
        <v>538</v>
      </c>
      <c r="P96" s="18">
        <v>182</v>
      </c>
      <c r="Q96" s="460">
        <f t="shared" si="11"/>
        <v>998</v>
      </c>
      <c r="R96" s="53"/>
      <c r="S96" s="474">
        <f t="shared" si="12"/>
        <v>1413.3333333333335</v>
      </c>
      <c r="T96" s="53"/>
      <c r="U96" s="479">
        <f t="shared" si="13"/>
        <v>0.1650943396226415</v>
      </c>
      <c r="V96" s="666"/>
      <c r="W96" s="666"/>
      <c r="X96" s="666"/>
      <c r="Y96" s="666"/>
      <c r="Z96" s="666"/>
      <c r="AA96" s="666"/>
      <c r="AB96" s="686"/>
      <c r="AC96" s="687">
        <v>18</v>
      </c>
      <c r="AD96" s="687">
        <v>38</v>
      </c>
      <c r="AE96" s="682">
        <v>20</v>
      </c>
      <c r="AF96" s="682">
        <v>0</v>
      </c>
      <c r="AG96" s="622">
        <f t="shared" si="17"/>
        <v>0</v>
      </c>
      <c r="AH96" s="621"/>
      <c r="AI96" s="621"/>
    </row>
    <row r="97" spans="1:38" s="457" customFormat="1" x14ac:dyDescent="0.2">
      <c r="A97" s="230" t="s">
        <v>575</v>
      </c>
      <c r="B97" s="433">
        <v>10</v>
      </c>
      <c r="C97" s="15">
        <v>1</v>
      </c>
      <c r="D97" s="173">
        <f t="shared" si="9"/>
        <v>11</v>
      </c>
      <c r="E97" s="15">
        <f t="shared" si="14"/>
        <v>0</v>
      </c>
      <c r="F97" s="15"/>
      <c r="G97" s="15"/>
      <c r="H97" s="15"/>
      <c r="I97" s="15">
        <v>5</v>
      </c>
      <c r="J97" s="15">
        <f t="shared" si="15"/>
        <v>4</v>
      </c>
      <c r="K97" s="15"/>
      <c r="L97" s="173">
        <f t="shared" si="10"/>
        <v>10</v>
      </c>
      <c r="M97" s="511">
        <f t="shared" si="16"/>
        <v>4.958333333333333</v>
      </c>
      <c r="N97" s="15">
        <v>14</v>
      </c>
      <c r="O97" s="15">
        <v>19</v>
      </c>
      <c r="P97" s="15"/>
      <c r="Q97" s="173">
        <f t="shared" si="11"/>
        <v>33</v>
      </c>
      <c r="R97" s="53"/>
      <c r="S97" s="477">
        <f t="shared" si="12"/>
        <v>37.958333333333329</v>
      </c>
      <c r="T97" s="53"/>
      <c r="U97" s="482">
        <f t="shared" si="13"/>
        <v>0.13062568605927552</v>
      </c>
      <c r="V97" s="666"/>
      <c r="W97" s="666"/>
      <c r="X97" s="666"/>
      <c r="Y97" s="666"/>
      <c r="Z97" s="666"/>
      <c r="AA97" s="666"/>
      <c r="AB97" s="686"/>
      <c r="AC97" s="687"/>
      <c r="AD97" s="687"/>
      <c r="AE97" s="682">
        <v>0</v>
      </c>
      <c r="AF97" s="682">
        <v>4</v>
      </c>
      <c r="AG97" s="622">
        <f t="shared" si="17"/>
        <v>0</v>
      </c>
      <c r="AH97" s="621"/>
      <c r="AI97" s="621"/>
      <c r="AJ97" s="349"/>
      <c r="AK97" s="621"/>
      <c r="AL97"/>
    </row>
    <row r="98" spans="1:38" x14ac:dyDescent="0.2">
      <c r="A98" s="230" t="s">
        <v>156</v>
      </c>
      <c r="B98" s="433">
        <v>55</v>
      </c>
      <c r="C98" s="15"/>
      <c r="D98" s="173">
        <f t="shared" si="9"/>
        <v>55</v>
      </c>
      <c r="E98" s="15">
        <f t="shared" si="14"/>
        <v>30</v>
      </c>
      <c r="F98" s="15"/>
      <c r="G98" s="15">
        <v>1</v>
      </c>
      <c r="H98" s="15">
        <v>1</v>
      </c>
      <c r="I98" s="15">
        <v>1</v>
      </c>
      <c r="J98" s="15">
        <f t="shared" si="15"/>
        <v>0</v>
      </c>
      <c r="K98" s="15">
        <v>45</v>
      </c>
      <c r="L98" s="173">
        <f t="shared" si="10"/>
        <v>78</v>
      </c>
      <c r="M98" s="511">
        <f t="shared" si="16"/>
        <v>75.125</v>
      </c>
      <c r="N98" s="15">
        <v>71</v>
      </c>
      <c r="O98" s="15">
        <v>222</v>
      </c>
      <c r="P98" s="15">
        <v>94</v>
      </c>
      <c r="Q98" s="173">
        <f t="shared" si="11"/>
        <v>387</v>
      </c>
      <c r="R98" s="53"/>
      <c r="S98" s="477">
        <f t="shared" si="12"/>
        <v>556.125</v>
      </c>
      <c r="T98" s="53"/>
      <c r="U98" s="482">
        <f t="shared" si="13"/>
        <v>0.13508653630029219</v>
      </c>
      <c r="V98" s="666"/>
      <c r="W98" s="666"/>
      <c r="X98" s="666"/>
      <c r="Y98" s="666"/>
      <c r="Z98" s="666"/>
      <c r="AA98" s="666"/>
      <c r="AB98" s="686"/>
      <c r="AC98" s="687">
        <v>4</v>
      </c>
      <c r="AD98" s="687">
        <v>26</v>
      </c>
      <c r="AE98" s="682"/>
      <c r="AF98" s="682"/>
      <c r="AG98" s="622">
        <f t="shared" si="17"/>
        <v>0</v>
      </c>
      <c r="AH98" s="621"/>
      <c r="AI98" s="621"/>
      <c r="AL98" s="457"/>
    </row>
    <row r="99" spans="1:38" ht="13.5" x14ac:dyDescent="0.25">
      <c r="A99" s="107" t="s">
        <v>227</v>
      </c>
      <c r="B99" s="436">
        <v>158</v>
      </c>
      <c r="C99" s="70">
        <v>206</v>
      </c>
      <c r="D99" s="27">
        <f t="shared" si="9"/>
        <v>364</v>
      </c>
      <c r="E99" s="70">
        <f t="shared" si="14"/>
        <v>151</v>
      </c>
      <c r="F99" s="70">
        <v>60</v>
      </c>
      <c r="G99" s="70">
        <v>22</v>
      </c>
      <c r="H99" s="70">
        <v>1</v>
      </c>
      <c r="I99" s="70">
        <v>19</v>
      </c>
      <c r="J99" s="495">
        <f t="shared" si="15"/>
        <v>42</v>
      </c>
      <c r="K99" s="70">
        <v>84</v>
      </c>
      <c r="L99" s="27">
        <f t="shared" si="10"/>
        <v>585</v>
      </c>
      <c r="M99" s="513">
        <f t="shared" si="16"/>
        <v>469.04166666666669</v>
      </c>
      <c r="N99" s="70">
        <v>373</v>
      </c>
      <c r="O99" s="495">
        <v>963</v>
      </c>
      <c r="P99" s="495">
        <v>433</v>
      </c>
      <c r="Q99" s="26">
        <f t="shared" si="11"/>
        <v>1769</v>
      </c>
      <c r="R99" s="53"/>
      <c r="S99" s="473">
        <f t="shared" si="12"/>
        <v>2671.041666666667</v>
      </c>
      <c r="T99" s="53"/>
      <c r="U99" s="483">
        <f t="shared" si="13"/>
        <v>0.17560252710397004</v>
      </c>
      <c r="V99" s="666"/>
      <c r="W99" s="666"/>
      <c r="X99" s="666"/>
      <c r="Y99" s="666"/>
      <c r="Z99" s="666"/>
      <c r="AA99" s="666"/>
      <c r="AB99" s="686"/>
      <c r="AC99" s="687">
        <v>2</v>
      </c>
      <c r="AD99" s="687">
        <v>149</v>
      </c>
      <c r="AE99" s="682">
        <v>42</v>
      </c>
      <c r="AF99" s="682">
        <v>0</v>
      </c>
      <c r="AG99" s="622">
        <f t="shared" si="17"/>
        <v>0</v>
      </c>
      <c r="AH99" s="621"/>
      <c r="AI99" s="621"/>
    </row>
    <row r="100" spans="1:38" x14ac:dyDescent="0.2">
      <c r="A100" s="230" t="s">
        <v>403</v>
      </c>
      <c r="B100" s="433">
        <v>4</v>
      </c>
      <c r="C100" s="15">
        <v>8</v>
      </c>
      <c r="D100" s="173">
        <f t="shared" si="9"/>
        <v>12</v>
      </c>
      <c r="E100" s="15">
        <f t="shared" si="14"/>
        <v>3</v>
      </c>
      <c r="F100" s="15"/>
      <c r="G100" s="15"/>
      <c r="H100" s="15"/>
      <c r="I100" s="15"/>
      <c r="J100" s="15">
        <f t="shared" si="15"/>
        <v>9</v>
      </c>
      <c r="K100" s="15">
        <v>17</v>
      </c>
      <c r="L100" s="173">
        <f t="shared" si="10"/>
        <v>37</v>
      </c>
      <c r="M100" s="511">
        <f t="shared" si="16"/>
        <v>27.166666666666664</v>
      </c>
      <c r="N100" s="15">
        <v>21</v>
      </c>
      <c r="O100" s="15">
        <v>42</v>
      </c>
      <c r="P100" s="15">
        <v>22</v>
      </c>
      <c r="Q100" s="173">
        <f t="shared" si="11"/>
        <v>85</v>
      </c>
      <c r="R100" s="53"/>
      <c r="S100" s="477">
        <f t="shared" si="12"/>
        <v>134.16666666666666</v>
      </c>
      <c r="T100" s="53"/>
      <c r="U100" s="482">
        <f t="shared" si="13"/>
        <v>0.20248447204968945</v>
      </c>
      <c r="V100" s="666"/>
      <c r="W100" s="666"/>
      <c r="X100" s="666"/>
      <c r="Y100" s="666"/>
      <c r="Z100" s="666"/>
      <c r="AA100" s="666"/>
      <c r="AB100" s="686"/>
      <c r="AC100" s="687"/>
      <c r="AD100" s="687">
        <v>3</v>
      </c>
      <c r="AE100" s="682">
        <v>9</v>
      </c>
      <c r="AF100" s="682">
        <v>0</v>
      </c>
      <c r="AG100" s="622">
        <f t="shared" si="17"/>
        <v>0</v>
      </c>
      <c r="AH100" s="621"/>
      <c r="AI100" s="621"/>
    </row>
    <row r="101" spans="1:38" x14ac:dyDescent="0.2">
      <c r="A101" s="231" t="s">
        <v>157</v>
      </c>
      <c r="B101" s="434">
        <v>76</v>
      </c>
      <c r="C101" s="18">
        <v>121</v>
      </c>
      <c r="D101" s="174">
        <f t="shared" si="9"/>
        <v>197</v>
      </c>
      <c r="E101" s="18">
        <f t="shared" si="14"/>
        <v>51</v>
      </c>
      <c r="F101" s="18">
        <v>58</v>
      </c>
      <c r="G101" s="18">
        <v>4</v>
      </c>
      <c r="H101" s="18">
        <v>1</v>
      </c>
      <c r="I101" s="18"/>
      <c r="J101" s="18">
        <f t="shared" si="15"/>
        <v>11</v>
      </c>
      <c r="K101" s="18"/>
      <c r="L101" s="174">
        <f t="shared" si="10"/>
        <v>246</v>
      </c>
      <c r="M101" s="501">
        <f t="shared" si="16"/>
        <v>216.83333333333334</v>
      </c>
      <c r="N101" s="18">
        <v>162</v>
      </c>
      <c r="O101" s="18">
        <v>421</v>
      </c>
      <c r="P101" s="18">
        <v>259</v>
      </c>
      <c r="Q101" s="174">
        <f t="shared" si="11"/>
        <v>842</v>
      </c>
      <c r="R101" s="53"/>
      <c r="S101" s="474">
        <f t="shared" si="12"/>
        <v>1317.8333333333335</v>
      </c>
      <c r="T101" s="53"/>
      <c r="U101" s="479">
        <f t="shared" si="13"/>
        <v>0.16453775135955481</v>
      </c>
      <c r="V101" s="666"/>
      <c r="W101" s="666"/>
      <c r="X101" s="666"/>
      <c r="Y101" s="666"/>
      <c r="Z101" s="666"/>
      <c r="AA101" s="666"/>
      <c r="AB101" s="686"/>
      <c r="AC101" s="687">
        <v>2</v>
      </c>
      <c r="AD101" s="687">
        <v>49</v>
      </c>
      <c r="AE101" s="682">
        <v>11</v>
      </c>
      <c r="AF101" s="682">
        <v>0</v>
      </c>
      <c r="AG101" s="622">
        <f t="shared" si="17"/>
        <v>0</v>
      </c>
      <c r="AH101" s="621"/>
      <c r="AI101" s="621"/>
    </row>
    <row r="102" spans="1:38" x14ac:dyDescent="0.2">
      <c r="A102" s="231" t="s">
        <v>158</v>
      </c>
      <c r="B102" s="434">
        <v>78</v>
      </c>
      <c r="C102" s="18">
        <v>77</v>
      </c>
      <c r="D102" s="174">
        <f t="shared" si="9"/>
        <v>155</v>
      </c>
      <c r="E102" s="18">
        <f t="shared" si="14"/>
        <v>97</v>
      </c>
      <c r="F102" s="18">
        <v>2</v>
      </c>
      <c r="G102" s="18">
        <v>18</v>
      </c>
      <c r="H102" s="18"/>
      <c r="I102" s="18">
        <v>19</v>
      </c>
      <c r="J102" s="18">
        <f t="shared" si="15"/>
        <v>22</v>
      </c>
      <c r="K102" s="18">
        <v>67</v>
      </c>
      <c r="L102" s="174">
        <f t="shared" si="10"/>
        <v>302</v>
      </c>
      <c r="M102" s="501">
        <f t="shared" si="16"/>
        <v>225.04166666666669</v>
      </c>
      <c r="N102" s="18">
        <v>190</v>
      </c>
      <c r="O102" s="18">
        <v>500</v>
      </c>
      <c r="P102" s="18">
        <v>152</v>
      </c>
      <c r="Q102" s="174">
        <f t="shared" si="11"/>
        <v>842</v>
      </c>
      <c r="R102" s="53"/>
      <c r="S102" s="474">
        <f t="shared" si="12"/>
        <v>1219.0416666666667</v>
      </c>
      <c r="T102" s="53"/>
      <c r="U102" s="479">
        <f t="shared" si="13"/>
        <v>0.18460539358102335</v>
      </c>
      <c r="V102" s="666"/>
      <c r="W102" s="666"/>
      <c r="X102" s="666"/>
      <c r="Y102" s="666"/>
      <c r="Z102" s="666"/>
      <c r="AA102" s="666"/>
      <c r="AB102" s="686"/>
      <c r="AC102" s="687"/>
      <c r="AD102" s="687">
        <v>97</v>
      </c>
      <c r="AE102" s="682">
        <v>22</v>
      </c>
      <c r="AF102" s="682">
        <v>0</v>
      </c>
      <c r="AG102" s="622">
        <f t="shared" si="17"/>
        <v>0</v>
      </c>
      <c r="AH102" s="621"/>
      <c r="AI102" s="621"/>
    </row>
    <row r="103" spans="1:38" ht="13.5" x14ac:dyDescent="0.25">
      <c r="A103" s="107" t="s">
        <v>217</v>
      </c>
      <c r="B103" s="436">
        <v>2071</v>
      </c>
      <c r="C103" s="70">
        <v>1576</v>
      </c>
      <c r="D103" s="27">
        <f t="shared" si="9"/>
        <v>3647</v>
      </c>
      <c r="E103" s="70">
        <f t="shared" si="14"/>
        <v>837</v>
      </c>
      <c r="F103" s="70">
        <v>118</v>
      </c>
      <c r="G103" s="70">
        <v>136</v>
      </c>
      <c r="H103" s="70">
        <v>78</v>
      </c>
      <c r="I103" s="70">
        <v>397</v>
      </c>
      <c r="J103" s="495">
        <f t="shared" si="15"/>
        <v>385</v>
      </c>
      <c r="K103" s="70">
        <v>97</v>
      </c>
      <c r="L103" s="27">
        <f t="shared" si="10"/>
        <v>3624</v>
      </c>
      <c r="M103" s="513">
        <f t="shared" si="16"/>
        <v>2001.4583333333335</v>
      </c>
      <c r="N103" s="70">
        <v>2630</v>
      </c>
      <c r="O103" s="495">
        <v>4250</v>
      </c>
      <c r="P103" s="495">
        <v>775</v>
      </c>
      <c r="Q103" s="26">
        <f t="shared" si="11"/>
        <v>7655</v>
      </c>
      <c r="R103" s="53"/>
      <c r="S103" s="473">
        <f t="shared" si="12"/>
        <v>10431.458333333334</v>
      </c>
      <c r="T103" s="53"/>
      <c r="U103" s="483">
        <f t="shared" si="13"/>
        <v>0.19186754808172396</v>
      </c>
      <c r="V103" s="666"/>
      <c r="W103" s="666"/>
      <c r="X103" s="666"/>
      <c r="Y103" s="666"/>
      <c r="Z103" s="666"/>
      <c r="AA103" s="666"/>
      <c r="AB103" s="686"/>
      <c r="AC103" s="687">
        <v>323</v>
      </c>
      <c r="AD103" s="687">
        <v>514</v>
      </c>
      <c r="AE103" s="682">
        <v>362</v>
      </c>
      <c r="AF103" s="682">
        <v>23</v>
      </c>
      <c r="AG103" s="622">
        <f t="shared" si="17"/>
        <v>0</v>
      </c>
      <c r="AH103" s="621"/>
      <c r="AI103" s="621"/>
    </row>
    <row r="104" spans="1:38" x14ac:dyDescent="0.2">
      <c r="A104" s="232" t="s">
        <v>576</v>
      </c>
      <c r="B104" s="435">
        <v>118</v>
      </c>
      <c r="C104" s="21">
        <v>252</v>
      </c>
      <c r="D104" s="196">
        <f t="shared" si="9"/>
        <v>370</v>
      </c>
      <c r="E104" s="21">
        <f t="shared" si="14"/>
        <v>212</v>
      </c>
      <c r="F104" s="21">
        <v>1</v>
      </c>
      <c r="G104" s="21"/>
      <c r="H104" s="21">
        <v>10</v>
      </c>
      <c r="I104" s="21">
        <v>86</v>
      </c>
      <c r="J104" s="21">
        <f t="shared" si="15"/>
        <v>51</v>
      </c>
      <c r="K104" s="21"/>
      <c r="L104" s="196">
        <f t="shared" si="10"/>
        <v>612</v>
      </c>
      <c r="M104" s="509">
        <f t="shared" si="16"/>
        <v>258.75</v>
      </c>
      <c r="N104" s="21">
        <v>296</v>
      </c>
      <c r="O104" s="21">
        <v>443</v>
      </c>
      <c r="P104" s="21">
        <v>92</v>
      </c>
      <c r="Q104" s="196">
        <f t="shared" si="11"/>
        <v>831</v>
      </c>
      <c r="R104" s="53"/>
      <c r="S104" s="475">
        <f t="shared" si="12"/>
        <v>1181.75</v>
      </c>
      <c r="T104" s="53"/>
      <c r="U104" s="480">
        <f t="shared" si="13"/>
        <v>0.21895493970806007</v>
      </c>
      <c r="V104" s="666"/>
      <c r="W104" s="666"/>
      <c r="X104" s="666"/>
      <c r="Y104" s="666"/>
      <c r="Z104" s="666"/>
      <c r="AA104" s="666"/>
      <c r="AB104" s="686"/>
      <c r="AC104" s="687">
        <v>173</v>
      </c>
      <c r="AD104" s="687">
        <v>39</v>
      </c>
      <c r="AE104" s="682">
        <v>49</v>
      </c>
      <c r="AF104" s="682">
        <v>2</v>
      </c>
      <c r="AG104" s="622">
        <f t="shared" si="17"/>
        <v>0</v>
      </c>
      <c r="AH104" s="621"/>
      <c r="AI104" s="621"/>
    </row>
    <row r="105" spans="1:38" x14ac:dyDescent="0.2">
      <c r="A105" s="231" t="s">
        <v>577</v>
      </c>
      <c r="B105" s="434">
        <v>87</v>
      </c>
      <c r="C105" s="18">
        <v>61</v>
      </c>
      <c r="D105" s="174">
        <f t="shared" si="9"/>
        <v>148</v>
      </c>
      <c r="E105" s="18">
        <f t="shared" si="14"/>
        <v>93</v>
      </c>
      <c r="F105" s="18">
        <v>8</v>
      </c>
      <c r="G105" s="18">
        <v>3</v>
      </c>
      <c r="H105" s="18">
        <v>4</v>
      </c>
      <c r="I105" s="18">
        <v>117</v>
      </c>
      <c r="J105" s="18">
        <f t="shared" si="15"/>
        <v>33</v>
      </c>
      <c r="K105" s="18">
        <v>8</v>
      </c>
      <c r="L105" s="174">
        <f t="shared" si="10"/>
        <v>327</v>
      </c>
      <c r="M105" s="501">
        <f t="shared" si="16"/>
        <v>160.45833333333331</v>
      </c>
      <c r="N105" s="18">
        <v>137</v>
      </c>
      <c r="O105" s="18">
        <v>122</v>
      </c>
      <c r="P105" s="18">
        <v>46</v>
      </c>
      <c r="Q105" s="174">
        <f t="shared" si="11"/>
        <v>305</v>
      </c>
      <c r="R105" s="53"/>
      <c r="S105" s="474">
        <f t="shared" si="12"/>
        <v>511.45833333333331</v>
      </c>
      <c r="T105" s="53"/>
      <c r="U105" s="479">
        <f t="shared" si="13"/>
        <v>0.31372708757637474</v>
      </c>
      <c r="V105" s="666"/>
      <c r="W105" s="666"/>
      <c r="X105" s="666"/>
      <c r="Y105" s="666"/>
      <c r="Z105" s="666"/>
      <c r="AA105" s="666"/>
      <c r="AB105" s="686"/>
      <c r="AC105" s="687">
        <v>30</v>
      </c>
      <c r="AD105" s="687">
        <v>63</v>
      </c>
      <c r="AE105" s="682">
        <v>33</v>
      </c>
      <c r="AF105" s="682">
        <v>0</v>
      </c>
      <c r="AG105" s="622">
        <f t="shared" si="17"/>
        <v>0</v>
      </c>
      <c r="AH105" s="621"/>
      <c r="AI105" s="621"/>
    </row>
    <row r="106" spans="1:38" x14ac:dyDescent="0.2">
      <c r="A106" s="230" t="s">
        <v>578</v>
      </c>
      <c r="B106" s="433">
        <v>71</v>
      </c>
      <c r="C106" s="15">
        <v>59</v>
      </c>
      <c r="D106" s="173">
        <f t="shared" si="9"/>
        <v>130</v>
      </c>
      <c r="E106" s="15">
        <f t="shared" si="14"/>
        <v>85</v>
      </c>
      <c r="F106" s="15"/>
      <c r="G106" s="15">
        <v>26</v>
      </c>
      <c r="H106" s="15">
        <v>5</v>
      </c>
      <c r="I106" s="15">
        <v>20</v>
      </c>
      <c r="J106" s="15">
        <f t="shared" si="15"/>
        <v>33</v>
      </c>
      <c r="K106" s="15"/>
      <c r="L106" s="173">
        <f t="shared" si="10"/>
        <v>228</v>
      </c>
      <c r="M106" s="511">
        <f t="shared" si="16"/>
        <v>150.66666666666669</v>
      </c>
      <c r="N106" s="15">
        <v>135</v>
      </c>
      <c r="O106" s="15">
        <v>257</v>
      </c>
      <c r="P106" s="15">
        <v>48</v>
      </c>
      <c r="Q106" s="173">
        <f t="shared" si="11"/>
        <v>440</v>
      </c>
      <c r="R106" s="53"/>
      <c r="S106" s="477">
        <f t="shared" si="12"/>
        <v>638.66666666666674</v>
      </c>
      <c r="T106" s="53"/>
      <c r="U106" s="482">
        <f t="shared" si="13"/>
        <v>0.23590814196242171</v>
      </c>
      <c r="V106" s="666"/>
      <c r="W106" s="666"/>
      <c r="X106" s="666"/>
      <c r="Y106" s="666"/>
      <c r="Z106" s="666"/>
      <c r="AA106" s="666"/>
      <c r="AB106" s="686"/>
      <c r="AC106" s="687">
        <v>9</v>
      </c>
      <c r="AD106" s="687">
        <v>76</v>
      </c>
      <c r="AE106" s="682">
        <v>32</v>
      </c>
      <c r="AF106" s="682">
        <v>1</v>
      </c>
      <c r="AG106" s="622">
        <f t="shared" si="17"/>
        <v>0</v>
      </c>
      <c r="AH106" s="621"/>
      <c r="AI106" s="621"/>
    </row>
    <row r="107" spans="1:38" x14ac:dyDescent="0.2">
      <c r="A107" s="621" t="s">
        <v>649</v>
      </c>
      <c r="B107" s="614">
        <v>44</v>
      </c>
      <c r="C107" s="615">
        <v>181</v>
      </c>
      <c r="D107" s="616">
        <f t="shared" ref="D107" si="18">B107+C107</f>
        <v>225</v>
      </c>
      <c r="E107" s="615">
        <f t="shared" si="14"/>
        <v>130</v>
      </c>
      <c r="F107" s="615">
        <v>19</v>
      </c>
      <c r="G107" s="615">
        <v>14</v>
      </c>
      <c r="H107" s="615">
        <v>14</v>
      </c>
      <c r="I107" s="615"/>
      <c r="J107" s="615">
        <f t="shared" si="15"/>
        <v>53</v>
      </c>
      <c r="K107" s="615"/>
      <c r="L107" s="616">
        <f t="shared" ref="L107" si="19">C107+SUM(E107:K107)</f>
        <v>411</v>
      </c>
      <c r="M107" s="617">
        <f t="shared" si="16"/>
        <v>277.83333333333337</v>
      </c>
      <c r="N107" s="615">
        <v>522</v>
      </c>
      <c r="O107" s="615">
        <v>1003</v>
      </c>
      <c r="P107" s="615">
        <v>151</v>
      </c>
      <c r="Q107" s="616">
        <f t="shared" ref="Q107" si="20">SUM(N107:P107)</f>
        <v>1676</v>
      </c>
      <c r="R107" s="618"/>
      <c r="S107" s="619">
        <f t="shared" ref="S107" si="21">M107+N107+O107+P107*2</f>
        <v>2104.8333333333335</v>
      </c>
      <c r="T107" s="618"/>
      <c r="U107" s="620">
        <f>M107/S107</f>
        <v>0.13199778288067149</v>
      </c>
      <c r="V107" s="666"/>
      <c r="W107" s="666"/>
      <c r="X107" s="666"/>
      <c r="Y107" s="666"/>
      <c r="Z107" s="666"/>
      <c r="AA107" s="666"/>
      <c r="AB107" s="686"/>
      <c r="AC107" s="687">
        <v>12</v>
      </c>
      <c r="AD107" s="687">
        <v>118</v>
      </c>
      <c r="AE107" s="682">
        <v>51</v>
      </c>
      <c r="AF107" s="682">
        <v>2</v>
      </c>
      <c r="AG107" s="622">
        <f t="shared" si="17"/>
        <v>0</v>
      </c>
      <c r="AH107" s="621"/>
      <c r="AI107" s="621"/>
    </row>
    <row r="108" spans="1:38" x14ac:dyDescent="0.2">
      <c r="A108" s="231" t="s">
        <v>159</v>
      </c>
      <c r="B108" s="434">
        <v>20</v>
      </c>
      <c r="C108" s="18">
        <v>17</v>
      </c>
      <c r="D108" s="174">
        <f t="shared" si="9"/>
        <v>37</v>
      </c>
      <c r="E108" s="18">
        <f t="shared" si="14"/>
        <v>20</v>
      </c>
      <c r="F108" s="18">
        <v>12</v>
      </c>
      <c r="G108" s="18"/>
      <c r="H108" s="18"/>
      <c r="I108" s="18">
        <v>10</v>
      </c>
      <c r="J108" s="18">
        <f t="shared" si="15"/>
        <v>107</v>
      </c>
      <c r="K108" s="18">
        <v>1</v>
      </c>
      <c r="L108" s="174">
        <f t="shared" si="10"/>
        <v>167</v>
      </c>
      <c r="M108" s="501">
        <f t="shared" si="16"/>
        <v>102.91666666666667</v>
      </c>
      <c r="N108" s="18">
        <v>122</v>
      </c>
      <c r="O108" s="18">
        <v>235</v>
      </c>
      <c r="P108" s="18">
        <v>31</v>
      </c>
      <c r="Q108" s="174">
        <f t="shared" si="11"/>
        <v>388</v>
      </c>
      <c r="R108" s="53"/>
      <c r="S108" s="474">
        <f t="shared" si="12"/>
        <v>521.91666666666674</v>
      </c>
      <c r="T108" s="53"/>
      <c r="U108" s="479">
        <f t="shared" si="13"/>
        <v>0.19718984512214591</v>
      </c>
      <c r="V108" s="666"/>
      <c r="W108" s="666"/>
      <c r="X108" s="666"/>
      <c r="Y108" s="666"/>
      <c r="Z108" s="666"/>
      <c r="AA108" s="666"/>
      <c r="AB108" s="686"/>
      <c r="AC108" s="687">
        <v>5</v>
      </c>
      <c r="AD108" s="687">
        <v>15</v>
      </c>
      <c r="AE108" s="682">
        <v>107</v>
      </c>
      <c r="AF108" s="682">
        <v>0</v>
      </c>
      <c r="AG108" s="622">
        <f t="shared" si="17"/>
        <v>0</v>
      </c>
      <c r="AH108" s="621"/>
      <c r="AI108" s="621"/>
    </row>
    <row r="109" spans="1:38" x14ac:dyDescent="0.2">
      <c r="A109" s="231" t="s">
        <v>579</v>
      </c>
      <c r="B109" s="434">
        <v>23</v>
      </c>
      <c r="C109" s="18">
        <v>3</v>
      </c>
      <c r="D109" s="174">
        <f t="shared" si="9"/>
        <v>26</v>
      </c>
      <c r="E109" s="18">
        <f t="shared" si="14"/>
        <v>28</v>
      </c>
      <c r="F109" s="18"/>
      <c r="G109" s="18"/>
      <c r="H109" s="18"/>
      <c r="I109" s="18">
        <v>23</v>
      </c>
      <c r="J109" s="18">
        <f t="shared" si="15"/>
        <v>3</v>
      </c>
      <c r="K109" s="18"/>
      <c r="L109" s="174">
        <f t="shared" si="10"/>
        <v>57</v>
      </c>
      <c r="M109" s="501">
        <f t="shared" si="16"/>
        <v>34.875</v>
      </c>
      <c r="N109" s="18">
        <v>24</v>
      </c>
      <c r="O109" s="18">
        <v>7</v>
      </c>
      <c r="P109" s="18"/>
      <c r="Q109" s="174">
        <f t="shared" si="11"/>
        <v>31</v>
      </c>
      <c r="R109" s="53"/>
      <c r="S109" s="474">
        <f t="shared" si="12"/>
        <v>65.875</v>
      </c>
      <c r="T109" s="53"/>
      <c r="U109" s="479">
        <f t="shared" si="13"/>
        <v>0.52941176470588236</v>
      </c>
      <c r="V109" s="666"/>
      <c r="W109" s="666"/>
      <c r="X109" s="666"/>
      <c r="Y109" s="666"/>
      <c r="Z109" s="666"/>
      <c r="AA109" s="666"/>
      <c r="AB109" s="686"/>
      <c r="AC109" s="687"/>
      <c r="AD109" s="687">
        <v>28</v>
      </c>
      <c r="AE109" s="682">
        <v>0</v>
      </c>
      <c r="AF109" s="682">
        <v>3</v>
      </c>
      <c r="AG109" s="622">
        <f t="shared" si="17"/>
        <v>0</v>
      </c>
      <c r="AH109" s="621"/>
      <c r="AI109" s="621"/>
    </row>
    <row r="110" spans="1:38" x14ac:dyDescent="0.2">
      <c r="A110" s="231" t="s">
        <v>160</v>
      </c>
      <c r="B110" s="434">
        <v>33</v>
      </c>
      <c r="C110" s="18">
        <v>100</v>
      </c>
      <c r="D110" s="174">
        <f t="shared" si="9"/>
        <v>133</v>
      </c>
      <c r="E110" s="18">
        <f t="shared" si="14"/>
        <v>65</v>
      </c>
      <c r="F110" s="18"/>
      <c r="G110" s="18">
        <v>1</v>
      </c>
      <c r="H110" s="18">
        <v>2</v>
      </c>
      <c r="I110" s="18">
        <v>41</v>
      </c>
      <c r="J110" s="18">
        <f t="shared" si="15"/>
        <v>25</v>
      </c>
      <c r="K110" s="18">
        <v>39</v>
      </c>
      <c r="L110" s="174">
        <f t="shared" si="10"/>
        <v>273</v>
      </c>
      <c r="M110" s="501">
        <f t="shared" si="16"/>
        <v>130.45833333333334</v>
      </c>
      <c r="N110" s="18">
        <v>107</v>
      </c>
      <c r="O110" s="18">
        <v>183</v>
      </c>
      <c r="P110" s="18">
        <v>27</v>
      </c>
      <c r="Q110" s="174">
        <f t="shared" si="11"/>
        <v>317</v>
      </c>
      <c r="R110" s="53"/>
      <c r="S110" s="474">
        <f t="shared" si="12"/>
        <v>474.45833333333337</v>
      </c>
      <c r="T110" s="53"/>
      <c r="U110" s="479">
        <f t="shared" si="13"/>
        <v>0.2749626767366295</v>
      </c>
      <c r="V110" s="666"/>
      <c r="W110" s="666"/>
      <c r="X110" s="666"/>
      <c r="Y110" s="666"/>
      <c r="Z110" s="666"/>
      <c r="AA110" s="666"/>
      <c r="AB110" s="686"/>
      <c r="AC110" s="687">
        <v>58</v>
      </c>
      <c r="AD110" s="687">
        <v>7</v>
      </c>
      <c r="AE110" s="682">
        <v>22</v>
      </c>
      <c r="AF110" s="682">
        <v>3</v>
      </c>
      <c r="AG110" s="622">
        <f t="shared" si="17"/>
        <v>0</v>
      </c>
      <c r="AH110" s="621"/>
      <c r="AI110" s="621"/>
    </row>
    <row r="111" spans="1:38" x14ac:dyDescent="0.2">
      <c r="A111" s="449" t="s">
        <v>464</v>
      </c>
      <c r="B111" s="434">
        <v>6</v>
      </c>
      <c r="C111" s="18"/>
      <c r="D111" s="460">
        <f t="shared" si="9"/>
        <v>6</v>
      </c>
      <c r="E111" s="18">
        <f t="shared" si="14"/>
        <v>1</v>
      </c>
      <c r="F111" s="18"/>
      <c r="G111" s="18"/>
      <c r="H111" s="18"/>
      <c r="I111" s="18"/>
      <c r="J111" s="18">
        <f t="shared" si="15"/>
        <v>0</v>
      </c>
      <c r="K111" s="18"/>
      <c r="L111" s="460">
        <f t="shared" si="10"/>
        <v>1</v>
      </c>
      <c r="M111" s="501">
        <f t="shared" si="16"/>
        <v>0.5</v>
      </c>
      <c r="N111" s="18">
        <v>10</v>
      </c>
      <c r="O111" s="18">
        <v>3</v>
      </c>
      <c r="P111" s="18"/>
      <c r="Q111" s="460">
        <f t="shared" si="11"/>
        <v>13</v>
      </c>
      <c r="R111" s="53"/>
      <c r="S111" s="474">
        <f t="shared" si="12"/>
        <v>13.5</v>
      </c>
      <c r="T111" s="53"/>
      <c r="U111" s="479">
        <f t="shared" si="13"/>
        <v>3.7037037037037035E-2</v>
      </c>
      <c r="V111" s="666"/>
      <c r="W111" s="666"/>
      <c r="X111" s="666"/>
      <c r="Y111" s="666"/>
      <c r="Z111" s="666"/>
      <c r="AA111" s="666"/>
      <c r="AB111" s="686"/>
      <c r="AC111" s="687">
        <v>1</v>
      </c>
      <c r="AD111" s="687">
        <v>0</v>
      </c>
      <c r="AE111" s="682"/>
      <c r="AF111" s="682"/>
      <c r="AG111" s="622">
        <f t="shared" si="17"/>
        <v>0</v>
      </c>
      <c r="AH111" s="621"/>
      <c r="AI111" s="621"/>
    </row>
    <row r="112" spans="1:38" s="457" customFormat="1" x14ac:dyDescent="0.2">
      <c r="A112" s="231" t="s">
        <v>366</v>
      </c>
      <c r="B112" s="434">
        <v>2</v>
      </c>
      <c r="C112" s="18">
        <v>2</v>
      </c>
      <c r="D112" s="174">
        <f t="shared" si="9"/>
        <v>4</v>
      </c>
      <c r="E112" s="18">
        <f t="shared" si="14"/>
        <v>0</v>
      </c>
      <c r="F112" s="18"/>
      <c r="G112" s="18"/>
      <c r="H112" s="18"/>
      <c r="I112" s="18"/>
      <c r="J112" s="18">
        <f t="shared" si="15"/>
        <v>0</v>
      </c>
      <c r="K112" s="18"/>
      <c r="L112" s="174">
        <f t="shared" si="10"/>
        <v>2</v>
      </c>
      <c r="M112" s="501">
        <f t="shared" si="16"/>
        <v>0.66666666666666663</v>
      </c>
      <c r="N112" s="18">
        <v>12</v>
      </c>
      <c r="O112" s="18">
        <v>21</v>
      </c>
      <c r="P112" s="18"/>
      <c r="Q112" s="174">
        <f t="shared" si="11"/>
        <v>33</v>
      </c>
      <c r="R112" s="53"/>
      <c r="S112" s="474">
        <f t="shared" si="12"/>
        <v>33.666666666666664</v>
      </c>
      <c r="T112" s="53"/>
      <c r="U112" s="479">
        <f t="shared" si="13"/>
        <v>1.9801980198019802E-2</v>
      </c>
      <c r="V112" s="666"/>
      <c r="W112" s="666"/>
      <c r="X112" s="666"/>
      <c r="Y112" s="666"/>
      <c r="Z112" s="666"/>
      <c r="AA112" s="666"/>
      <c r="AB112" s="686"/>
      <c r="AC112" s="687"/>
      <c r="AD112" s="687"/>
      <c r="AE112" s="682"/>
      <c r="AF112" s="682"/>
      <c r="AG112" s="622">
        <f t="shared" si="17"/>
        <v>0</v>
      </c>
      <c r="AH112" s="621"/>
      <c r="AI112" s="621"/>
      <c r="AJ112" s="349"/>
      <c r="AK112" s="621"/>
      <c r="AL112"/>
    </row>
    <row r="113" spans="1:38" x14ac:dyDescent="0.2">
      <c r="A113" s="231" t="s">
        <v>161</v>
      </c>
      <c r="B113" s="434">
        <v>234</v>
      </c>
      <c r="C113" s="18"/>
      <c r="D113" s="174">
        <f t="shared" si="9"/>
        <v>234</v>
      </c>
      <c r="E113" s="18">
        <f t="shared" si="14"/>
        <v>13</v>
      </c>
      <c r="F113" s="18"/>
      <c r="G113" s="18"/>
      <c r="H113" s="18">
        <v>2</v>
      </c>
      <c r="I113" s="18"/>
      <c r="J113" s="18">
        <f t="shared" si="15"/>
        <v>2</v>
      </c>
      <c r="K113" s="18">
        <v>4</v>
      </c>
      <c r="L113" s="174">
        <f t="shared" si="10"/>
        <v>21</v>
      </c>
      <c r="M113" s="501">
        <f t="shared" si="16"/>
        <v>13.5</v>
      </c>
      <c r="N113" s="18">
        <v>113</v>
      </c>
      <c r="O113" s="18">
        <v>56</v>
      </c>
      <c r="P113" s="18">
        <v>14</v>
      </c>
      <c r="Q113" s="174">
        <f t="shared" si="11"/>
        <v>183</v>
      </c>
      <c r="R113" s="53"/>
      <c r="S113" s="474">
        <f t="shared" si="12"/>
        <v>210.5</v>
      </c>
      <c r="T113" s="53"/>
      <c r="U113" s="479">
        <f t="shared" si="13"/>
        <v>6.413301662707839E-2</v>
      </c>
      <c r="V113" s="666"/>
      <c r="W113" s="666"/>
      <c r="X113" s="666"/>
      <c r="Y113" s="666"/>
      <c r="Z113" s="666"/>
      <c r="AA113" s="666"/>
      <c r="AB113" s="686"/>
      <c r="AC113" s="687">
        <v>13</v>
      </c>
      <c r="AD113" s="687">
        <v>0</v>
      </c>
      <c r="AE113" s="682">
        <v>2</v>
      </c>
      <c r="AF113" s="682">
        <v>0</v>
      </c>
      <c r="AG113" s="622">
        <f t="shared" si="17"/>
        <v>0</v>
      </c>
      <c r="AH113" s="621"/>
      <c r="AI113" s="621"/>
      <c r="AL113" s="457"/>
    </row>
    <row r="114" spans="1:38" x14ac:dyDescent="0.2">
      <c r="A114" s="231" t="s">
        <v>162</v>
      </c>
      <c r="B114" s="434">
        <v>205</v>
      </c>
      <c r="C114" s="18">
        <v>86</v>
      </c>
      <c r="D114" s="174">
        <f t="shared" si="9"/>
        <v>291</v>
      </c>
      <c r="E114" s="18">
        <f t="shared" si="14"/>
        <v>8</v>
      </c>
      <c r="F114" s="18">
        <v>13</v>
      </c>
      <c r="G114" s="18">
        <v>5</v>
      </c>
      <c r="H114" s="18">
        <v>2</v>
      </c>
      <c r="I114" s="18"/>
      <c r="J114" s="18">
        <f t="shared" si="15"/>
        <v>3</v>
      </c>
      <c r="K114" s="18">
        <v>5</v>
      </c>
      <c r="L114" s="174">
        <f t="shared" si="10"/>
        <v>122</v>
      </c>
      <c r="M114" s="501">
        <f t="shared" si="16"/>
        <v>75.166666666666671</v>
      </c>
      <c r="N114" s="18">
        <v>49</v>
      </c>
      <c r="O114" s="18">
        <v>67</v>
      </c>
      <c r="P114" s="18">
        <v>28</v>
      </c>
      <c r="Q114" s="174">
        <f t="shared" si="11"/>
        <v>144</v>
      </c>
      <c r="R114" s="53"/>
      <c r="S114" s="474">
        <f t="shared" si="12"/>
        <v>247.16666666666669</v>
      </c>
      <c r="T114" s="53"/>
      <c r="U114" s="479">
        <f t="shared" si="13"/>
        <v>0.30411328388401887</v>
      </c>
      <c r="V114" s="666"/>
      <c r="W114" s="666"/>
      <c r="X114" s="666"/>
      <c r="Y114" s="666"/>
      <c r="Z114" s="666"/>
      <c r="AA114" s="666"/>
      <c r="AB114" s="686"/>
      <c r="AC114" s="687">
        <v>2</v>
      </c>
      <c r="AD114" s="687">
        <v>6</v>
      </c>
      <c r="AE114" s="682">
        <v>3</v>
      </c>
      <c r="AF114" s="682">
        <v>0</v>
      </c>
      <c r="AG114" s="622">
        <f t="shared" si="17"/>
        <v>0</v>
      </c>
      <c r="AH114" s="621"/>
      <c r="AI114" s="621"/>
    </row>
    <row r="115" spans="1:38" x14ac:dyDescent="0.2">
      <c r="A115" s="231" t="s">
        <v>163</v>
      </c>
      <c r="B115" s="434">
        <v>20</v>
      </c>
      <c r="C115" s="18">
        <v>54</v>
      </c>
      <c r="D115" s="174">
        <f t="shared" si="9"/>
        <v>74</v>
      </c>
      <c r="E115" s="18">
        <f t="shared" si="14"/>
        <v>0</v>
      </c>
      <c r="F115" s="18">
        <v>49</v>
      </c>
      <c r="G115" s="18"/>
      <c r="H115" s="18"/>
      <c r="I115" s="18">
        <v>12</v>
      </c>
      <c r="J115" s="18">
        <f t="shared" si="15"/>
        <v>3</v>
      </c>
      <c r="K115" s="18">
        <v>28</v>
      </c>
      <c r="L115" s="174">
        <f t="shared" si="10"/>
        <v>146</v>
      </c>
      <c r="M115" s="501">
        <f t="shared" si="16"/>
        <v>147</v>
      </c>
      <c r="N115" s="18">
        <v>64</v>
      </c>
      <c r="O115" s="18">
        <v>149</v>
      </c>
      <c r="P115" s="18">
        <v>72</v>
      </c>
      <c r="Q115" s="174">
        <f t="shared" si="11"/>
        <v>285</v>
      </c>
      <c r="R115" s="53"/>
      <c r="S115" s="474">
        <f t="shared" si="12"/>
        <v>504</v>
      </c>
      <c r="T115" s="53"/>
      <c r="U115" s="479">
        <f t="shared" si="13"/>
        <v>0.29166666666666669</v>
      </c>
      <c r="V115" s="666"/>
      <c r="W115" s="666"/>
      <c r="X115" s="666"/>
      <c r="Y115" s="666"/>
      <c r="Z115" s="666"/>
      <c r="AA115" s="666"/>
      <c r="AB115" s="686"/>
      <c r="AC115" s="687"/>
      <c r="AD115" s="687"/>
      <c r="AE115" s="682">
        <v>3</v>
      </c>
      <c r="AF115" s="682">
        <v>0</v>
      </c>
      <c r="AG115" s="622">
        <f t="shared" si="17"/>
        <v>0</v>
      </c>
      <c r="AH115" s="621"/>
      <c r="AI115" s="621"/>
    </row>
    <row r="116" spans="1:38" x14ac:dyDescent="0.2">
      <c r="A116" s="611" t="s">
        <v>508</v>
      </c>
      <c r="B116" s="612">
        <v>25</v>
      </c>
      <c r="C116" s="607"/>
      <c r="D116" s="609">
        <f t="shared" si="9"/>
        <v>25</v>
      </c>
      <c r="E116" s="607">
        <f t="shared" si="14"/>
        <v>0</v>
      </c>
      <c r="F116" s="607"/>
      <c r="G116" s="607"/>
      <c r="H116" s="607"/>
      <c r="I116" s="607"/>
      <c r="J116" s="607">
        <f t="shared" si="15"/>
        <v>1</v>
      </c>
      <c r="K116" s="607">
        <v>7</v>
      </c>
      <c r="L116" s="623">
        <f t="shared" si="10"/>
        <v>8</v>
      </c>
      <c r="M116" s="625">
        <f t="shared" si="16"/>
        <v>7.5</v>
      </c>
      <c r="N116" s="607">
        <v>10</v>
      </c>
      <c r="O116" s="607">
        <v>27</v>
      </c>
      <c r="P116" s="607">
        <v>2</v>
      </c>
      <c r="Q116" s="609">
        <f t="shared" si="11"/>
        <v>39</v>
      </c>
      <c r="R116" s="53"/>
      <c r="S116" s="474">
        <f t="shared" si="12"/>
        <v>48.5</v>
      </c>
      <c r="T116" s="53"/>
      <c r="U116" s="479">
        <f t="shared" si="13"/>
        <v>0.15463917525773196</v>
      </c>
      <c r="V116" s="666"/>
      <c r="W116" s="666"/>
      <c r="X116" s="666"/>
      <c r="Y116" s="666"/>
      <c r="Z116" s="666"/>
      <c r="AA116" s="666"/>
      <c r="AB116" s="686"/>
      <c r="AC116" s="687"/>
      <c r="AD116" s="687"/>
      <c r="AE116" s="682">
        <v>1</v>
      </c>
      <c r="AF116" s="682">
        <v>0</v>
      </c>
      <c r="AG116" s="622">
        <f t="shared" si="17"/>
        <v>0</v>
      </c>
      <c r="AH116" s="621"/>
      <c r="AI116" s="621"/>
    </row>
    <row r="117" spans="1:38" x14ac:dyDescent="0.2">
      <c r="A117" s="231" t="s">
        <v>164</v>
      </c>
      <c r="B117" s="434">
        <v>79</v>
      </c>
      <c r="C117" s="18">
        <v>5</v>
      </c>
      <c r="D117" s="174">
        <f t="shared" si="9"/>
        <v>84</v>
      </c>
      <c r="E117" s="18">
        <f t="shared" si="14"/>
        <v>11</v>
      </c>
      <c r="F117" s="18"/>
      <c r="G117" s="18"/>
      <c r="H117" s="18"/>
      <c r="I117" s="18">
        <v>28</v>
      </c>
      <c r="J117" s="18">
        <f t="shared" si="15"/>
        <v>0</v>
      </c>
      <c r="K117" s="18"/>
      <c r="L117" s="174">
        <f t="shared" si="10"/>
        <v>44</v>
      </c>
      <c r="M117" s="501">
        <f t="shared" si="16"/>
        <v>16.166666666666664</v>
      </c>
      <c r="N117" s="18">
        <v>118</v>
      </c>
      <c r="O117" s="18">
        <v>71</v>
      </c>
      <c r="P117" s="18">
        <v>8</v>
      </c>
      <c r="Q117" s="174">
        <f t="shared" si="11"/>
        <v>197</v>
      </c>
      <c r="R117" s="53"/>
      <c r="S117" s="474">
        <f t="shared" si="12"/>
        <v>221.16666666666666</v>
      </c>
      <c r="T117" s="53"/>
      <c r="U117" s="479">
        <f t="shared" si="13"/>
        <v>7.3097211755840233E-2</v>
      </c>
      <c r="V117" s="666"/>
      <c r="W117" s="666"/>
      <c r="X117" s="666"/>
      <c r="Y117" s="666"/>
      <c r="Z117" s="666"/>
      <c r="AA117" s="666"/>
      <c r="AB117" s="686"/>
      <c r="AC117" s="687"/>
      <c r="AD117" s="687">
        <v>11</v>
      </c>
      <c r="AE117" s="682"/>
      <c r="AF117" s="682"/>
      <c r="AG117" s="622">
        <f t="shared" si="17"/>
        <v>0</v>
      </c>
      <c r="AH117" s="621"/>
      <c r="AI117" s="621"/>
    </row>
    <row r="118" spans="1:38" x14ac:dyDescent="0.2">
      <c r="A118" s="231" t="s">
        <v>367</v>
      </c>
      <c r="B118" s="434">
        <v>4</v>
      </c>
      <c r="C118" s="18"/>
      <c r="D118" s="174">
        <f t="shared" si="9"/>
        <v>4</v>
      </c>
      <c r="E118" s="18">
        <f t="shared" si="14"/>
        <v>0</v>
      </c>
      <c r="F118" s="18"/>
      <c r="G118" s="18"/>
      <c r="H118" s="18"/>
      <c r="I118" s="18"/>
      <c r="J118" s="18">
        <f t="shared" si="15"/>
        <v>10</v>
      </c>
      <c r="K118" s="18"/>
      <c r="L118" s="174">
        <f t="shared" si="10"/>
        <v>10</v>
      </c>
      <c r="M118" s="501">
        <f t="shared" si="16"/>
        <v>5.5</v>
      </c>
      <c r="N118" s="18">
        <v>13</v>
      </c>
      <c r="O118" s="18">
        <v>16</v>
      </c>
      <c r="P118" s="18">
        <v>1</v>
      </c>
      <c r="Q118" s="174">
        <f t="shared" si="11"/>
        <v>30</v>
      </c>
      <c r="R118" s="53"/>
      <c r="S118" s="474">
        <f t="shared" si="12"/>
        <v>36.5</v>
      </c>
      <c r="T118" s="53"/>
      <c r="U118" s="479">
        <f t="shared" si="13"/>
        <v>0.15068493150684931</v>
      </c>
      <c r="V118" s="666"/>
      <c r="W118" s="666"/>
      <c r="X118" s="666"/>
      <c r="Y118" s="666"/>
      <c r="Z118" s="666"/>
      <c r="AA118" s="666"/>
      <c r="AB118" s="686"/>
      <c r="AC118" s="687"/>
      <c r="AD118" s="687"/>
      <c r="AE118" s="682">
        <v>9</v>
      </c>
      <c r="AF118" s="682">
        <v>1</v>
      </c>
      <c r="AG118" s="622">
        <f t="shared" si="17"/>
        <v>0</v>
      </c>
      <c r="AH118" s="621"/>
      <c r="AI118" s="621"/>
    </row>
    <row r="119" spans="1:38" x14ac:dyDescent="0.2">
      <c r="A119" s="231" t="s">
        <v>165</v>
      </c>
      <c r="B119" s="434">
        <v>78</v>
      </c>
      <c r="C119" s="18">
        <v>73</v>
      </c>
      <c r="D119" s="174">
        <f t="shared" si="9"/>
        <v>151</v>
      </c>
      <c r="E119" s="18">
        <f t="shared" si="14"/>
        <v>20</v>
      </c>
      <c r="F119" s="18">
        <v>4</v>
      </c>
      <c r="G119" s="18"/>
      <c r="H119" s="18"/>
      <c r="I119" s="18">
        <v>17</v>
      </c>
      <c r="J119" s="18">
        <f t="shared" si="15"/>
        <v>11</v>
      </c>
      <c r="K119" s="18"/>
      <c r="L119" s="174">
        <f t="shared" si="10"/>
        <v>125</v>
      </c>
      <c r="M119" s="501">
        <f t="shared" si="16"/>
        <v>53.958333333333329</v>
      </c>
      <c r="N119" s="18">
        <v>67</v>
      </c>
      <c r="O119" s="18">
        <v>1</v>
      </c>
      <c r="P119" s="18">
        <v>16</v>
      </c>
      <c r="Q119" s="174">
        <f t="shared" si="11"/>
        <v>84</v>
      </c>
      <c r="R119" s="53"/>
      <c r="S119" s="474">
        <f t="shared" si="12"/>
        <v>153.95833333333331</v>
      </c>
      <c r="T119" s="53"/>
      <c r="U119" s="479">
        <f t="shared" si="13"/>
        <v>0.35047361299052776</v>
      </c>
      <c r="V119" s="666"/>
      <c r="W119" s="666"/>
      <c r="X119" s="666"/>
      <c r="Y119" s="666"/>
      <c r="Z119" s="666"/>
      <c r="AA119" s="666"/>
      <c r="AB119" s="686"/>
      <c r="AC119" s="687">
        <v>20</v>
      </c>
      <c r="AD119" s="687">
        <v>0</v>
      </c>
      <c r="AE119" s="682">
        <v>3</v>
      </c>
      <c r="AF119" s="682">
        <v>8</v>
      </c>
      <c r="AG119" s="622">
        <f t="shared" si="17"/>
        <v>0</v>
      </c>
      <c r="AH119" s="621"/>
      <c r="AI119" s="621"/>
    </row>
    <row r="120" spans="1:38" x14ac:dyDescent="0.2">
      <c r="A120" s="231" t="s">
        <v>166</v>
      </c>
      <c r="B120" s="434"/>
      <c r="C120" s="18">
        <v>32</v>
      </c>
      <c r="D120" s="174">
        <f t="shared" si="9"/>
        <v>32</v>
      </c>
      <c r="E120" s="18">
        <f t="shared" si="14"/>
        <v>4</v>
      </c>
      <c r="F120" s="18"/>
      <c r="G120" s="18">
        <v>52</v>
      </c>
      <c r="H120" s="18">
        <v>16</v>
      </c>
      <c r="I120" s="18"/>
      <c r="J120" s="18">
        <f t="shared" si="15"/>
        <v>3</v>
      </c>
      <c r="K120" s="18"/>
      <c r="L120" s="174">
        <f t="shared" si="10"/>
        <v>107</v>
      </c>
      <c r="M120" s="501">
        <f t="shared" si="16"/>
        <v>84.166666666666671</v>
      </c>
      <c r="N120" s="18">
        <v>74</v>
      </c>
      <c r="O120" s="18">
        <v>137</v>
      </c>
      <c r="P120" s="18">
        <v>14</v>
      </c>
      <c r="Q120" s="174">
        <f t="shared" si="11"/>
        <v>225</v>
      </c>
      <c r="R120" s="53"/>
      <c r="S120" s="474">
        <f t="shared" si="12"/>
        <v>323.16666666666669</v>
      </c>
      <c r="T120" s="53"/>
      <c r="U120" s="479">
        <f t="shared" si="13"/>
        <v>0.26044352759154205</v>
      </c>
      <c r="V120" s="666"/>
      <c r="W120" s="666"/>
      <c r="X120" s="666"/>
      <c r="Y120" s="666"/>
      <c r="Z120" s="666"/>
      <c r="AA120" s="666"/>
      <c r="AB120" s="686"/>
      <c r="AC120" s="687"/>
      <c r="AD120" s="687">
        <v>4</v>
      </c>
      <c r="AE120" s="682">
        <v>3</v>
      </c>
      <c r="AF120" s="682">
        <v>0</v>
      </c>
      <c r="AG120" s="622">
        <f t="shared" si="17"/>
        <v>0</v>
      </c>
      <c r="AH120" s="621"/>
      <c r="AI120" s="621"/>
    </row>
    <row r="121" spans="1:38" x14ac:dyDescent="0.2">
      <c r="A121" s="231" t="s">
        <v>167</v>
      </c>
      <c r="B121" s="434"/>
      <c r="C121" s="18">
        <v>22</v>
      </c>
      <c r="D121" s="174">
        <f t="shared" si="9"/>
        <v>22</v>
      </c>
      <c r="E121" s="18">
        <f t="shared" si="14"/>
        <v>0</v>
      </c>
      <c r="F121" s="18"/>
      <c r="G121" s="18"/>
      <c r="H121" s="18"/>
      <c r="I121" s="18"/>
      <c r="J121" s="18">
        <f t="shared" si="15"/>
        <v>0</v>
      </c>
      <c r="K121" s="18"/>
      <c r="L121" s="174">
        <f t="shared" si="10"/>
        <v>22</v>
      </c>
      <c r="M121" s="501">
        <f t="shared" si="16"/>
        <v>7.333333333333333</v>
      </c>
      <c r="N121" s="18"/>
      <c r="O121" s="18"/>
      <c r="P121" s="18"/>
      <c r="Q121" s="174">
        <f t="shared" si="11"/>
        <v>0</v>
      </c>
      <c r="R121" s="53"/>
      <c r="S121" s="474">
        <f t="shared" si="12"/>
        <v>7.333333333333333</v>
      </c>
      <c r="T121" s="53"/>
      <c r="U121" s="479">
        <f t="shared" si="13"/>
        <v>1</v>
      </c>
      <c r="V121" s="666"/>
      <c r="W121" s="666"/>
      <c r="X121" s="666"/>
      <c r="Y121" s="666"/>
      <c r="Z121" s="666"/>
      <c r="AA121" s="666"/>
      <c r="AB121" s="686"/>
      <c r="AC121" s="687"/>
      <c r="AD121" s="687"/>
      <c r="AE121" s="682"/>
      <c r="AF121" s="682"/>
      <c r="AG121" s="622">
        <f t="shared" si="17"/>
        <v>0</v>
      </c>
      <c r="AH121" s="621"/>
      <c r="AI121" s="621"/>
    </row>
    <row r="122" spans="1:38" s="32" customFormat="1" x14ac:dyDescent="0.2">
      <c r="A122" s="231" t="s">
        <v>168</v>
      </c>
      <c r="B122" s="434">
        <v>40</v>
      </c>
      <c r="C122" s="18">
        <v>17</v>
      </c>
      <c r="D122" s="174">
        <f t="shared" si="9"/>
        <v>57</v>
      </c>
      <c r="E122" s="18">
        <f t="shared" si="14"/>
        <v>0</v>
      </c>
      <c r="F122" s="18"/>
      <c r="G122" s="18"/>
      <c r="H122" s="18"/>
      <c r="I122" s="18">
        <v>12</v>
      </c>
      <c r="J122" s="18">
        <f t="shared" si="15"/>
        <v>1</v>
      </c>
      <c r="K122" s="18"/>
      <c r="L122" s="174">
        <f t="shared" si="10"/>
        <v>30</v>
      </c>
      <c r="M122" s="501">
        <f t="shared" si="16"/>
        <v>8.1666666666666679</v>
      </c>
      <c r="N122" s="18">
        <v>22</v>
      </c>
      <c r="O122" s="18">
        <v>19</v>
      </c>
      <c r="P122" s="18"/>
      <c r="Q122" s="174">
        <f t="shared" si="11"/>
        <v>41</v>
      </c>
      <c r="R122" s="53"/>
      <c r="S122" s="474">
        <f t="shared" si="12"/>
        <v>49.166666666666671</v>
      </c>
      <c r="T122" s="53"/>
      <c r="U122" s="479">
        <f t="shared" si="13"/>
        <v>0.16610169491525426</v>
      </c>
      <c r="V122" s="666"/>
      <c r="W122" s="666"/>
      <c r="X122" s="666"/>
      <c r="Y122" s="666"/>
      <c r="Z122" s="666"/>
      <c r="AA122" s="666"/>
      <c r="AB122" s="686"/>
      <c r="AC122" s="687"/>
      <c r="AD122" s="687"/>
      <c r="AE122" s="682">
        <v>0</v>
      </c>
      <c r="AF122" s="682">
        <v>1</v>
      </c>
      <c r="AG122" s="622">
        <f t="shared" si="17"/>
        <v>0</v>
      </c>
      <c r="AH122" s="621"/>
      <c r="AI122" s="621"/>
      <c r="AJ122" s="349"/>
      <c r="AK122" s="621"/>
      <c r="AL122"/>
    </row>
    <row r="123" spans="1:38" s="457" customFormat="1" x14ac:dyDescent="0.2">
      <c r="A123" s="231" t="s">
        <v>169</v>
      </c>
      <c r="B123" s="434">
        <v>26</v>
      </c>
      <c r="C123" s="18">
        <v>21</v>
      </c>
      <c r="D123" s="174">
        <f t="shared" si="9"/>
        <v>47</v>
      </c>
      <c r="E123" s="18">
        <f t="shared" si="14"/>
        <v>6</v>
      </c>
      <c r="F123" s="18"/>
      <c r="G123" s="18"/>
      <c r="H123" s="18"/>
      <c r="I123" s="18">
        <v>8</v>
      </c>
      <c r="J123" s="18">
        <f t="shared" si="15"/>
        <v>0</v>
      </c>
      <c r="K123" s="18"/>
      <c r="L123" s="174">
        <f t="shared" si="10"/>
        <v>35</v>
      </c>
      <c r="M123" s="501">
        <f t="shared" si="16"/>
        <v>14</v>
      </c>
      <c r="N123" s="18">
        <v>73</v>
      </c>
      <c r="O123" s="18">
        <v>146</v>
      </c>
      <c r="P123" s="18">
        <v>4</v>
      </c>
      <c r="Q123" s="174">
        <f t="shared" si="11"/>
        <v>223</v>
      </c>
      <c r="R123" s="53"/>
      <c r="S123" s="474">
        <f t="shared" si="12"/>
        <v>241</v>
      </c>
      <c r="T123" s="53"/>
      <c r="U123" s="479">
        <f t="shared" si="13"/>
        <v>5.8091286307053944E-2</v>
      </c>
      <c r="V123" s="666"/>
      <c r="W123" s="666"/>
      <c r="X123" s="666"/>
      <c r="Y123" s="666"/>
      <c r="Z123" s="666"/>
      <c r="AA123" s="666"/>
      <c r="AB123" s="686"/>
      <c r="AC123" s="687"/>
      <c r="AD123" s="687">
        <v>6</v>
      </c>
      <c r="AE123" s="682"/>
      <c r="AF123" s="682"/>
      <c r="AG123" s="622">
        <f t="shared" si="17"/>
        <v>0</v>
      </c>
      <c r="AH123" s="621"/>
      <c r="AI123" s="621"/>
      <c r="AJ123" s="349"/>
      <c r="AK123" s="621"/>
      <c r="AL123" s="32"/>
    </row>
    <row r="124" spans="1:38" ht="12" customHeight="1" x14ac:dyDescent="0.2">
      <c r="A124" s="231" t="s">
        <v>170</v>
      </c>
      <c r="B124" s="434">
        <v>9</v>
      </c>
      <c r="C124" s="18">
        <v>10</v>
      </c>
      <c r="D124" s="174">
        <f t="shared" si="9"/>
        <v>19</v>
      </c>
      <c r="E124" s="18">
        <f t="shared" si="14"/>
        <v>0</v>
      </c>
      <c r="F124" s="18"/>
      <c r="G124" s="18"/>
      <c r="H124" s="18"/>
      <c r="I124" s="18"/>
      <c r="J124" s="18">
        <f t="shared" si="15"/>
        <v>0</v>
      </c>
      <c r="K124" s="18"/>
      <c r="L124" s="174">
        <f t="shared" si="10"/>
        <v>10</v>
      </c>
      <c r="M124" s="501">
        <f t="shared" si="16"/>
        <v>3.3333333333333335</v>
      </c>
      <c r="N124" s="18">
        <v>39</v>
      </c>
      <c r="O124" s="18">
        <v>41</v>
      </c>
      <c r="P124" s="18">
        <v>1</v>
      </c>
      <c r="Q124" s="174">
        <f t="shared" si="11"/>
        <v>81</v>
      </c>
      <c r="R124" s="53"/>
      <c r="S124" s="474">
        <f t="shared" si="12"/>
        <v>85.333333333333343</v>
      </c>
      <c r="T124" s="53"/>
      <c r="U124" s="479">
        <f t="shared" si="13"/>
        <v>3.90625E-2</v>
      </c>
      <c r="V124" s="666"/>
      <c r="W124" s="666"/>
      <c r="X124" s="666"/>
      <c r="Y124" s="666"/>
      <c r="Z124" s="666"/>
      <c r="AA124" s="666"/>
      <c r="AB124" s="686"/>
      <c r="AC124" s="687"/>
      <c r="AD124" s="687"/>
      <c r="AE124" s="682"/>
      <c r="AF124" s="682"/>
      <c r="AG124" s="622">
        <f t="shared" si="17"/>
        <v>0</v>
      </c>
      <c r="AH124" s="621"/>
      <c r="AI124" s="621"/>
      <c r="AL124" s="457"/>
    </row>
    <row r="125" spans="1:38" x14ac:dyDescent="0.2">
      <c r="A125" s="449" t="s">
        <v>482</v>
      </c>
      <c r="B125" s="434">
        <v>947</v>
      </c>
      <c r="C125" s="18">
        <v>581</v>
      </c>
      <c r="D125" s="460">
        <f t="shared" si="9"/>
        <v>1528</v>
      </c>
      <c r="E125" s="18">
        <f t="shared" si="14"/>
        <v>141</v>
      </c>
      <c r="F125" s="18">
        <v>12</v>
      </c>
      <c r="G125" s="18">
        <v>35</v>
      </c>
      <c r="H125" s="18">
        <v>23</v>
      </c>
      <c r="I125" s="18">
        <v>23</v>
      </c>
      <c r="J125" s="18">
        <f t="shared" si="15"/>
        <v>46</v>
      </c>
      <c r="K125" s="18">
        <v>5</v>
      </c>
      <c r="L125" s="460">
        <f t="shared" si="10"/>
        <v>866</v>
      </c>
      <c r="M125" s="501">
        <f t="shared" si="16"/>
        <v>448.54166666666663</v>
      </c>
      <c r="N125" s="18">
        <v>623</v>
      </c>
      <c r="O125" s="18">
        <v>1246</v>
      </c>
      <c r="P125" s="18">
        <v>220</v>
      </c>
      <c r="Q125" s="460">
        <f t="shared" si="11"/>
        <v>2089</v>
      </c>
      <c r="R125" s="53"/>
      <c r="S125" s="474">
        <f t="shared" si="12"/>
        <v>2757.5416666666665</v>
      </c>
      <c r="T125" s="53"/>
      <c r="U125" s="479">
        <f t="shared" si="13"/>
        <v>0.16265997793928771</v>
      </c>
      <c r="V125" s="666"/>
      <c r="W125" s="666"/>
      <c r="X125" s="666"/>
      <c r="Y125" s="666"/>
      <c r="Z125" s="666"/>
      <c r="AA125" s="666"/>
      <c r="AB125" s="686"/>
      <c r="AC125" s="687"/>
      <c r="AD125" s="687">
        <v>141</v>
      </c>
      <c r="AE125" s="682">
        <v>44</v>
      </c>
      <c r="AF125" s="682">
        <v>2</v>
      </c>
      <c r="AG125" s="622">
        <f t="shared" si="17"/>
        <v>0</v>
      </c>
      <c r="AH125" s="621"/>
      <c r="AI125" s="621"/>
    </row>
    <row r="126" spans="1:38" ht="13.5" x14ac:dyDescent="0.25">
      <c r="A126" s="107" t="s">
        <v>218</v>
      </c>
      <c r="B126" s="436">
        <v>147</v>
      </c>
      <c r="C126" s="70">
        <v>151</v>
      </c>
      <c r="D126" s="27">
        <f t="shared" si="9"/>
        <v>298</v>
      </c>
      <c r="E126" s="70">
        <f t="shared" si="14"/>
        <v>118</v>
      </c>
      <c r="F126" s="70">
        <v>2</v>
      </c>
      <c r="G126" s="70">
        <v>19</v>
      </c>
      <c r="H126" s="70">
        <v>3</v>
      </c>
      <c r="I126" s="70">
        <v>16</v>
      </c>
      <c r="J126" s="495">
        <f t="shared" si="15"/>
        <v>46</v>
      </c>
      <c r="K126" s="70">
        <v>72</v>
      </c>
      <c r="L126" s="27">
        <f t="shared" si="10"/>
        <v>427</v>
      </c>
      <c r="M126" s="513">
        <f t="shared" si="16"/>
        <v>291.33333333333337</v>
      </c>
      <c r="N126" s="70">
        <v>334</v>
      </c>
      <c r="O126" s="495">
        <v>797</v>
      </c>
      <c r="P126" s="495">
        <v>392</v>
      </c>
      <c r="Q126" s="26">
        <f t="shared" si="11"/>
        <v>1523</v>
      </c>
      <c r="R126" s="53"/>
      <c r="S126" s="473">
        <f t="shared" si="12"/>
        <v>2206.3333333333335</v>
      </c>
      <c r="T126" s="53"/>
      <c r="U126" s="483">
        <f t="shared" si="13"/>
        <v>0.13204411542529085</v>
      </c>
      <c r="V126" s="666"/>
      <c r="W126" s="666"/>
      <c r="X126" s="666"/>
      <c r="Y126" s="666"/>
      <c r="Z126" s="666"/>
      <c r="AA126" s="666"/>
      <c r="AB126" s="686"/>
      <c r="AC126" s="687"/>
      <c r="AD126" s="687">
        <v>118</v>
      </c>
      <c r="AE126" s="682">
        <v>46</v>
      </c>
      <c r="AF126" s="682">
        <v>0</v>
      </c>
      <c r="AG126" s="622">
        <f t="shared" si="17"/>
        <v>0</v>
      </c>
      <c r="AH126" s="621"/>
      <c r="AI126" s="621"/>
    </row>
    <row r="127" spans="1:38" s="457" customFormat="1" x14ac:dyDescent="0.2">
      <c r="A127" s="231" t="s">
        <v>172</v>
      </c>
      <c r="B127" s="434">
        <v>3</v>
      </c>
      <c r="C127" s="18">
        <v>85</v>
      </c>
      <c r="D127" s="174">
        <f t="shared" si="9"/>
        <v>88</v>
      </c>
      <c r="E127" s="18">
        <f t="shared" si="14"/>
        <v>15</v>
      </c>
      <c r="F127" s="18">
        <v>2</v>
      </c>
      <c r="G127" s="18">
        <v>2</v>
      </c>
      <c r="H127" s="18">
        <v>1</v>
      </c>
      <c r="I127" s="18"/>
      <c r="J127" s="18">
        <f t="shared" si="15"/>
        <v>13</v>
      </c>
      <c r="K127" s="18">
        <v>38</v>
      </c>
      <c r="L127" s="174">
        <f t="shared" si="10"/>
        <v>156</v>
      </c>
      <c r="M127" s="501">
        <f t="shared" si="16"/>
        <v>94.833333333333329</v>
      </c>
      <c r="N127" s="18">
        <v>66</v>
      </c>
      <c r="O127" s="18">
        <v>167</v>
      </c>
      <c r="P127" s="18">
        <v>99</v>
      </c>
      <c r="Q127" s="174">
        <f t="shared" si="11"/>
        <v>332</v>
      </c>
      <c r="R127" s="53"/>
      <c r="S127" s="474">
        <f t="shared" si="12"/>
        <v>525.83333333333326</v>
      </c>
      <c r="T127" s="53"/>
      <c r="U127" s="479">
        <f t="shared" si="13"/>
        <v>0.1803486529318542</v>
      </c>
      <c r="V127" s="666"/>
      <c r="W127" s="666"/>
      <c r="X127" s="666"/>
      <c r="Y127" s="666"/>
      <c r="Z127" s="666"/>
      <c r="AA127" s="666"/>
      <c r="AB127" s="686"/>
      <c r="AC127" s="687"/>
      <c r="AD127" s="687">
        <v>15</v>
      </c>
      <c r="AE127" s="682">
        <v>13</v>
      </c>
      <c r="AF127" s="682">
        <v>0</v>
      </c>
      <c r="AG127" s="622">
        <f t="shared" si="17"/>
        <v>0</v>
      </c>
      <c r="AH127" s="621"/>
      <c r="AI127" s="621"/>
      <c r="AJ127" s="349"/>
      <c r="AK127" s="621"/>
      <c r="AL127"/>
    </row>
    <row r="128" spans="1:38" x14ac:dyDescent="0.2">
      <c r="A128" s="231" t="s">
        <v>171</v>
      </c>
      <c r="B128" s="434">
        <v>126</v>
      </c>
      <c r="C128" s="18">
        <v>66</v>
      </c>
      <c r="D128" s="174">
        <f t="shared" si="9"/>
        <v>192</v>
      </c>
      <c r="E128" s="18">
        <f t="shared" si="14"/>
        <v>94</v>
      </c>
      <c r="F128" s="18"/>
      <c r="G128" s="18">
        <v>17</v>
      </c>
      <c r="H128" s="18">
        <v>2</v>
      </c>
      <c r="I128" s="18">
        <v>16</v>
      </c>
      <c r="J128" s="18">
        <f t="shared" si="15"/>
        <v>33</v>
      </c>
      <c r="K128" s="18">
        <v>33</v>
      </c>
      <c r="L128" s="174">
        <f t="shared" si="10"/>
        <v>261</v>
      </c>
      <c r="M128" s="501">
        <f t="shared" si="16"/>
        <v>186.5</v>
      </c>
      <c r="N128" s="18">
        <v>250</v>
      </c>
      <c r="O128" s="18">
        <v>600</v>
      </c>
      <c r="P128" s="18">
        <v>286</v>
      </c>
      <c r="Q128" s="174">
        <f t="shared" si="11"/>
        <v>1136</v>
      </c>
      <c r="R128" s="53"/>
      <c r="S128" s="474">
        <f t="shared" si="12"/>
        <v>1608.5</v>
      </c>
      <c r="T128" s="53"/>
      <c r="U128" s="479">
        <f t="shared" si="13"/>
        <v>0.11594653403792353</v>
      </c>
      <c r="V128" s="666"/>
      <c r="W128" s="666"/>
      <c r="X128" s="666"/>
      <c r="Y128" s="666"/>
      <c r="Z128" s="666"/>
      <c r="AA128" s="666"/>
      <c r="AB128" s="686"/>
      <c r="AC128" s="687"/>
      <c r="AD128" s="687">
        <v>94</v>
      </c>
      <c r="AE128" s="682">
        <v>33</v>
      </c>
      <c r="AF128" s="682">
        <v>0</v>
      </c>
      <c r="AG128" s="622">
        <f t="shared" si="17"/>
        <v>0</v>
      </c>
      <c r="AH128" s="621"/>
      <c r="AI128" s="621"/>
      <c r="AL128" s="457"/>
    </row>
    <row r="129" spans="1:38" x14ac:dyDescent="0.2">
      <c r="A129" s="231" t="s">
        <v>173</v>
      </c>
      <c r="B129" s="434">
        <v>18</v>
      </c>
      <c r="C129" s="18"/>
      <c r="D129" s="174">
        <f t="shared" si="9"/>
        <v>18</v>
      </c>
      <c r="E129" s="18">
        <f t="shared" si="14"/>
        <v>9</v>
      </c>
      <c r="F129" s="18"/>
      <c r="G129" s="18"/>
      <c r="H129" s="18"/>
      <c r="I129" s="18"/>
      <c r="J129" s="18">
        <f t="shared" si="15"/>
        <v>0</v>
      </c>
      <c r="K129" s="18">
        <v>1</v>
      </c>
      <c r="L129" s="174">
        <f t="shared" si="10"/>
        <v>10</v>
      </c>
      <c r="M129" s="501">
        <f t="shared" si="16"/>
        <v>10</v>
      </c>
      <c r="N129" s="18">
        <v>18</v>
      </c>
      <c r="O129" s="18">
        <v>30</v>
      </c>
      <c r="P129" s="18">
        <v>7</v>
      </c>
      <c r="Q129" s="174">
        <f t="shared" si="11"/>
        <v>55</v>
      </c>
      <c r="R129" s="53"/>
      <c r="S129" s="474">
        <f t="shared" si="12"/>
        <v>72</v>
      </c>
      <c r="T129" s="53"/>
      <c r="U129" s="479">
        <f t="shared" si="13"/>
        <v>0.1388888888888889</v>
      </c>
      <c r="V129" s="666"/>
      <c r="W129" s="666"/>
      <c r="X129" s="666"/>
      <c r="Y129" s="666"/>
      <c r="Z129" s="666"/>
      <c r="AA129" s="666"/>
      <c r="AB129" s="686"/>
      <c r="AC129" s="687"/>
      <c r="AD129" s="687">
        <v>9</v>
      </c>
      <c r="AE129" s="682"/>
      <c r="AF129" s="682"/>
      <c r="AG129" s="622">
        <f t="shared" si="17"/>
        <v>0</v>
      </c>
      <c r="AH129" s="621"/>
      <c r="AI129" s="621"/>
      <c r="AJ129" s="359"/>
    </row>
    <row r="130" spans="1:38" ht="13.5" x14ac:dyDescent="0.25">
      <c r="A130" s="107" t="s">
        <v>219</v>
      </c>
      <c r="B130" s="436">
        <v>245</v>
      </c>
      <c r="C130" s="70">
        <v>20</v>
      </c>
      <c r="D130" s="27">
        <f t="shared" si="9"/>
        <v>265</v>
      </c>
      <c r="E130" s="70">
        <f t="shared" si="14"/>
        <v>27</v>
      </c>
      <c r="F130" s="70">
        <v>47</v>
      </c>
      <c r="G130" s="70">
        <v>4</v>
      </c>
      <c r="H130" s="70"/>
      <c r="I130" s="70"/>
      <c r="J130" s="495">
        <f t="shared" si="15"/>
        <v>29</v>
      </c>
      <c r="K130" s="70">
        <v>47</v>
      </c>
      <c r="L130" s="27">
        <f t="shared" si="10"/>
        <v>174</v>
      </c>
      <c r="M130" s="513">
        <f t="shared" si="16"/>
        <v>193.16666666666666</v>
      </c>
      <c r="N130" s="70">
        <v>236</v>
      </c>
      <c r="O130" s="495">
        <v>536</v>
      </c>
      <c r="P130" s="495">
        <v>240</v>
      </c>
      <c r="Q130" s="26">
        <f t="shared" si="11"/>
        <v>1012</v>
      </c>
      <c r="R130" s="53"/>
      <c r="S130" s="473">
        <f t="shared" si="12"/>
        <v>1445.1666666666665</v>
      </c>
      <c r="T130" s="53"/>
      <c r="U130" s="483">
        <f t="shared" si="13"/>
        <v>0.13366393726213818</v>
      </c>
      <c r="V130" s="666"/>
      <c r="W130" s="666"/>
      <c r="X130" s="666"/>
      <c r="Y130" s="666"/>
      <c r="Z130" s="666"/>
      <c r="AA130" s="666"/>
      <c r="AB130" s="686"/>
      <c r="AC130" s="687"/>
      <c r="AD130" s="687">
        <v>27</v>
      </c>
      <c r="AE130" s="682">
        <v>29</v>
      </c>
      <c r="AF130" s="682">
        <v>0</v>
      </c>
      <c r="AG130" s="622">
        <f t="shared" si="17"/>
        <v>0</v>
      </c>
      <c r="AH130" s="621"/>
      <c r="AI130" s="621"/>
    </row>
    <row r="131" spans="1:38" x14ac:dyDescent="0.2">
      <c r="A131" s="231" t="s">
        <v>174</v>
      </c>
      <c r="B131" s="434">
        <v>175</v>
      </c>
      <c r="C131" s="18"/>
      <c r="D131" s="174">
        <f t="shared" si="9"/>
        <v>175</v>
      </c>
      <c r="E131" s="18">
        <f t="shared" si="14"/>
        <v>27</v>
      </c>
      <c r="F131" s="18">
        <v>44</v>
      </c>
      <c r="G131" s="18">
        <v>4</v>
      </c>
      <c r="H131" s="18"/>
      <c r="I131" s="18"/>
      <c r="J131" s="18">
        <f t="shared" si="15"/>
        <v>28</v>
      </c>
      <c r="K131" s="18"/>
      <c r="L131" s="174">
        <f t="shared" si="10"/>
        <v>103</v>
      </c>
      <c r="M131" s="501">
        <f t="shared" si="16"/>
        <v>133</v>
      </c>
      <c r="N131" s="18">
        <v>199</v>
      </c>
      <c r="O131" s="18">
        <v>479</v>
      </c>
      <c r="P131" s="18">
        <v>224</v>
      </c>
      <c r="Q131" s="174">
        <f t="shared" si="11"/>
        <v>902</v>
      </c>
      <c r="R131" s="53"/>
      <c r="S131" s="474">
        <f t="shared" si="12"/>
        <v>1259</v>
      </c>
      <c r="T131" s="53"/>
      <c r="U131" s="479">
        <f t="shared" si="13"/>
        <v>0.10563939634630659</v>
      </c>
      <c r="V131" s="666"/>
      <c r="W131" s="666"/>
      <c r="X131" s="666"/>
      <c r="Y131" s="666"/>
      <c r="Z131" s="666"/>
      <c r="AA131" s="666"/>
      <c r="AB131" s="686"/>
      <c r="AC131" s="687"/>
      <c r="AD131" s="687">
        <v>27</v>
      </c>
      <c r="AE131" s="682">
        <v>28</v>
      </c>
      <c r="AF131" s="682">
        <v>0</v>
      </c>
      <c r="AG131" s="622">
        <f t="shared" si="17"/>
        <v>0</v>
      </c>
      <c r="AH131" s="621"/>
      <c r="AI131" s="621"/>
    </row>
    <row r="132" spans="1:38" x14ac:dyDescent="0.2">
      <c r="A132" s="231" t="s">
        <v>175</v>
      </c>
      <c r="B132" s="434">
        <v>70</v>
      </c>
      <c r="C132" s="18">
        <v>20</v>
      </c>
      <c r="D132" s="174">
        <f t="shared" si="9"/>
        <v>90</v>
      </c>
      <c r="E132" s="18">
        <f t="shared" si="14"/>
        <v>0</v>
      </c>
      <c r="F132" s="18">
        <v>3</v>
      </c>
      <c r="G132" s="18"/>
      <c r="H132" s="18"/>
      <c r="I132" s="18"/>
      <c r="J132" s="18">
        <f t="shared" si="15"/>
        <v>1</v>
      </c>
      <c r="K132" s="18">
        <v>47</v>
      </c>
      <c r="L132" s="174">
        <f t="shared" si="10"/>
        <v>71</v>
      </c>
      <c r="M132" s="501">
        <f t="shared" si="16"/>
        <v>60.166666666666671</v>
      </c>
      <c r="N132" s="18">
        <v>37</v>
      </c>
      <c r="O132" s="18">
        <v>57</v>
      </c>
      <c r="P132" s="18">
        <v>16</v>
      </c>
      <c r="Q132" s="174">
        <f t="shared" si="11"/>
        <v>110</v>
      </c>
      <c r="R132" s="53"/>
      <c r="S132" s="474">
        <f t="shared" si="12"/>
        <v>186.16666666666669</v>
      </c>
      <c r="T132" s="53"/>
      <c r="U132" s="479">
        <f t="shared" si="13"/>
        <v>0.32318710832587288</v>
      </c>
      <c r="V132" s="666"/>
      <c r="W132" s="666"/>
      <c r="X132" s="666"/>
      <c r="Y132" s="666"/>
      <c r="Z132" s="666"/>
      <c r="AA132" s="666"/>
      <c r="AB132" s="686"/>
      <c r="AC132" s="687"/>
      <c r="AD132" s="687"/>
      <c r="AE132" s="682">
        <v>1</v>
      </c>
      <c r="AF132" s="682">
        <v>0</v>
      </c>
      <c r="AG132" s="622">
        <f t="shared" si="17"/>
        <v>0</v>
      </c>
      <c r="AH132" s="621"/>
      <c r="AI132" s="621"/>
    </row>
    <row r="133" spans="1:38" ht="13.5" x14ac:dyDescent="0.25">
      <c r="A133" s="107" t="s">
        <v>220</v>
      </c>
      <c r="B133" s="436">
        <v>680</v>
      </c>
      <c r="C133" s="70">
        <v>105</v>
      </c>
      <c r="D133" s="27">
        <f t="shared" si="9"/>
        <v>785</v>
      </c>
      <c r="E133" s="70">
        <f t="shared" si="14"/>
        <v>182</v>
      </c>
      <c r="F133" s="70">
        <v>42</v>
      </c>
      <c r="G133" s="70">
        <v>27</v>
      </c>
      <c r="H133" s="70">
        <v>8</v>
      </c>
      <c r="I133" s="70">
        <v>33</v>
      </c>
      <c r="J133" s="495">
        <f t="shared" si="15"/>
        <v>102</v>
      </c>
      <c r="K133" s="70">
        <v>311</v>
      </c>
      <c r="L133" s="27">
        <f t="shared" si="10"/>
        <v>810</v>
      </c>
      <c r="M133" s="513">
        <f t="shared" si="16"/>
        <v>701.125</v>
      </c>
      <c r="N133" s="70">
        <v>675</v>
      </c>
      <c r="O133" s="495">
        <v>1641</v>
      </c>
      <c r="P133" s="495">
        <v>788</v>
      </c>
      <c r="Q133" s="26">
        <f t="shared" si="11"/>
        <v>3104</v>
      </c>
      <c r="R133" s="53"/>
      <c r="S133" s="473">
        <f t="shared" si="12"/>
        <v>4593.125</v>
      </c>
      <c r="T133" s="53"/>
      <c r="U133" s="483">
        <f t="shared" si="13"/>
        <v>0.15264661858756293</v>
      </c>
      <c r="V133" s="666"/>
      <c r="W133" s="666"/>
      <c r="X133" s="666"/>
      <c r="Y133" s="666"/>
      <c r="Z133" s="666"/>
      <c r="AA133" s="666"/>
      <c r="AB133" s="686"/>
      <c r="AC133" s="687">
        <v>3</v>
      </c>
      <c r="AD133" s="687">
        <v>179</v>
      </c>
      <c r="AE133" s="682">
        <v>101</v>
      </c>
      <c r="AF133" s="682">
        <v>1</v>
      </c>
      <c r="AG133" s="622">
        <f t="shared" si="17"/>
        <v>0</v>
      </c>
      <c r="AH133" s="621"/>
      <c r="AI133" s="621"/>
    </row>
    <row r="134" spans="1:38" x14ac:dyDescent="0.2">
      <c r="A134" s="232" t="s">
        <v>176</v>
      </c>
      <c r="B134" s="435">
        <v>129</v>
      </c>
      <c r="C134" s="21">
        <v>40</v>
      </c>
      <c r="D134" s="196">
        <f t="shared" si="9"/>
        <v>169</v>
      </c>
      <c r="E134" s="21">
        <f t="shared" si="14"/>
        <v>51</v>
      </c>
      <c r="F134" s="21"/>
      <c r="G134" s="21">
        <v>8</v>
      </c>
      <c r="H134" s="21"/>
      <c r="I134" s="21">
        <v>16</v>
      </c>
      <c r="J134" s="21">
        <f t="shared" si="15"/>
        <v>4</v>
      </c>
      <c r="K134" s="21">
        <v>105</v>
      </c>
      <c r="L134" s="196">
        <f t="shared" si="10"/>
        <v>224</v>
      </c>
      <c r="M134" s="509">
        <f t="shared" si="16"/>
        <v>181.33333333333331</v>
      </c>
      <c r="N134" s="21">
        <v>135</v>
      </c>
      <c r="O134" s="21">
        <v>426</v>
      </c>
      <c r="P134" s="21">
        <v>287</v>
      </c>
      <c r="Q134" s="196">
        <f t="shared" si="11"/>
        <v>848</v>
      </c>
      <c r="R134" s="53"/>
      <c r="S134" s="475">
        <f t="shared" si="12"/>
        <v>1316.3333333333333</v>
      </c>
      <c r="T134" s="53"/>
      <c r="U134" s="480">
        <f t="shared" si="13"/>
        <v>0.13775639402380349</v>
      </c>
      <c r="V134" s="666"/>
      <c r="W134" s="666"/>
      <c r="X134" s="666"/>
      <c r="Y134" s="666"/>
      <c r="Z134" s="666"/>
      <c r="AA134" s="666"/>
      <c r="AB134" s="686"/>
      <c r="AC134" s="687"/>
      <c r="AD134" s="687">
        <v>51</v>
      </c>
      <c r="AE134" s="682">
        <v>4</v>
      </c>
      <c r="AF134" s="682">
        <v>0</v>
      </c>
      <c r="AG134" s="622">
        <f t="shared" si="17"/>
        <v>0</v>
      </c>
      <c r="AH134" s="621"/>
      <c r="AI134" s="621"/>
    </row>
    <row r="135" spans="1:38" x14ac:dyDescent="0.2">
      <c r="A135" s="231" t="s">
        <v>177</v>
      </c>
      <c r="B135" s="434">
        <v>9</v>
      </c>
      <c r="C135" s="18">
        <v>8</v>
      </c>
      <c r="D135" s="174">
        <f t="shared" si="9"/>
        <v>17</v>
      </c>
      <c r="E135" s="18">
        <f t="shared" si="14"/>
        <v>3</v>
      </c>
      <c r="F135" s="18">
        <v>1</v>
      </c>
      <c r="G135" s="18"/>
      <c r="H135" s="18"/>
      <c r="I135" s="18"/>
      <c r="J135" s="18">
        <f t="shared" si="15"/>
        <v>0</v>
      </c>
      <c r="K135" s="18"/>
      <c r="L135" s="174">
        <f t="shared" si="10"/>
        <v>12</v>
      </c>
      <c r="M135" s="501">
        <f t="shared" si="16"/>
        <v>7.6666666666666661</v>
      </c>
      <c r="N135" s="18">
        <v>10</v>
      </c>
      <c r="O135" s="18">
        <v>27</v>
      </c>
      <c r="P135" s="18">
        <v>18</v>
      </c>
      <c r="Q135" s="174">
        <f t="shared" si="11"/>
        <v>55</v>
      </c>
      <c r="R135" s="53"/>
      <c r="S135" s="474">
        <f t="shared" si="12"/>
        <v>80.666666666666657</v>
      </c>
      <c r="T135" s="53"/>
      <c r="U135" s="479">
        <f t="shared" si="13"/>
        <v>9.5041322314049589E-2</v>
      </c>
      <c r="V135" s="666"/>
      <c r="W135" s="666"/>
      <c r="X135" s="666"/>
      <c r="Y135" s="666"/>
      <c r="Z135" s="666"/>
      <c r="AA135" s="666"/>
      <c r="AB135" s="686"/>
      <c r="AC135" s="687"/>
      <c r="AD135" s="687">
        <v>3</v>
      </c>
      <c r="AE135" s="682"/>
      <c r="AF135" s="682"/>
      <c r="AG135" s="622">
        <f t="shared" si="17"/>
        <v>0</v>
      </c>
      <c r="AH135" s="621"/>
      <c r="AI135" s="621"/>
    </row>
    <row r="136" spans="1:38" x14ac:dyDescent="0.2">
      <c r="A136" s="230" t="s">
        <v>178</v>
      </c>
      <c r="B136" s="433">
        <v>43</v>
      </c>
      <c r="C136" s="15">
        <v>21</v>
      </c>
      <c r="D136" s="173">
        <f t="shared" si="9"/>
        <v>64</v>
      </c>
      <c r="E136" s="15">
        <f t="shared" si="14"/>
        <v>17</v>
      </c>
      <c r="F136" s="15">
        <v>41</v>
      </c>
      <c r="G136" s="15">
        <v>1</v>
      </c>
      <c r="H136" s="15">
        <v>1</v>
      </c>
      <c r="I136" s="15"/>
      <c r="J136" s="15">
        <f t="shared" si="15"/>
        <v>11</v>
      </c>
      <c r="K136" s="15">
        <v>43</v>
      </c>
      <c r="L136" s="173">
        <f t="shared" si="10"/>
        <v>135</v>
      </c>
      <c r="M136" s="511">
        <f t="shared" si="16"/>
        <v>155</v>
      </c>
      <c r="N136" s="15">
        <v>72</v>
      </c>
      <c r="O136" s="15">
        <v>183</v>
      </c>
      <c r="P136" s="15">
        <v>127</v>
      </c>
      <c r="Q136" s="173">
        <f t="shared" si="11"/>
        <v>382</v>
      </c>
      <c r="R136" s="53"/>
      <c r="S136" s="477">
        <f t="shared" si="12"/>
        <v>664</v>
      </c>
      <c r="T136" s="53"/>
      <c r="U136" s="482">
        <f t="shared" si="13"/>
        <v>0.23343373493975902</v>
      </c>
      <c r="V136" s="666"/>
      <c r="W136" s="666"/>
      <c r="X136" s="666"/>
      <c r="Y136" s="666"/>
      <c r="Z136" s="666"/>
      <c r="AA136" s="666"/>
      <c r="AB136" s="686"/>
      <c r="AC136" s="687">
        <v>3</v>
      </c>
      <c r="AD136" s="687">
        <v>14</v>
      </c>
      <c r="AE136" s="682">
        <v>11</v>
      </c>
      <c r="AF136" s="682">
        <v>0</v>
      </c>
      <c r="AG136" s="622">
        <f t="shared" si="17"/>
        <v>0</v>
      </c>
      <c r="AH136" s="621"/>
      <c r="AI136" s="621"/>
    </row>
    <row r="137" spans="1:38" x14ac:dyDescent="0.2">
      <c r="A137" s="231" t="s">
        <v>179</v>
      </c>
      <c r="B137" s="434">
        <v>419</v>
      </c>
      <c r="C137" s="18"/>
      <c r="D137" s="174">
        <f t="shared" ref="D137:D174" si="22">B137+C137</f>
        <v>419</v>
      </c>
      <c r="E137" s="18">
        <f t="shared" si="14"/>
        <v>43</v>
      </c>
      <c r="F137" s="18"/>
      <c r="G137" s="18">
        <v>3</v>
      </c>
      <c r="H137" s="18"/>
      <c r="I137" s="18"/>
      <c r="J137" s="18">
        <f t="shared" si="15"/>
        <v>46</v>
      </c>
      <c r="K137" s="18">
        <v>115</v>
      </c>
      <c r="L137" s="174">
        <f t="shared" ref="L137:L174" si="23">C137+SUM(E137:K137)</f>
        <v>207</v>
      </c>
      <c r="M137" s="501">
        <f t="shared" si="16"/>
        <v>184</v>
      </c>
      <c r="N137" s="18">
        <v>260</v>
      </c>
      <c r="O137" s="18">
        <v>530</v>
      </c>
      <c r="P137" s="18">
        <v>188</v>
      </c>
      <c r="Q137" s="174">
        <f t="shared" ref="Q137:Q174" si="24">SUM(N137:P137)</f>
        <v>978</v>
      </c>
      <c r="R137" s="53"/>
      <c r="S137" s="474">
        <f t="shared" ref="S137:S174" si="25">M137+N137+O137+P137*2</f>
        <v>1350</v>
      </c>
      <c r="T137" s="53"/>
      <c r="U137" s="479">
        <f t="shared" ref="U137:U174" si="26">M137/S137</f>
        <v>0.1362962962962963</v>
      </c>
      <c r="V137" s="666"/>
      <c r="W137" s="666"/>
      <c r="X137" s="666"/>
      <c r="Y137" s="666"/>
      <c r="Z137" s="666"/>
      <c r="AA137" s="666"/>
      <c r="AB137" s="686"/>
      <c r="AC137" s="687"/>
      <c r="AD137" s="687">
        <v>43</v>
      </c>
      <c r="AE137" s="682">
        <v>46</v>
      </c>
      <c r="AF137" s="682">
        <v>0</v>
      </c>
      <c r="AG137" s="622">
        <f t="shared" si="17"/>
        <v>0</v>
      </c>
      <c r="AH137" s="621"/>
      <c r="AI137" s="621"/>
    </row>
    <row r="138" spans="1:38" x14ac:dyDescent="0.2">
      <c r="A138" s="232" t="s">
        <v>180</v>
      </c>
      <c r="B138" s="435">
        <v>38</v>
      </c>
      <c r="C138" s="21">
        <v>27</v>
      </c>
      <c r="D138" s="196">
        <f t="shared" si="22"/>
        <v>65</v>
      </c>
      <c r="E138" s="21">
        <f t="shared" ref="E138:E174" si="27">AC138+AD138</f>
        <v>51</v>
      </c>
      <c r="F138" s="21"/>
      <c r="G138" s="21">
        <v>13</v>
      </c>
      <c r="H138" s="21">
        <v>7</v>
      </c>
      <c r="I138" s="21">
        <v>12</v>
      </c>
      <c r="J138" s="21">
        <f t="shared" ref="J138:J174" si="28">AE138+AF138</f>
        <v>31</v>
      </c>
      <c r="K138" s="21">
        <v>36</v>
      </c>
      <c r="L138" s="196">
        <f t="shared" si="23"/>
        <v>177</v>
      </c>
      <c r="M138" s="509">
        <f t="shared" ref="M138:M174" si="29">C138/3+AC138/2+AD138+F138*2+G138+H138+I138/8+AE138/2+AF138+K138</f>
        <v>133</v>
      </c>
      <c r="N138" s="21">
        <v>121</v>
      </c>
      <c r="O138" s="21">
        <v>339</v>
      </c>
      <c r="P138" s="21">
        <v>118</v>
      </c>
      <c r="Q138" s="196">
        <f t="shared" si="24"/>
        <v>578</v>
      </c>
      <c r="R138" s="53"/>
      <c r="S138" s="475">
        <f t="shared" si="25"/>
        <v>829</v>
      </c>
      <c r="T138" s="53"/>
      <c r="U138" s="480">
        <f t="shared" si="26"/>
        <v>0.16043425814234016</v>
      </c>
      <c r="V138" s="666"/>
      <c r="W138" s="666"/>
      <c r="X138" s="666"/>
      <c r="Y138" s="666"/>
      <c r="Z138" s="666"/>
      <c r="AA138" s="666"/>
      <c r="AB138" s="686"/>
      <c r="AC138" s="687"/>
      <c r="AD138" s="687">
        <v>51</v>
      </c>
      <c r="AE138" s="682">
        <v>31</v>
      </c>
      <c r="AF138" s="682">
        <v>0</v>
      </c>
      <c r="AG138" s="622">
        <f t="shared" ref="AG138:AG174" si="30">AC138+AD138-E138</f>
        <v>0</v>
      </c>
      <c r="AH138" s="621"/>
      <c r="AI138" s="621"/>
    </row>
    <row r="139" spans="1:38" x14ac:dyDescent="0.2">
      <c r="A139" s="232" t="s">
        <v>465</v>
      </c>
      <c r="B139" s="435"/>
      <c r="C139" s="21"/>
      <c r="D139" s="196">
        <f t="shared" si="22"/>
        <v>0</v>
      </c>
      <c r="E139" s="21">
        <f t="shared" si="27"/>
        <v>0</v>
      </c>
      <c r="F139" s="21"/>
      <c r="G139" s="21"/>
      <c r="H139" s="21"/>
      <c r="I139" s="21"/>
      <c r="J139" s="21">
        <f t="shared" si="28"/>
        <v>0</v>
      </c>
      <c r="K139" s="21"/>
      <c r="L139" s="196">
        <f t="shared" si="23"/>
        <v>0</v>
      </c>
      <c r="M139" s="509">
        <f t="shared" si="29"/>
        <v>0</v>
      </c>
      <c r="N139" s="21">
        <v>5</v>
      </c>
      <c r="O139" s="21">
        <v>7</v>
      </c>
      <c r="P139" s="21"/>
      <c r="Q139" s="196">
        <f t="shared" si="24"/>
        <v>12</v>
      </c>
      <c r="R139" s="53"/>
      <c r="S139" s="475">
        <f t="shared" si="25"/>
        <v>12</v>
      </c>
      <c r="T139" s="53"/>
      <c r="U139" s="480">
        <f t="shared" si="26"/>
        <v>0</v>
      </c>
      <c r="V139" s="666"/>
      <c r="W139" s="666"/>
      <c r="X139" s="666"/>
      <c r="Y139" s="666"/>
      <c r="Z139" s="666"/>
      <c r="AA139" s="666"/>
      <c r="AB139" s="686"/>
      <c r="AC139" s="687"/>
      <c r="AD139" s="687"/>
      <c r="AE139" s="682"/>
      <c r="AF139" s="682"/>
      <c r="AG139" s="622">
        <f t="shared" si="30"/>
        <v>0</v>
      </c>
      <c r="AH139" s="621"/>
      <c r="AI139" s="621"/>
    </row>
    <row r="140" spans="1:38" x14ac:dyDescent="0.2">
      <c r="A140" s="231" t="s">
        <v>368</v>
      </c>
      <c r="B140" s="434">
        <v>2</v>
      </c>
      <c r="C140" s="18">
        <v>3</v>
      </c>
      <c r="D140" s="174">
        <f t="shared" si="22"/>
        <v>5</v>
      </c>
      <c r="E140" s="18">
        <f t="shared" si="27"/>
        <v>5</v>
      </c>
      <c r="F140" s="18"/>
      <c r="G140" s="18"/>
      <c r="H140" s="18"/>
      <c r="I140" s="18"/>
      <c r="J140" s="18">
        <f t="shared" si="28"/>
        <v>0</v>
      </c>
      <c r="K140" s="18"/>
      <c r="L140" s="174">
        <f t="shared" si="23"/>
        <v>8</v>
      </c>
      <c r="M140" s="501">
        <f t="shared" si="29"/>
        <v>6</v>
      </c>
      <c r="N140" s="18">
        <v>13</v>
      </c>
      <c r="O140" s="18">
        <v>11</v>
      </c>
      <c r="P140" s="18">
        <v>11</v>
      </c>
      <c r="Q140" s="174">
        <f t="shared" si="24"/>
        <v>35</v>
      </c>
      <c r="R140" s="53"/>
      <c r="S140" s="474">
        <f t="shared" si="25"/>
        <v>52</v>
      </c>
      <c r="T140" s="53"/>
      <c r="U140" s="479">
        <f t="shared" si="26"/>
        <v>0.11538461538461539</v>
      </c>
      <c r="V140" s="666"/>
      <c r="W140" s="666"/>
      <c r="X140" s="666"/>
      <c r="Y140" s="666"/>
      <c r="Z140" s="666"/>
      <c r="AA140" s="666"/>
      <c r="AB140" s="686"/>
      <c r="AC140" s="687"/>
      <c r="AD140" s="687">
        <v>5</v>
      </c>
      <c r="AE140" s="682"/>
      <c r="AF140" s="682"/>
      <c r="AG140" s="622">
        <f t="shared" si="30"/>
        <v>0</v>
      </c>
      <c r="AH140" s="621"/>
      <c r="AI140" s="621"/>
    </row>
    <row r="141" spans="1:38" s="457" customFormat="1" x14ac:dyDescent="0.2">
      <c r="A141" s="230" t="s">
        <v>509</v>
      </c>
      <c r="B141" s="433">
        <v>2</v>
      </c>
      <c r="C141" s="15">
        <v>5</v>
      </c>
      <c r="D141" s="173">
        <f t="shared" si="22"/>
        <v>7</v>
      </c>
      <c r="E141" s="15">
        <f t="shared" si="27"/>
        <v>1</v>
      </c>
      <c r="F141" s="15"/>
      <c r="G141" s="15"/>
      <c r="H141" s="15"/>
      <c r="I141" s="15"/>
      <c r="J141" s="15">
        <f t="shared" si="28"/>
        <v>0</v>
      </c>
      <c r="K141" s="15">
        <v>2</v>
      </c>
      <c r="L141" s="173">
        <f t="shared" si="23"/>
        <v>8</v>
      </c>
      <c r="M141" s="511">
        <f t="shared" si="29"/>
        <v>4.666666666666667</v>
      </c>
      <c r="N141" s="15">
        <v>12</v>
      </c>
      <c r="O141" s="15">
        <v>16</v>
      </c>
      <c r="P141" s="15">
        <v>10</v>
      </c>
      <c r="Q141" s="173">
        <f t="shared" si="24"/>
        <v>38</v>
      </c>
      <c r="R141" s="53"/>
      <c r="S141" s="477">
        <f t="shared" si="25"/>
        <v>52.666666666666671</v>
      </c>
      <c r="T141" s="53"/>
      <c r="U141" s="482">
        <f t="shared" si="26"/>
        <v>8.8607594936708861E-2</v>
      </c>
      <c r="V141" s="666"/>
      <c r="W141" s="666"/>
      <c r="X141" s="666"/>
      <c r="Y141" s="666"/>
      <c r="Z141" s="666"/>
      <c r="AA141" s="666"/>
      <c r="AB141" s="686"/>
      <c r="AC141" s="687"/>
      <c r="AD141" s="687">
        <v>1</v>
      </c>
      <c r="AE141" s="682"/>
      <c r="AF141" s="682"/>
      <c r="AG141" s="622">
        <f t="shared" si="30"/>
        <v>0</v>
      </c>
      <c r="AH141" s="621"/>
      <c r="AI141" s="621"/>
      <c r="AJ141" s="349"/>
      <c r="AK141" s="621"/>
      <c r="AL141"/>
    </row>
    <row r="142" spans="1:38" x14ac:dyDescent="0.2">
      <c r="A142" s="232" t="s">
        <v>181</v>
      </c>
      <c r="B142" s="435"/>
      <c r="C142" s="21"/>
      <c r="D142" s="196">
        <f t="shared" si="22"/>
        <v>0</v>
      </c>
      <c r="E142" s="21">
        <f t="shared" si="27"/>
        <v>7</v>
      </c>
      <c r="F142" s="21"/>
      <c r="G142" s="21">
        <v>2</v>
      </c>
      <c r="H142" s="21"/>
      <c r="I142" s="21">
        <v>4</v>
      </c>
      <c r="J142" s="21">
        <f t="shared" si="28"/>
        <v>9</v>
      </c>
      <c r="K142" s="21"/>
      <c r="L142" s="196">
        <f t="shared" si="23"/>
        <v>22</v>
      </c>
      <c r="M142" s="509">
        <f t="shared" si="29"/>
        <v>14</v>
      </c>
      <c r="N142" s="21">
        <v>6</v>
      </c>
      <c r="O142" s="21">
        <v>14</v>
      </c>
      <c r="P142" s="21">
        <v>8</v>
      </c>
      <c r="Q142" s="196">
        <f t="shared" si="24"/>
        <v>28</v>
      </c>
      <c r="R142" s="53"/>
      <c r="S142" s="475">
        <f t="shared" si="25"/>
        <v>50</v>
      </c>
      <c r="T142" s="53"/>
      <c r="U142" s="480">
        <f t="shared" si="26"/>
        <v>0.28000000000000003</v>
      </c>
      <c r="V142" s="666"/>
      <c r="W142" s="666"/>
      <c r="X142" s="666"/>
      <c r="Y142" s="666"/>
      <c r="Z142" s="666"/>
      <c r="AA142" s="666"/>
      <c r="AB142" s="686"/>
      <c r="AC142" s="687"/>
      <c r="AD142" s="687">
        <v>7</v>
      </c>
      <c r="AE142" s="682">
        <v>9</v>
      </c>
      <c r="AF142" s="682">
        <v>0</v>
      </c>
      <c r="AG142" s="622">
        <f t="shared" si="30"/>
        <v>0</v>
      </c>
      <c r="AH142" s="621"/>
      <c r="AI142" s="621"/>
      <c r="AL142" s="457"/>
    </row>
    <row r="143" spans="1:38" x14ac:dyDescent="0.2">
      <c r="A143" s="231" t="s">
        <v>182</v>
      </c>
      <c r="B143" s="434">
        <v>38</v>
      </c>
      <c r="C143" s="18">
        <v>1</v>
      </c>
      <c r="D143" s="174">
        <f t="shared" si="22"/>
        <v>39</v>
      </c>
      <c r="E143" s="18">
        <f t="shared" si="27"/>
        <v>4</v>
      </c>
      <c r="F143" s="18"/>
      <c r="G143" s="18"/>
      <c r="H143" s="18"/>
      <c r="I143" s="18">
        <v>1</v>
      </c>
      <c r="J143" s="18">
        <f t="shared" si="28"/>
        <v>1</v>
      </c>
      <c r="K143" s="18">
        <v>10</v>
      </c>
      <c r="L143" s="174">
        <f t="shared" si="23"/>
        <v>17</v>
      </c>
      <c r="M143" s="501">
        <f t="shared" si="29"/>
        <v>15.458333333333332</v>
      </c>
      <c r="N143" s="18">
        <v>41</v>
      </c>
      <c r="O143" s="18">
        <v>88</v>
      </c>
      <c r="P143" s="18">
        <v>21</v>
      </c>
      <c r="Q143" s="174">
        <f t="shared" si="24"/>
        <v>150</v>
      </c>
      <c r="R143" s="53"/>
      <c r="S143" s="474">
        <f t="shared" si="25"/>
        <v>186.45833333333331</v>
      </c>
      <c r="T143" s="53"/>
      <c r="U143" s="479">
        <f t="shared" si="26"/>
        <v>8.2905027932960895E-2</v>
      </c>
      <c r="V143" s="666"/>
      <c r="W143" s="666"/>
      <c r="X143" s="666"/>
      <c r="Y143" s="666"/>
      <c r="Z143" s="666"/>
      <c r="AA143" s="666"/>
      <c r="AB143" s="686"/>
      <c r="AC143" s="687"/>
      <c r="AD143" s="687">
        <v>4</v>
      </c>
      <c r="AE143" s="682">
        <v>0</v>
      </c>
      <c r="AF143" s="682">
        <v>1</v>
      </c>
      <c r="AG143" s="622">
        <f t="shared" si="30"/>
        <v>0</v>
      </c>
      <c r="AH143" s="621"/>
      <c r="AI143" s="621"/>
    </row>
    <row r="144" spans="1:38" ht="13.5" x14ac:dyDescent="0.25">
      <c r="A144" s="107" t="s">
        <v>221</v>
      </c>
      <c r="B144" s="436">
        <v>159</v>
      </c>
      <c r="C144" s="70">
        <v>44</v>
      </c>
      <c r="D144" s="27">
        <f t="shared" si="22"/>
        <v>203</v>
      </c>
      <c r="E144" s="70">
        <f t="shared" si="27"/>
        <v>121</v>
      </c>
      <c r="F144" s="70">
        <v>97</v>
      </c>
      <c r="G144" s="70">
        <v>15</v>
      </c>
      <c r="H144" s="70"/>
      <c r="I144" s="70">
        <v>4</v>
      </c>
      <c r="J144" s="495">
        <f t="shared" si="28"/>
        <v>0</v>
      </c>
      <c r="K144" s="70">
        <v>50</v>
      </c>
      <c r="L144" s="27">
        <f t="shared" si="23"/>
        <v>331</v>
      </c>
      <c r="M144" s="513">
        <f t="shared" si="29"/>
        <v>380.66666666666663</v>
      </c>
      <c r="N144" s="70">
        <v>309</v>
      </c>
      <c r="O144" s="495">
        <v>747</v>
      </c>
      <c r="P144" s="495">
        <v>333</v>
      </c>
      <c r="Q144" s="26">
        <f t="shared" si="24"/>
        <v>1389</v>
      </c>
      <c r="R144" s="53"/>
      <c r="S144" s="473">
        <f t="shared" si="25"/>
        <v>2102.6666666666665</v>
      </c>
      <c r="T144" s="53"/>
      <c r="U144" s="483">
        <f t="shared" si="26"/>
        <v>0.18103994927076728</v>
      </c>
      <c r="V144" s="666"/>
      <c r="W144" s="666"/>
      <c r="X144" s="666"/>
      <c r="Y144" s="666"/>
      <c r="Z144" s="666"/>
      <c r="AA144" s="666"/>
      <c r="AB144" s="686"/>
      <c r="AC144" s="687">
        <v>29</v>
      </c>
      <c r="AD144" s="687">
        <v>92</v>
      </c>
      <c r="AE144" s="682"/>
      <c r="AF144" s="682"/>
      <c r="AG144" s="622">
        <f t="shared" si="30"/>
        <v>0</v>
      </c>
      <c r="AH144" s="621"/>
      <c r="AI144" s="621"/>
    </row>
    <row r="145" spans="1:35" x14ac:dyDescent="0.2">
      <c r="A145" s="231" t="s">
        <v>184</v>
      </c>
      <c r="B145" s="434">
        <v>24</v>
      </c>
      <c r="C145" s="18">
        <v>10</v>
      </c>
      <c r="D145" s="174">
        <f t="shared" si="22"/>
        <v>34</v>
      </c>
      <c r="E145" s="18">
        <f t="shared" si="27"/>
        <v>35</v>
      </c>
      <c r="F145" s="18">
        <v>38</v>
      </c>
      <c r="G145" s="18"/>
      <c r="H145" s="18"/>
      <c r="I145" s="18"/>
      <c r="J145" s="18">
        <f t="shared" si="28"/>
        <v>0</v>
      </c>
      <c r="K145" s="18"/>
      <c r="L145" s="174">
        <f t="shared" si="23"/>
        <v>83</v>
      </c>
      <c r="M145" s="501">
        <f t="shared" si="29"/>
        <v>109.33333333333334</v>
      </c>
      <c r="N145" s="18">
        <v>63</v>
      </c>
      <c r="O145" s="18">
        <v>182</v>
      </c>
      <c r="P145" s="18">
        <v>86</v>
      </c>
      <c r="Q145" s="174">
        <f t="shared" si="24"/>
        <v>331</v>
      </c>
      <c r="R145" s="53"/>
      <c r="S145" s="474">
        <f t="shared" si="25"/>
        <v>526.33333333333337</v>
      </c>
      <c r="T145" s="53"/>
      <c r="U145" s="479">
        <f t="shared" si="26"/>
        <v>0.207726409119696</v>
      </c>
      <c r="V145" s="666"/>
      <c r="W145" s="666"/>
      <c r="X145" s="666"/>
      <c r="Y145" s="666"/>
      <c r="Z145" s="666"/>
      <c r="AA145" s="666"/>
      <c r="AB145" s="686"/>
      <c r="AC145" s="687">
        <v>10</v>
      </c>
      <c r="AD145" s="687">
        <v>25</v>
      </c>
      <c r="AE145" s="682"/>
      <c r="AF145" s="682"/>
      <c r="AG145" s="622">
        <f t="shared" si="30"/>
        <v>0</v>
      </c>
      <c r="AH145" s="621"/>
      <c r="AI145" s="621"/>
    </row>
    <row r="146" spans="1:35" x14ac:dyDescent="0.2">
      <c r="A146" s="231" t="s">
        <v>183</v>
      </c>
      <c r="B146" s="434">
        <v>119</v>
      </c>
      <c r="C146" s="18">
        <v>20</v>
      </c>
      <c r="D146" s="174">
        <f t="shared" si="22"/>
        <v>139</v>
      </c>
      <c r="E146" s="18">
        <f t="shared" si="27"/>
        <v>74</v>
      </c>
      <c r="F146" s="18">
        <v>54</v>
      </c>
      <c r="G146" s="18">
        <v>13</v>
      </c>
      <c r="H146" s="18"/>
      <c r="I146" s="18"/>
      <c r="J146" s="18">
        <f t="shared" si="28"/>
        <v>0</v>
      </c>
      <c r="K146" s="18">
        <v>47</v>
      </c>
      <c r="L146" s="174">
        <f t="shared" si="23"/>
        <v>208</v>
      </c>
      <c r="M146" s="501">
        <f t="shared" si="29"/>
        <v>239.16666666666669</v>
      </c>
      <c r="N146" s="18">
        <v>212</v>
      </c>
      <c r="O146" s="18">
        <v>504</v>
      </c>
      <c r="P146" s="18">
        <v>220</v>
      </c>
      <c r="Q146" s="174">
        <f t="shared" si="24"/>
        <v>936</v>
      </c>
      <c r="R146" s="53"/>
      <c r="S146" s="474">
        <f t="shared" si="25"/>
        <v>1395.1666666666667</v>
      </c>
      <c r="T146" s="53"/>
      <c r="U146" s="479">
        <f t="shared" si="26"/>
        <v>0.17142515828455382</v>
      </c>
      <c r="V146" s="666"/>
      <c r="W146" s="666"/>
      <c r="X146" s="666"/>
      <c r="Y146" s="666"/>
      <c r="Z146" s="666"/>
      <c r="AA146" s="666"/>
      <c r="AB146" s="686"/>
      <c r="AC146" s="687">
        <v>19</v>
      </c>
      <c r="AD146" s="687">
        <v>55</v>
      </c>
      <c r="AE146" s="682"/>
      <c r="AF146" s="682"/>
      <c r="AG146" s="622">
        <f t="shared" si="30"/>
        <v>0</v>
      </c>
      <c r="AH146" s="621"/>
      <c r="AI146" s="621"/>
    </row>
    <row r="147" spans="1:35" x14ac:dyDescent="0.2">
      <c r="A147" s="231" t="s">
        <v>185</v>
      </c>
      <c r="B147" s="434">
        <v>16</v>
      </c>
      <c r="C147" s="18">
        <v>14</v>
      </c>
      <c r="D147" s="174">
        <f t="shared" si="22"/>
        <v>30</v>
      </c>
      <c r="E147" s="18">
        <f t="shared" si="27"/>
        <v>12</v>
      </c>
      <c r="F147" s="18">
        <v>5</v>
      </c>
      <c r="G147" s="18">
        <v>2</v>
      </c>
      <c r="H147" s="18"/>
      <c r="I147" s="18">
        <v>4</v>
      </c>
      <c r="J147" s="18">
        <f t="shared" si="28"/>
        <v>0</v>
      </c>
      <c r="K147" s="18">
        <v>3</v>
      </c>
      <c r="L147" s="174">
        <f t="shared" si="23"/>
        <v>40</v>
      </c>
      <c r="M147" s="501">
        <f t="shared" si="29"/>
        <v>32.166666666666671</v>
      </c>
      <c r="N147" s="18">
        <v>34</v>
      </c>
      <c r="O147" s="18">
        <v>61</v>
      </c>
      <c r="P147" s="18">
        <v>27</v>
      </c>
      <c r="Q147" s="174">
        <f t="shared" si="24"/>
        <v>122</v>
      </c>
      <c r="R147" s="53"/>
      <c r="S147" s="474">
        <f t="shared" si="25"/>
        <v>181.16666666666669</v>
      </c>
      <c r="T147" s="53"/>
      <c r="U147" s="479">
        <f t="shared" si="26"/>
        <v>0.17755289788408465</v>
      </c>
      <c r="V147" s="666"/>
      <c r="W147" s="666"/>
      <c r="X147" s="666"/>
      <c r="Y147" s="666"/>
      <c r="Z147" s="666"/>
      <c r="AA147" s="666"/>
      <c r="AB147" s="686"/>
      <c r="AC147" s="687"/>
      <c r="AD147" s="687">
        <v>12</v>
      </c>
      <c r="AE147" s="682"/>
      <c r="AF147" s="682"/>
      <c r="AG147" s="622">
        <f t="shared" si="30"/>
        <v>0</v>
      </c>
      <c r="AH147" s="621"/>
      <c r="AI147" s="621"/>
    </row>
    <row r="148" spans="1:35" ht="13.5" x14ac:dyDescent="0.25">
      <c r="A148" s="107" t="s">
        <v>222</v>
      </c>
      <c r="B148" s="436">
        <v>595</v>
      </c>
      <c r="C148" s="70">
        <v>315</v>
      </c>
      <c r="D148" s="27">
        <f t="shared" si="22"/>
        <v>910</v>
      </c>
      <c r="E148" s="70">
        <f t="shared" si="27"/>
        <v>146</v>
      </c>
      <c r="F148" s="70">
        <v>25</v>
      </c>
      <c r="G148" s="70">
        <v>26</v>
      </c>
      <c r="H148" s="70">
        <v>23</v>
      </c>
      <c r="I148" s="70"/>
      <c r="J148" s="495">
        <f t="shared" si="28"/>
        <v>89</v>
      </c>
      <c r="K148" s="70">
        <v>139</v>
      </c>
      <c r="L148" s="27">
        <f t="shared" si="23"/>
        <v>763</v>
      </c>
      <c r="M148" s="513">
        <f t="shared" si="29"/>
        <v>522</v>
      </c>
      <c r="N148" s="70">
        <v>579</v>
      </c>
      <c r="O148" s="495">
        <v>1087</v>
      </c>
      <c r="P148" s="495">
        <v>389</v>
      </c>
      <c r="Q148" s="26">
        <f t="shared" si="24"/>
        <v>2055</v>
      </c>
      <c r="R148" s="53"/>
      <c r="S148" s="473">
        <f t="shared" si="25"/>
        <v>2966</v>
      </c>
      <c r="T148" s="53"/>
      <c r="U148" s="483">
        <f t="shared" si="26"/>
        <v>0.17599460552933244</v>
      </c>
      <c r="V148" s="666"/>
      <c r="W148" s="666"/>
      <c r="X148" s="666"/>
      <c r="Y148" s="666"/>
      <c r="Z148" s="666"/>
      <c r="AA148" s="666"/>
      <c r="AB148" s="686"/>
      <c r="AC148" s="687">
        <v>26</v>
      </c>
      <c r="AD148" s="687">
        <v>120</v>
      </c>
      <c r="AE148" s="682">
        <v>86</v>
      </c>
      <c r="AF148" s="682">
        <v>3</v>
      </c>
      <c r="AG148" s="622">
        <f t="shared" si="30"/>
        <v>0</v>
      </c>
      <c r="AH148" s="621"/>
      <c r="AI148" s="621"/>
    </row>
    <row r="149" spans="1:35" x14ac:dyDescent="0.2">
      <c r="A149" s="231" t="s">
        <v>187</v>
      </c>
      <c r="B149" s="434">
        <v>52</v>
      </c>
      <c r="C149" s="18">
        <v>20</v>
      </c>
      <c r="D149" s="174">
        <f t="shared" si="22"/>
        <v>72</v>
      </c>
      <c r="E149" s="18">
        <f t="shared" si="27"/>
        <v>17</v>
      </c>
      <c r="F149" s="18"/>
      <c r="G149" s="18">
        <v>5</v>
      </c>
      <c r="H149" s="18"/>
      <c r="I149" s="18"/>
      <c r="J149" s="18">
        <f t="shared" si="28"/>
        <v>9</v>
      </c>
      <c r="K149" s="18">
        <v>19</v>
      </c>
      <c r="L149" s="174">
        <f t="shared" si="23"/>
        <v>70</v>
      </c>
      <c r="M149" s="501">
        <f t="shared" si="29"/>
        <v>52.166666666666671</v>
      </c>
      <c r="N149" s="18">
        <v>97</v>
      </c>
      <c r="O149" s="18">
        <v>241</v>
      </c>
      <c r="P149" s="18">
        <v>116</v>
      </c>
      <c r="Q149" s="174">
        <f t="shared" si="24"/>
        <v>454</v>
      </c>
      <c r="R149" s="53"/>
      <c r="S149" s="474">
        <f t="shared" si="25"/>
        <v>622.16666666666674</v>
      </c>
      <c r="T149" s="53"/>
      <c r="U149" s="479">
        <f t="shared" si="26"/>
        <v>8.3846772033217248E-2</v>
      </c>
      <c r="V149" s="666"/>
      <c r="W149" s="666"/>
      <c r="X149" s="666"/>
      <c r="Y149" s="666"/>
      <c r="Z149" s="666"/>
      <c r="AA149" s="666"/>
      <c r="AB149" s="686"/>
      <c r="AC149" s="687"/>
      <c r="AD149" s="687">
        <v>17</v>
      </c>
      <c r="AE149" s="682">
        <v>9</v>
      </c>
      <c r="AF149" s="682">
        <v>0</v>
      </c>
      <c r="AG149" s="622">
        <f t="shared" si="30"/>
        <v>0</v>
      </c>
      <c r="AH149" s="621"/>
      <c r="AI149" s="621"/>
    </row>
    <row r="150" spans="1:35" x14ac:dyDescent="0.2">
      <c r="A150" s="231" t="s">
        <v>186</v>
      </c>
      <c r="B150" s="434">
        <v>542</v>
      </c>
      <c r="C150" s="18">
        <v>284</v>
      </c>
      <c r="D150" s="174">
        <f t="shared" si="22"/>
        <v>826</v>
      </c>
      <c r="E150" s="18">
        <f t="shared" si="27"/>
        <v>122</v>
      </c>
      <c r="F150" s="18">
        <v>21</v>
      </c>
      <c r="G150" s="18">
        <v>19</v>
      </c>
      <c r="H150" s="18">
        <v>23</v>
      </c>
      <c r="I150" s="18"/>
      <c r="J150" s="18">
        <f t="shared" si="28"/>
        <v>72</v>
      </c>
      <c r="K150" s="18">
        <v>118</v>
      </c>
      <c r="L150" s="174">
        <f t="shared" si="23"/>
        <v>659</v>
      </c>
      <c r="M150" s="501">
        <f t="shared" si="29"/>
        <v>446.16666666666669</v>
      </c>
      <c r="N150" s="18">
        <v>469</v>
      </c>
      <c r="O150" s="18">
        <v>792</v>
      </c>
      <c r="P150" s="18">
        <v>243</v>
      </c>
      <c r="Q150" s="174">
        <f t="shared" si="24"/>
        <v>1504</v>
      </c>
      <c r="R150" s="53"/>
      <c r="S150" s="474">
        <f t="shared" si="25"/>
        <v>2193.166666666667</v>
      </c>
      <c r="T150" s="53"/>
      <c r="U150" s="479">
        <f t="shared" si="26"/>
        <v>0.20343491146743672</v>
      </c>
      <c r="V150" s="666"/>
      <c r="W150" s="666"/>
      <c r="X150" s="666"/>
      <c r="Y150" s="666"/>
      <c r="Z150" s="666"/>
      <c r="AA150" s="666"/>
      <c r="AB150" s="686"/>
      <c r="AC150" s="687">
        <v>20</v>
      </c>
      <c r="AD150" s="687">
        <v>102</v>
      </c>
      <c r="AE150" s="682">
        <v>69</v>
      </c>
      <c r="AF150" s="682">
        <v>3</v>
      </c>
      <c r="AG150" s="622">
        <f t="shared" si="30"/>
        <v>0</v>
      </c>
      <c r="AH150" s="621"/>
      <c r="AI150" s="621"/>
    </row>
    <row r="151" spans="1:35" x14ac:dyDescent="0.2">
      <c r="A151" s="231" t="s">
        <v>188</v>
      </c>
      <c r="B151" s="434">
        <v>1</v>
      </c>
      <c r="C151" s="18">
        <v>11</v>
      </c>
      <c r="D151" s="174">
        <f t="shared" si="22"/>
        <v>12</v>
      </c>
      <c r="E151" s="18">
        <f t="shared" si="27"/>
        <v>7</v>
      </c>
      <c r="F151" s="18">
        <v>4</v>
      </c>
      <c r="G151" s="18">
        <v>2</v>
      </c>
      <c r="H151" s="18"/>
      <c r="I151" s="18"/>
      <c r="J151" s="18">
        <f t="shared" si="28"/>
        <v>8</v>
      </c>
      <c r="K151" s="18">
        <v>2</v>
      </c>
      <c r="L151" s="174">
        <f t="shared" si="23"/>
        <v>34</v>
      </c>
      <c r="M151" s="501">
        <f t="shared" si="29"/>
        <v>23.666666666666664</v>
      </c>
      <c r="N151" s="18">
        <v>13</v>
      </c>
      <c r="O151" s="18">
        <v>54</v>
      </c>
      <c r="P151" s="18">
        <v>30</v>
      </c>
      <c r="Q151" s="174">
        <f t="shared" si="24"/>
        <v>97</v>
      </c>
      <c r="R151" s="53"/>
      <c r="S151" s="474">
        <f t="shared" si="25"/>
        <v>150.66666666666666</v>
      </c>
      <c r="T151" s="53"/>
      <c r="U151" s="479">
        <f t="shared" si="26"/>
        <v>0.15707964601769911</v>
      </c>
      <c r="V151" s="666"/>
      <c r="W151" s="666"/>
      <c r="X151" s="666"/>
      <c r="Y151" s="666"/>
      <c r="Z151" s="666"/>
      <c r="AA151" s="666"/>
      <c r="AB151" s="686"/>
      <c r="AC151" s="687">
        <v>6</v>
      </c>
      <c r="AD151" s="687">
        <v>1</v>
      </c>
      <c r="AE151" s="682">
        <v>8</v>
      </c>
      <c r="AF151" s="682">
        <v>0</v>
      </c>
      <c r="AG151" s="622">
        <f t="shared" si="30"/>
        <v>0</v>
      </c>
      <c r="AH151" s="621"/>
      <c r="AI151" s="621"/>
    </row>
    <row r="152" spans="1:35" ht="13.5" x14ac:dyDescent="0.25">
      <c r="A152" s="107" t="s">
        <v>223</v>
      </c>
      <c r="B152" s="436">
        <v>491</v>
      </c>
      <c r="C152" s="70">
        <v>575</v>
      </c>
      <c r="D152" s="27">
        <f t="shared" si="22"/>
        <v>1066</v>
      </c>
      <c r="E152" s="70">
        <f t="shared" si="27"/>
        <v>294</v>
      </c>
      <c r="F152" s="70">
        <v>40</v>
      </c>
      <c r="G152" s="70">
        <v>16</v>
      </c>
      <c r="H152" s="70"/>
      <c r="I152" s="70">
        <v>64</v>
      </c>
      <c r="J152" s="495">
        <f t="shared" si="28"/>
        <v>128</v>
      </c>
      <c r="K152" s="70">
        <v>41</v>
      </c>
      <c r="L152" s="27">
        <f t="shared" si="23"/>
        <v>1158</v>
      </c>
      <c r="M152" s="513">
        <f t="shared" si="29"/>
        <v>626.66666666666663</v>
      </c>
      <c r="N152" s="70">
        <v>864</v>
      </c>
      <c r="O152" s="495">
        <v>1817</v>
      </c>
      <c r="P152" s="495">
        <v>720</v>
      </c>
      <c r="Q152" s="26">
        <f t="shared" si="24"/>
        <v>3401</v>
      </c>
      <c r="R152" s="53"/>
      <c r="S152" s="473">
        <f t="shared" si="25"/>
        <v>4747.6666666666661</v>
      </c>
      <c r="T152" s="53"/>
      <c r="U152" s="483">
        <f t="shared" si="26"/>
        <v>0.13199466404549604</v>
      </c>
      <c r="V152" s="666"/>
      <c r="W152" s="666"/>
      <c r="X152" s="666"/>
      <c r="Y152" s="666"/>
      <c r="Z152" s="666"/>
      <c r="AA152" s="666"/>
      <c r="AB152" s="686"/>
      <c r="AC152" s="687">
        <v>137</v>
      </c>
      <c r="AD152" s="687">
        <v>157</v>
      </c>
      <c r="AE152" s="682">
        <v>127</v>
      </c>
      <c r="AF152" s="682">
        <v>1</v>
      </c>
      <c r="AG152" s="622">
        <f t="shared" si="30"/>
        <v>0</v>
      </c>
      <c r="AH152" s="621"/>
      <c r="AI152" s="621"/>
    </row>
    <row r="153" spans="1:35" x14ac:dyDescent="0.2">
      <c r="A153" s="232" t="s">
        <v>580</v>
      </c>
      <c r="B153" s="435">
        <v>10</v>
      </c>
      <c r="C153" s="21"/>
      <c r="D153" s="196">
        <f t="shared" si="22"/>
        <v>10</v>
      </c>
      <c r="E153" s="21">
        <f t="shared" si="27"/>
        <v>0</v>
      </c>
      <c r="F153" s="21">
        <v>1</v>
      </c>
      <c r="G153" s="21"/>
      <c r="H153" s="21"/>
      <c r="I153" s="21"/>
      <c r="J153" s="21">
        <f t="shared" si="28"/>
        <v>0</v>
      </c>
      <c r="K153" s="21"/>
      <c r="L153" s="196">
        <f t="shared" si="23"/>
        <v>1</v>
      </c>
      <c r="M153" s="509">
        <f t="shared" si="29"/>
        <v>2</v>
      </c>
      <c r="N153" s="21">
        <v>14</v>
      </c>
      <c r="O153" s="21">
        <v>68</v>
      </c>
      <c r="P153" s="21">
        <v>31</v>
      </c>
      <c r="Q153" s="196">
        <f t="shared" si="24"/>
        <v>113</v>
      </c>
      <c r="R153" s="53"/>
      <c r="S153" s="475">
        <f t="shared" si="25"/>
        <v>146</v>
      </c>
      <c r="T153" s="53"/>
      <c r="U153" s="480">
        <f t="shared" si="26"/>
        <v>1.3698630136986301E-2</v>
      </c>
      <c r="V153" s="666"/>
      <c r="W153" s="666"/>
      <c r="X153" s="666"/>
      <c r="Y153" s="666"/>
      <c r="Z153" s="666"/>
      <c r="AA153" s="666"/>
      <c r="AB153" s="686"/>
      <c r="AC153" s="687"/>
      <c r="AD153" s="687"/>
      <c r="AE153" s="682"/>
      <c r="AF153" s="682"/>
      <c r="AG153" s="622">
        <f t="shared" si="30"/>
        <v>0</v>
      </c>
      <c r="AH153" s="621"/>
      <c r="AI153" s="621"/>
    </row>
    <row r="154" spans="1:35" x14ac:dyDescent="0.2">
      <c r="A154" s="231" t="s">
        <v>189</v>
      </c>
      <c r="B154" s="434">
        <v>12</v>
      </c>
      <c r="C154" s="18"/>
      <c r="D154" s="174">
        <f t="shared" si="22"/>
        <v>12</v>
      </c>
      <c r="E154" s="18">
        <f t="shared" si="27"/>
        <v>7</v>
      </c>
      <c r="F154" s="18"/>
      <c r="G154" s="18"/>
      <c r="H154" s="18"/>
      <c r="I154" s="18"/>
      <c r="J154" s="18">
        <f t="shared" si="28"/>
        <v>0</v>
      </c>
      <c r="K154" s="18">
        <v>7</v>
      </c>
      <c r="L154" s="174">
        <f t="shared" si="23"/>
        <v>14</v>
      </c>
      <c r="M154" s="501">
        <f t="shared" si="29"/>
        <v>14</v>
      </c>
      <c r="N154" s="18">
        <v>17</v>
      </c>
      <c r="O154" s="18">
        <v>34</v>
      </c>
      <c r="P154" s="18">
        <v>31</v>
      </c>
      <c r="Q154" s="174">
        <f t="shared" si="24"/>
        <v>82</v>
      </c>
      <c r="R154" s="53"/>
      <c r="S154" s="474">
        <f t="shared" si="25"/>
        <v>127</v>
      </c>
      <c r="T154" s="53"/>
      <c r="U154" s="479">
        <f t="shared" si="26"/>
        <v>0.11023622047244094</v>
      </c>
      <c r="V154" s="666"/>
      <c r="W154" s="666"/>
      <c r="X154" s="666"/>
      <c r="Y154" s="666"/>
      <c r="Z154" s="666"/>
      <c r="AA154" s="666"/>
      <c r="AB154" s="686"/>
      <c r="AC154" s="687"/>
      <c r="AD154" s="687">
        <v>7</v>
      </c>
      <c r="AE154" s="682"/>
      <c r="AF154" s="682"/>
      <c r="AG154" s="622">
        <f t="shared" si="30"/>
        <v>0</v>
      </c>
      <c r="AH154" s="621"/>
      <c r="AI154" s="621"/>
    </row>
    <row r="155" spans="1:35" x14ac:dyDescent="0.2">
      <c r="A155" s="230" t="s">
        <v>190</v>
      </c>
      <c r="B155" s="433">
        <v>106</v>
      </c>
      <c r="C155" s="15">
        <v>2</v>
      </c>
      <c r="D155" s="173">
        <f t="shared" si="22"/>
        <v>108</v>
      </c>
      <c r="E155" s="15">
        <f t="shared" si="27"/>
        <v>82</v>
      </c>
      <c r="F155" s="15">
        <v>7</v>
      </c>
      <c r="G155" s="15"/>
      <c r="H155" s="15"/>
      <c r="I155" s="15">
        <v>23</v>
      </c>
      <c r="J155" s="15">
        <f t="shared" si="28"/>
        <v>27</v>
      </c>
      <c r="K155" s="15">
        <v>26</v>
      </c>
      <c r="L155" s="173">
        <f t="shared" si="23"/>
        <v>167</v>
      </c>
      <c r="M155" s="511">
        <f t="shared" si="29"/>
        <v>100.54166666666666</v>
      </c>
      <c r="N155" s="15">
        <v>127</v>
      </c>
      <c r="O155" s="15">
        <v>167</v>
      </c>
      <c r="P155" s="15">
        <v>53</v>
      </c>
      <c r="Q155" s="173">
        <f t="shared" si="24"/>
        <v>347</v>
      </c>
      <c r="R155" s="53"/>
      <c r="S155" s="477">
        <f t="shared" si="25"/>
        <v>500.54166666666663</v>
      </c>
      <c r="T155" s="53"/>
      <c r="U155" s="482">
        <f t="shared" si="26"/>
        <v>0.20086572879380671</v>
      </c>
      <c r="V155" s="666"/>
      <c r="W155" s="666"/>
      <c r="X155" s="666"/>
      <c r="Y155" s="666"/>
      <c r="Z155" s="666"/>
      <c r="AA155" s="666"/>
      <c r="AB155" s="686"/>
      <c r="AC155" s="687">
        <v>77</v>
      </c>
      <c r="AD155" s="687">
        <v>5</v>
      </c>
      <c r="AE155" s="682">
        <v>27</v>
      </c>
      <c r="AF155" s="682">
        <v>0</v>
      </c>
      <c r="AG155" s="622">
        <f t="shared" si="30"/>
        <v>0</v>
      </c>
      <c r="AH155" s="621"/>
      <c r="AI155" s="621"/>
    </row>
    <row r="156" spans="1:35" x14ac:dyDescent="0.2">
      <c r="A156" s="231" t="s">
        <v>191</v>
      </c>
      <c r="B156" s="434">
        <v>61</v>
      </c>
      <c r="C156" s="18">
        <v>65</v>
      </c>
      <c r="D156" s="174">
        <f t="shared" si="22"/>
        <v>126</v>
      </c>
      <c r="E156" s="18">
        <f t="shared" si="27"/>
        <v>98</v>
      </c>
      <c r="F156" s="18">
        <v>1</v>
      </c>
      <c r="G156" s="18">
        <v>14</v>
      </c>
      <c r="H156" s="18"/>
      <c r="I156" s="18"/>
      <c r="J156" s="18">
        <f t="shared" si="28"/>
        <v>52</v>
      </c>
      <c r="K156" s="18"/>
      <c r="L156" s="174">
        <f t="shared" si="23"/>
        <v>230</v>
      </c>
      <c r="M156" s="501">
        <f t="shared" si="29"/>
        <v>141.16666666666669</v>
      </c>
      <c r="N156" s="18">
        <v>186</v>
      </c>
      <c r="O156" s="18">
        <v>483</v>
      </c>
      <c r="P156" s="18">
        <v>246</v>
      </c>
      <c r="Q156" s="174">
        <f t="shared" si="24"/>
        <v>915</v>
      </c>
      <c r="R156" s="53"/>
      <c r="S156" s="474">
        <f t="shared" si="25"/>
        <v>1302.1666666666667</v>
      </c>
      <c r="T156" s="53"/>
      <c r="U156" s="479">
        <f t="shared" si="26"/>
        <v>0.10840906182004352</v>
      </c>
      <c r="V156" s="666"/>
      <c r="W156" s="666"/>
      <c r="X156" s="666"/>
      <c r="Y156" s="666"/>
      <c r="Z156" s="666"/>
      <c r="AA156" s="666"/>
      <c r="AB156" s="686"/>
      <c r="AC156" s="687">
        <v>41</v>
      </c>
      <c r="AD156" s="687">
        <v>57</v>
      </c>
      <c r="AE156" s="682">
        <v>52</v>
      </c>
      <c r="AF156" s="682">
        <v>0</v>
      </c>
      <c r="AG156" s="622">
        <f t="shared" si="30"/>
        <v>0</v>
      </c>
      <c r="AH156" s="621"/>
      <c r="AI156" s="621"/>
    </row>
    <row r="157" spans="1:35" x14ac:dyDescent="0.2">
      <c r="A157" s="232" t="s">
        <v>192</v>
      </c>
      <c r="B157" s="435">
        <v>181</v>
      </c>
      <c r="C157" s="21">
        <v>436</v>
      </c>
      <c r="D157" s="196">
        <f t="shared" si="22"/>
        <v>617</v>
      </c>
      <c r="E157" s="21">
        <f t="shared" si="27"/>
        <v>41</v>
      </c>
      <c r="F157" s="21">
        <v>22</v>
      </c>
      <c r="G157" s="21"/>
      <c r="H157" s="21"/>
      <c r="I157" s="21">
        <v>33</v>
      </c>
      <c r="J157" s="21">
        <f t="shared" si="28"/>
        <v>37</v>
      </c>
      <c r="K157" s="21">
        <v>8</v>
      </c>
      <c r="L157" s="196">
        <f t="shared" si="23"/>
        <v>577</v>
      </c>
      <c r="M157" s="509">
        <f t="shared" si="29"/>
        <v>260.95833333333337</v>
      </c>
      <c r="N157" s="21">
        <v>346</v>
      </c>
      <c r="O157" s="21">
        <v>791</v>
      </c>
      <c r="P157" s="21">
        <v>289</v>
      </c>
      <c r="Q157" s="196">
        <f t="shared" si="24"/>
        <v>1426</v>
      </c>
      <c r="R157" s="53"/>
      <c r="S157" s="475">
        <f t="shared" si="25"/>
        <v>1975.9583333333335</v>
      </c>
      <c r="T157" s="53"/>
      <c r="U157" s="480">
        <f t="shared" si="26"/>
        <v>0.13206671868080891</v>
      </c>
      <c r="V157" s="666"/>
      <c r="W157" s="666"/>
      <c r="X157" s="666"/>
      <c r="Y157" s="666"/>
      <c r="Z157" s="666"/>
      <c r="AA157" s="666"/>
      <c r="AB157" s="686"/>
      <c r="AC157" s="687"/>
      <c r="AD157" s="687">
        <v>41</v>
      </c>
      <c r="AE157" s="682">
        <v>37</v>
      </c>
      <c r="AF157" s="682">
        <v>0</v>
      </c>
      <c r="AG157" s="622">
        <f t="shared" si="30"/>
        <v>0</v>
      </c>
      <c r="AH157" s="621"/>
      <c r="AI157" s="621"/>
    </row>
    <row r="158" spans="1:35" x14ac:dyDescent="0.2">
      <c r="A158" s="231" t="s">
        <v>193</v>
      </c>
      <c r="B158" s="434">
        <v>2</v>
      </c>
      <c r="C158" s="18"/>
      <c r="D158" s="174">
        <f t="shared" si="22"/>
        <v>2</v>
      </c>
      <c r="E158" s="18">
        <f t="shared" si="27"/>
        <v>18</v>
      </c>
      <c r="F158" s="18">
        <v>1</v>
      </c>
      <c r="G158" s="18"/>
      <c r="H158" s="18"/>
      <c r="I158" s="18">
        <v>6</v>
      </c>
      <c r="J158" s="18">
        <f t="shared" si="28"/>
        <v>2</v>
      </c>
      <c r="K158" s="18"/>
      <c r="L158" s="174">
        <f t="shared" si="23"/>
        <v>27</v>
      </c>
      <c r="M158" s="501">
        <f t="shared" si="29"/>
        <v>12.75</v>
      </c>
      <c r="N158" s="18">
        <v>13</v>
      </c>
      <c r="O158" s="18">
        <v>17</v>
      </c>
      <c r="P158" s="18">
        <v>5</v>
      </c>
      <c r="Q158" s="174">
        <f t="shared" si="24"/>
        <v>35</v>
      </c>
      <c r="R158" s="53"/>
      <c r="S158" s="474">
        <f t="shared" si="25"/>
        <v>52.75</v>
      </c>
      <c r="T158" s="53"/>
      <c r="U158" s="479">
        <f t="shared" si="26"/>
        <v>0.24170616113744076</v>
      </c>
      <c r="V158" s="666"/>
      <c r="W158" s="666"/>
      <c r="X158" s="666"/>
      <c r="Y158" s="666"/>
      <c r="Z158" s="666"/>
      <c r="AA158" s="666"/>
      <c r="AB158" s="686"/>
      <c r="AC158" s="687">
        <v>18</v>
      </c>
      <c r="AD158" s="687">
        <v>0</v>
      </c>
      <c r="AE158" s="682">
        <v>2</v>
      </c>
      <c r="AF158" s="682">
        <v>0</v>
      </c>
      <c r="AG158" s="622">
        <f t="shared" si="30"/>
        <v>0</v>
      </c>
      <c r="AH158" s="621"/>
      <c r="AI158" s="621"/>
    </row>
    <row r="159" spans="1:35" x14ac:dyDescent="0.2">
      <c r="A159" s="230" t="s">
        <v>194</v>
      </c>
      <c r="B159" s="433">
        <v>87</v>
      </c>
      <c r="C159" s="15">
        <v>58</v>
      </c>
      <c r="D159" s="173">
        <f t="shared" si="22"/>
        <v>145</v>
      </c>
      <c r="E159" s="15">
        <f t="shared" si="27"/>
        <v>30</v>
      </c>
      <c r="F159" s="15">
        <v>3</v>
      </c>
      <c r="G159" s="15">
        <v>2</v>
      </c>
      <c r="H159" s="15"/>
      <c r="I159" s="15"/>
      <c r="J159" s="15">
        <f t="shared" si="28"/>
        <v>5</v>
      </c>
      <c r="K159" s="15"/>
      <c r="L159" s="173">
        <f t="shared" si="23"/>
        <v>98</v>
      </c>
      <c r="M159" s="511">
        <f t="shared" si="29"/>
        <v>59.833333333333329</v>
      </c>
      <c r="N159" s="15">
        <v>102</v>
      </c>
      <c r="O159" s="15">
        <v>154</v>
      </c>
      <c r="P159" s="15">
        <v>27</v>
      </c>
      <c r="Q159" s="173">
        <f t="shared" si="24"/>
        <v>283</v>
      </c>
      <c r="R159" s="53"/>
      <c r="S159" s="477">
        <f t="shared" si="25"/>
        <v>369.83333333333331</v>
      </c>
      <c r="T159" s="53"/>
      <c r="U159" s="482">
        <f t="shared" si="26"/>
        <v>0.16178458765209552</v>
      </c>
      <c r="V159" s="666"/>
      <c r="W159" s="666"/>
      <c r="X159" s="666"/>
      <c r="Y159" s="666"/>
      <c r="Z159" s="666"/>
      <c r="AA159" s="666"/>
      <c r="AB159" s="686"/>
      <c r="AC159" s="687">
        <v>1</v>
      </c>
      <c r="AD159" s="687">
        <v>29</v>
      </c>
      <c r="AE159" s="682">
        <v>4</v>
      </c>
      <c r="AF159" s="682">
        <v>1</v>
      </c>
      <c r="AG159" s="622">
        <f t="shared" si="30"/>
        <v>0</v>
      </c>
      <c r="AH159" s="621"/>
      <c r="AI159" s="621"/>
    </row>
    <row r="160" spans="1:35" x14ac:dyDescent="0.2">
      <c r="A160" s="231" t="s">
        <v>195</v>
      </c>
      <c r="B160" s="434">
        <v>32</v>
      </c>
      <c r="C160" s="18">
        <v>14</v>
      </c>
      <c r="D160" s="174">
        <f t="shared" si="22"/>
        <v>46</v>
      </c>
      <c r="E160" s="18">
        <f t="shared" si="27"/>
        <v>18</v>
      </c>
      <c r="F160" s="18">
        <v>5</v>
      </c>
      <c r="G160" s="18"/>
      <c r="H160" s="18"/>
      <c r="I160" s="18">
        <v>2</v>
      </c>
      <c r="J160" s="18">
        <f t="shared" si="28"/>
        <v>5</v>
      </c>
      <c r="K160" s="18"/>
      <c r="L160" s="174">
        <f t="shared" si="23"/>
        <v>44</v>
      </c>
      <c r="M160" s="501">
        <f t="shared" si="29"/>
        <v>35.416666666666671</v>
      </c>
      <c r="N160" s="18">
        <v>59</v>
      </c>
      <c r="O160" s="18">
        <v>103</v>
      </c>
      <c r="P160" s="18">
        <v>38</v>
      </c>
      <c r="Q160" s="174">
        <f t="shared" si="24"/>
        <v>200</v>
      </c>
      <c r="R160" s="53"/>
      <c r="S160" s="474">
        <f t="shared" si="25"/>
        <v>273.41666666666669</v>
      </c>
      <c r="T160" s="53"/>
      <c r="U160" s="479">
        <f t="shared" si="26"/>
        <v>0.1295336787564767</v>
      </c>
      <c r="V160" s="666"/>
      <c r="W160" s="666"/>
      <c r="X160" s="666"/>
      <c r="Y160" s="666"/>
      <c r="Z160" s="666"/>
      <c r="AA160" s="666"/>
      <c r="AB160" s="686"/>
      <c r="AC160" s="687"/>
      <c r="AD160" s="687">
        <v>18</v>
      </c>
      <c r="AE160" s="682">
        <v>5</v>
      </c>
      <c r="AF160" s="682">
        <v>0</v>
      </c>
      <c r="AG160" s="622">
        <f t="shared" si="30"/>
        <v>0</v>
      </c>
      <c r="AH160" s="621"/>
      <c r="AI160" s="621"/>
    </row>
    <row r="161" spans="1:38" ht="13.5" x14ac:dyDescent="0.25">
      <c r="A161" s="107" t="s">
        <v>224</v>
      </c>
      <c r="B161" s="436">
        <v>942</v>
      </c>
      <c r="C161" s="70">
        <v>583</v>
      </c>
      <c r="D161" s="27">
        <f t="shared" si="22"/>
        <v>1525</v>
      </c>
      <c r="E161" s="70">
        <f t="shared" si="27"/>
        <v>338</v>
      </c>
      <c r="F161" s="70">
        <v>247</v>
      </c>
      <c r="G161" s="70">
        <v>41</v>
      </c>
      <c r="H161" s="70">
        <v>9</v>
      </c>
      <c r="I161" s="70">
        <v>68</v>
      </c>
      <c r="J161" s="495">
        <f t="shared" si="28"/>
        <v>162</v>
      </c>
      <c r="K161" s="70">
        <v>282</v>
      </c>
      <c r="L161" s="27">
        <f t="shared" si="23"/>
        <v>1730</v>
      </c>
      <c r="M161" s="513">
        <f t="shared" si="29"/>
        <v>1414.8333333333335</v>
      </c>
      <c r="N161" s="70">
        <v>1127</v>
      </c>
      <c r="O161" s="495">
        <v>2226</v>
      </c>
      <c r="P161" s="495">
        <v>887</v>
      </c>
      <c r="Q161" s="26">
        <f t="shared" si="24"/>
        <v>4240</v>
      </c>
      <c r="R161" s="53"/>
      <c r="S161" s="473">
        <f t="shared" si="25"/>
        <v>6541.8333333333339</v>
      </c>
      <c r="T161" s="53"/>
      <c r="U161" s="483">
        <f t="shared" si="26"/>
        <v>0.21627474459249446</v>
      </c>
      <c r="V161" s="666"/>
      <c r="W161" s="666"/>
      <c r="X161" s="666"/>
      <c r="Y161" s="666"/>
      <c r="Z161" s="666"/>
      <c r="AA161" s="666"/>
      <c r="AB161" s="686"/>
      <c r="AC161" s="687">
        <v>70</v>
      </c>
      <c r="AD161" s="687">
        <v>268</v>
      </c>
      <c r="AE161" s="682">
        <v>158</v>
      </c>
      <c r="AF161" s="682">
        <v>4</v>
      </c>
      <c r="AG161" s="622">
        <f t="shared" si="30"/>
        <v>0</v>
      </c>
      <c r="AH161" s="621"/>
      <c r="AI161" s="621"/>
    </row>
    <row r="162" spans="1:38" x14ac:dyDescent="0.2">
      <c r="A162" s="231" t="s">
        <v>409</v>
      </c>
      <c r="B162" s="434">
        <v>101</v>
      </c>
      <c r="C162" s="18">
        <v>23</v>
      </c>
      <c r="D162" s="174">
        <f t="shared" si="22"/>
        <v>124</v>
      </c>
      <c r="E162" s="18">
        <f t="shared" si="27"/>
        <v>5</v>
      </c>
      <c r="F162" s="18"/>
      <c r="G162" s="18"/>
      <c r="H162" s="18"/>
      <c r="I162" s="18"/>
      <c r="J162" s="18">
        <f t="shared" si="28"/>
        <v>0</v>
      </c>
      <c r="K162" s="18">
        <v>102</v>
      </c>
      <c r="L162" s="174">
        <f t="shared" si="23"/>
        <v>130</v>
      </c>
      <c r="M162" s="501">
        <f t="shared" si="29"/>
        <v>114.66666666666667</v>
      </c>
      <c r="N162" s="18">
        <v>43</v>
      </c>
      <c r="O162" s="18">
        <v>29</v>
      </c>
      <c r="P162" s="18">
        <v>12</v>
      </c>
      <c r="Q162" s="174">
        <f t="shared" si="24"/>
        <v>84</v>
      </c>
      <c r="R162" s="53"/>
      <c r="S162" s="474">
        <f t="shared" si="25"/>
        <v>210.66666666666669</v>
      </c>
      <c r="T162" s="53"/>
      <c r="U162" s="479">
        <f t="shared" si="26"/>
        <v>0.54430379746835444</v>
      </c>
      <c r="V162" s="666"/>
      <c r="W162" s="666"/>
      <c r="X162" s="666"/>
      <c r="Y162" s="666"/>
      <c r="Z162" s="666"/>
      <c r="AA162" s="666"/>
      <c r="AB162" s="686"/>
      <c r="AC162" s="687"/>
      <c r="AD162" s="687">
        <v>5</v>
      </c>
      <c r="AE162" s="682"/>
      <c r="AF162" s="682"/>
      <c r="AG162" s="622">
        <f t="shared" si="30"/>
        <v>0</v>
      </c>
      <c r="AH162" s="621"/>
      <c r="AI162" s="621"/>
    </row>
    <row r="163" spans="1:38" x14ac:dyDescent="0.2">
      <c r="A163" s="230" t="s">
        <v>196</v>
      </c>
      <c r="B163" s="433">
        <v>5</v>
      </c>
      <c r="C163" s="15"/>
      <c r="D163" s="173">
        <f t="shared" si="22"/>
        <v>5</v>
      </c>
      <c r="E163" s="15">
        <f t="shared" si="27"/>
        <v>5</v>
      </c>
      <c r="F163" s="15">
        <v>7</v>
      </c>
      <c r="G163" s="15"/>
      <c r="H163" s="15"/>
      <c r="I163" s="15"/>
      <c r="J163" s="15">
        <f t="shared" si="28"/>
        <v>1</v>
      </c>
      <c r="K163" s="15"/>
      <c r="L163" s="173">
        <f t="shared" si="23"/>
        <v>13</v>
      </c>
      <c r="M163" s="511">
        <f t="shared" si="29"/>
        <v>19.5</v>
      </c>
      <c r="N163" s="15">
        <v>8</v>
      </c>
      <c r="O163" s="15">
        <v>22</v>
      </c>
      <c r="P163" s="15">
        <v>22</v>
      </c>
      <c r="Q163" s="173">
        <f t="shared" si="24"/>
        <v>52</v>
      </c>
      <c r="R163" s="53"/>
      <c r="S163" s="477">
        <f t="shared" si="25"/>
        <v>93.5</v>
      </c>
      <c r="T163" s="53"/>
      <c r="U163" s="482">
        <f t="shared" si="26"/>
        <v>0.20855614973262032</v>
      </c>
      <c r="V163" s="666"/>
      <c r="W163" s="666"/>
      <c r="X163" s="666"/>
      <c r="Y163" s="666"/>
      <c r="Z163" s="666"/>
      <c r="AA163" s="666"/>
      <c r="AB163" s="686"/>
      <c r="AC163" s="687"/>
      <c r="AD163" s="687">
        <v>5</v>
      </c>
      <c r="AE163" s="682">
        <v>1</v>
      </c>
      <c r="AF163" s="682">
        <v>0</v>
      </c>
      <c r="AG163" s="622">
        <f t="shared" si="30"/>
        <v>0</v>
      </c>
      <c r="AH163" s="621"/>
      <c r="AI163" s="621"/>
    </row>
    <row r="164" spans="1:38" x14ac:dyDescent="0.2">
      <c r="A164" s="606" t="s">
        <v>644</v>
      </c>
      <c r="B164" s="434">
        <v>10</v>
      </c>
      <c r="C164" s="18">
        <v>81</v>
      </c>
      <c r="D164" s="174">
        <f t="shared" si="22"/>
        <v>91</v>
      </c>
      <c r="E164" s="18">
        <f t="shared" si="27"/>
        <v>24</v>
      </c>
      <c r="F164" s="18">
        <v>199</v>
      </c>
      <c r="G164" s="18">
        <v>2</v>
      </c>
      <c r="H164" s="18">
        <v>1</v>
      </c>
      <c r="I164" s="18">
        <v>12</v>
      </c>
      <c r="J164" s="18">
        <f t="shared" si="28"/>
        <v>29</v>
      </c>
      <c r="K164" s="18">
        <v>94</v>
      </c>
      <c r="L164" s="174">
        <f t="shared" si="23"/>
        <v>442</v>
      </c>
      <c r="M164" s="501">
        <f t="shared" si="29"/>
        <v>555.5</v>
      </c>
      <c r="N164" s="18">
        <v>144</v>
      </c>
      <c r="O164" s="18">
        <v>304</v>
      </c>
      <c r="P164" s="18">
        <v>218</v>
      </c>
      <c r="Q164" s="174">
        <f t="shared" si="24"/>
        <v>666</v>
      </c>
      <c r="R164" s="53"/>
      <c r="S164" s="474">
        <f t="shared" si="25"/>
        <v>1439.5</v>
      </c>
      <c r="T164" s="53"/>
      <c r="U164" s="479">
        <f t="shared" si="26"/>
        <v>0.38589788120875301</v>
      </c>
      <c r="V164" s="666"/>
      <c r="W164" s="666"/>
      <c r="X164" s="666"/>
      <c r="Y164" s="666"/>
      <c r="Z164" s="666"/>
      <c r="AA164" s="666"/>
      <c r="AB164" s="686"/>
      <c r="AC164" s="687">
        <v>13</v>
      </c>
      <c r="AD164" s="687">
        <v>11</v>
      </c>
      <c r="AE164" s="682">
        <v>29</v>
      </c>
      <c r="AF164" s="682">
        <v>0</v>
      </c>
      <c r="AG164" s="622">
        <f t="shared" si="30"/>
        <v>0</v>
      </c>
      <c r="AH164" s="621"/>
      <c r="AI164" s="621"/>
    </row>
    <row r="165" spans="1:38" x14ac:dyDescent="0.2">
      <c r="A165" s="613" t="s">
        <v>507</v>
      </c>
      <c r="B165" s="612">
        <v>71</v>
      </c>
      <c r="C165" s="607">
        <v>32</v>
      </c>
      <c r="D165" s="609">
        <f t="shared" si="22"/>
        <v>103</v>
      </c>
      <c r="E165" s="607">
        <f t="shared" si="27"/>
        <v>11</v>
      </c>
      <c r="F165" s="607"/>
      <c r="G165" s="607">
        <v>1</v>
      </c>
      <c r="H165" s="607"/>
      <c r="I165" s="607">
        <v>3</v>
      </c>
      <c r="J165" s="607">
        <f t="shared" si="28"/>
        <v>3</v>
      </c>
      <c r="K165" s="607">
        <v>2</v>
      </c>
      <c r="L165" s="609">
        <f t="shared" si="23"/>
        <v>52</v>
      </c>
      <c r="M165" s="501">
        <f t="shared" si="29"/>
        <v>26.541666666666664</v>
      </c>
      <c r="N165" s="607">
        <v>53</v>
      </c>
      <c r="O165" s="607">
        <v>60</v>
      </c>
      <c r="P165" s="607">
        <v>37</v>
      </c>
      <c r="Q165" s="609">
        <f t="shared" si="24"/>
        <v>150</v>
      </c>
      <c r="R165" s="53"/>
      <c r="S165" s="474">
        <f t="shared" si="25"/>
        <v>213.54166666666666</v>
      </c>
      <c r="T165" s="53"/>
      <c r="U165" s="479">
        <f t="shared" si="26"/>
        <v>0.12429268292682927</v>
      </c>
      <c r="V165" s="666"/>
      <c r="W165" s="666"/>
      <c r="X165" s="666"/>
      <c r="Y165" s="666"/>
      <c r="Z165" s="666"/>
      <c r="AA165" s="666"/>
      <c r="AB165" s="686"/>
      <c r="AC165" s="687"/>
      <c r="AD165" s="687">
        <v>11</v>
      </c>
      <c r="AE165" s="682">
        <v>3</v>
      </c>
      <c r="AF165" s="682">
        <v>0</v>
      </c>
      <c r="AG165" s="622">
        <f t="shared" si="30"/>
        <v>0</v>
      </c>
      <c r="AH165" s="621"/>
      <c r="AI165" s="621"/>
    </row>
    <row r="166" spans="1:38" x14ac:dyDescent="0.2">
      <c r="A166" s="231" t="s">
        <v>197</v>
      </c>
      <c r="B166" s="434">
        <v>23</v>
      </c>
      <c r="C166" s="18">
        <v>53</v>
      </c>
      <c r="D166" s="174">
        <f t="shared" si="22"/>
        <v>76</v>
      </c>
      <c r="E166" s="18">
        <f t="shared" si="27"/>
        <v>25</v>
      </c>
      <c r="F166" s="18">
        <v>11</v>
      </c>
      <c r="G166" s="18"/>
      <c r="H166" s="18">
        <v>1</v>
      </c>
      <c r="I166" s="18"/>
      <c r="J166" s="18">
        <f t="shared" si="28"/>
        <v>41</v>
      </c>
      <c r="K166" s="18">
        <v>5</v>
      </c>
      <c r="L166" s="174">
        <f t="shared" si="23"/>
        <v>136</v>
      </c>
      <c r="M166" s="501">
        <f t="shared" si="29"/>
        <v>84.666666666666671</v>
      </c>
      <c r="N166" s="18">
        <v>83</v>
      </c>
      <c r="O166" s="18">
        <v>191</v>
      </c>
      <c r="P166" s="18">
        <v>108</v>
      </c>
      <c r="Q166" s="174">
        <f t="shared" si="24"/>
        <v>382</v>
      </c>
      <c r="R166" s="53"/>
      <c r="S166" s="474">
        <f t="shared" si="25"/>
        <v>574.66666666666674</v>
      </c>
      <c r="T166" s="53"/>
      <c r="U166" s="479">
        <f t="shared" si="26"/>
        <v>0.14733178654292342</v>
      </c>
      <c r="V166" s="666"/>
      <c r="W166" s="666"/>
      <c r="X166" s="666"/>
      <c r="Y166" s="666"/>
      <c r="Z166" s="666"/>
      <c r="AA166" s="666"/>
      <c r="AB166" s="686"/>
      <c r="AC166" s="687">
        <v>15</v>
      </c>
      <c r="AD166" s="687">
        <v>10</v>
      </c>
      <c r="AE166" s="682">
        <v>39</v>
      </c>
      <c r="AF166" s="682">
        <v>2</v>
      </c>
      <c r="AG166" s="622">
        <f t="shared" si="30"/>
        <v>0</v>
      </c>
      <c r="AH166" s="621"/>
      <c r="AI166" s="621"/>
    </row>
    <row r="167" spans="1:38" x14ac:dyDescent="0.2">
      <c r="A167" s="231" t="s">
        <v>198</v>
      </c>
      <c r="B167" s="434"/>
      <c r="C167" s="18"/>
      <c r="D167" s="174">
        <f t="shared" si="22"/>
        <v>0</v>
      </c>
      <c r="E167" s="18">
        <f t="shared" si="27"/>
        <v>4</v>
      </c>
      <c r="F167" s="18"/>
      <c r="G167" s="18"/>
      <c r="H167" s="18"/>
      <c r="I167" s="18">
        <v>1</v>
      </c>
      <c r="J167" s="18">
        <f t="shared" si="28"/>
        <v>0</v>
      </c>
      <c r="K167" s="18">
        <v>2</v>
      </c>
      <c r="L167" s="174">
        <f t="shared" si="23"/>
        <v>7</v>
      </c>
      <c r="M167" s="501">
        <f t="shared" si="29"/>
        <v>5.125</v>
      </c>
      <c r="N167" s="18">
        <v>6</v>
      </c>
      <c r="O167" s="18">
        <v>16</v>
      </c>
      <c r="P167" s="18">
        <v>2</v>
      </c>
      <c r="Q167" s="174">
        <f t="shared" si="24"/>
        <v>24</v>
      </c>
      <c r="R167" s="53"/>
      <c r="S167" s="474">
        <f t="shared" si="25"/>
        <v>31.125</v>
      </c>
      <c r="T167" s="53"/>
      <c r="U167" s="479">
        <f t="shared" si="26"/>
        <v>0.1646586345381526</v>
      </c>
      <c r="V167" s="666"/>
      <c r="W167" s="666"/>
      <c r="X167" s="666"/>
      <c r="Y167" s="666"/>
      <c r="Z167" s="666"/>
      <c r="AA167" s="666"/>
      <c r="AB167" s="686"/>
      <c r="AC167" s="687">
        <v>2</v>
      </c>
      <c r="AD167" s="687">
        <v>2</v>
      </c>
      <c r="AE167" s="682"/>
      <c r="AF167" s="682"/>
      <c r="AG167" s="622">
        <f t="shared" si="30"/>
        <v>0</v>
      </c>
      <c r="AH167" s="621"/>
      <c r="AI167" s="621"/>
    </row>
    <row r="168" spans="1:38" x14ac:dyDescent="0.2">
      <c r="A168" s="231" t="s">
        <v>199</v>
      </c>
      <c r="B168" s="434">
        <v>115</v>
      </c>
      <c r="C168" s="18">
        <v>104</v>
      </c>
      <c r="D168" s="174">
        <f t="shared" si="22"/>
        <v>219</v>
      </c>
      <c r="E168" s="18">
        <f t="shared" si="27"/>
        <v>171</v>
      </c>
      <c r="F168" s="18">
        <v>13</v>
      </c>
      <c r="G168" s="18">
        <v>31</v>
      </c>
      <c r="H168" s="18">
        <v>4</v>
      </c>
      <c r="I168" s="18">
        <v>51</v>
      </c>
      <c r="J168" s="18">
        <f t="shared" si="28"/>
        <v>49</v>
      </c>
      <c r="K168" s="18">
        <v>8</v>
      </c>
      <c r="L168" s="174">
        <f t="shared" si="23"/>
        <v>431</v>
      </c>
      <c r="M168" s="501">
        <f t="shared" si="29"/>
        <v>290.04166666666663</v>
      </c>
      <c r="N168" s="18">
        <v>258</v>
      </c>
      <c r="O168" s="18">
        <v>527</v>
      </c>
      <c r="P168" s="18">
        <v>138</v>
      </c>
      <c r="Q168" s="174">
        <f t="shared" si="24"/>
        <v>923</v>
      </c>
      <c r="R168" s="53"/>
      <c r="S168" s="474">
        <f t="shared" si="25"/>
        <v>1351.0416666666665</v>
      </c>
      <c r="T168" s="53"/>
      <c r="U168" s="479">
        <f t="shared" si="26"/>
        <v>0.21468003084040091</v>
      </c>
      <c r="V168" s="666"/>
      <c r="W168" s="666"/>
      <c r="X168" s="666"/>
      <c r="Y168" s="666"/>
      <c r="Z168" s="666"/>
      <c r="AA168" s="666"/>
      <c r="AB168" s="686"/>
      <c r="AC168" s="687">
        <v>31</v>
      </c>
      <c r="AD168" s="687">
        <v>140</v>
      </c>
      <c r="AE168" s="682">
        <v>49</v>
      </c>
      <c r="AF168" s="682">
        <v>0</v>
      </c>
      <c r="AG168" s="622">
        <f t="shared" si="30"/>
        <v>0</v>
      </c>
      <c r="AH168" s="621"/>
      <c r="AI168" s="621"/>
    </row>
    <row r="169" spans="1:38" x14ac:dyDescent="0.2">
      <c r="A169" s="231" t="s">
        <v>581</v>
      </c>
      <c r="B169" s="434">
        <v>542</v>
      </c>
      <c r="C169" s="18">
        <v>254</v>
      </c>
      <c r="D169" s="174">
        <f t="shared" si="22"/>
        <v>796</v>
      </c>
      <c r="E169" s="18">
        <f t="shared" si="27"/>
        <v>56</v>
      </c>
      <c r="F169" s="18">
        <v>15</v>
      </c>
      <c r="G169" s="18">
        <v>2</v>
      </c>
      <c r="H169" s="18"/>
      <c r="I169" s="18"/>
      <c r="J169" s="18">
        <f t="shared" si="28"/>
        <v>19</v>
      </c>
      <c r="K169" s="18"/>
      <c r="L169" s="174">
        <f t="shared" si="23"/>
        <v>346</v>
      </c>
      <c r="M169" s="501">
        <f t="shared" si="29"/>
        <v>178.16666666666669</v>
      </c>
      <c r="N169" s="18">
        <v>392</v>
      </c>
      <c r="O169" s="18">
        <v>805</v>
      </c>
      <c r="P169" s="18">
        <v>251</v>
      </c>
      <c r="Q169" s="174">
        <f t="shared" si="24"/>
        <v>1448</v>
      </c>
      <c r="R169" s="53"/>
      <c r="S169" s="474">
        <f t="shared" si="25"/>
        <v>1877.1666666666667</v>
      </c>
      <c r="T169" s="53"/>
      <c r="U169" s="479">
        <f t="shared" si="26"/>
        <v>9.4912545502974344E-2</v>
      </c>
      <c r="V169" s="666"/>
      <c r="W169" s="666"/>
      <c r="X169" s="666"/>
      <c r="Y169" s="666"/>
      <c r="Z169" s="666"/>
      <c r="AA169" s="666"/>
      <c r="AB169" s="686"/>
      <c r="AC169" s="687">
        <v>9</v>
      </c>
      <c r="AD169" s="687">
        <v>47</v>
      </c>
      <c r="AE169" s="682">
        <v>18</v>
      </c>
      <c r="AF169" s="682">
        <v>1</v>
      </c>
      <c r="AG169" s="622">
        <f t="shared" si="30"/>
        <v>0</v>
      </c>
      <c r="AH169" s="621"/>
      <c r="AI169" s="621"/>
    </row>
    <row r="170" spans="1:38" s="457" customFormat="1" x14ac:dyDescent="0.2">
      <c r="A170" s="231" t="s">
        <v>369</v>
      </c>
      <c r="B170" s="434"/>
      <c r="C170" s="18"/>
      <c r="D170" s="174">
        <f t="shared" si="22"/>
        <v>0</v>
      </c>
      <c r="E170" s="18">
        <f t="shared" si="27"/>
        <v>0</v>
      </c>
      <c r="F170" s="18">
        <v>2</v>
      </c>
      <c r="G170" s="18"/>
      <c r="H170" s="18">
        <v>1</v>
      </c>
      <c r="I170" s="18"/>
      <c r="J170" s="18">
        <f t="shared" si="28"/>
        <v>8</v>
      </c>
      <c r="K170" s="18"/>
      <c r="L170" s="174">
        <f t="shared" si="23"/>
        <v>11</v>
      </c>
      <c r="M170" s="501">
        <f t="shared" si="29"/>
        <v>9.5</v>
      </c>
      <c r="N170" s="18">
        <v>5</v>
      </c>
      <c r="O170" s="18">
        <v>15</v>
      </c>
      <c r="P170" s="18">
        <v>12</v>
      </c>
      <c r="Q170" s="174">
        <f t="shared" si="24"/>
        <v>32</v>
      </c>
      <c r="R170" s="53"/>
      <c r="S170" s="474">
        <f t="shared" si="25"/>
        <v>53.5</v>
      </c>
      <c r="T170" s="53"/>
      <c r="U170" s="479">
        <f t="shared" si="26"/>
        <v>0.17757009345794392</v>
      </c>
      <c r="V170" s="666"/>
      <c r="W170" s="666"/>
      <c r="X170" s="666"/>
      <c r="Y170" s="666"/>
      <c r="Z170" s="666"/>
      <c r="AA170" s="666"/>
      <c r="AB170" s="686"/>
      <c r="AC170" s="687"/>
      <c r="AD170" s="687"/>
      <c r="AE170" s="682">
        <v>7</v>
      </c>
      <c r="AF170" s="682">
        <v>1</v>
      </c>
      <c r="AG170" s="622">
        <f t="shared" si="30"/>
        <v>0</v>
      </c>
      <c r="AH170" s="621"/>
      <c r="AI170" s="621"/>
      <c r="AJ170" s="349"/>
      <c r="AK170" s="621"/>
      <c r="AL170"/>
    </row>
    <row r="171" spans="1:38" s="457" customFormat="1" x14ac:dyDescent="0.2">
      <c r="A171" s="232" t="s">
        <v>582</v>
      </c>
      <c r="B171" s="435">
        <v>75</v>
      </c>
      <c r="C171" s="21">
        <v>36</v>
      </c>
      <c r="D171" s="196">
        <f t="shared" si="22"/>
        <v>111</v>
      </c>
      <c r="E171" s="21">
        <f t="shared" si="27"/>
        <v>37</v>
      </c>
      <c r="F171" s="21"/>
      <c r="G171" s="21">
        <v>5</v>
      </c>
      <c r="H171" s="21">
        <v>2</v>
      </c>
      <c r="I171" s="21">
        <v>1</v>
      </c>
      <c r="J171" s="21">
        <f t="shared" si="28"/>
        <v>12</v>
      </c>
      <c r="K171" s="21">
        <v>69</v>
      </c>
      <c r="L171" s="196">
        <f t="shared" si="23"/>
        <v>162</v>
      </c>
      <c r="M171" s="509">
        <f t="shared" si="29"/>
        <v>131.125</v>
      </c>
      <c r="N171" s="21">
        <v>135</v>
      </c>
      <c r="O171" s="21">
        <v>257</v>
      </c>
      <c r="P171" s="21">
        <v>87</v>
      </c>
      <c r="Q171" s="196">
        <f t="shared" si="24"/>
        <v>479</v>
      </c>
      <c r="R171" s="53"/>
      <c r="S171" s="475">
        <f t="shared" si="25"/>
        <v>697.125</v>
      </c>
      <c r="T171" s="53"/>
      <c r="U171" s="480">
        <f t="shared" si="26"/>
        <v>0.18809395732472656</v>
      </c>
      <c r="V171" s="666"/>
      <c r="W171" s="666"/>
      <c r="X171" s="666"/>
      <c r="Y171" s="666"/>
      <c r="Z171" s="666"/>
      <c r="AA171" s="666"/>
      <c r="AB171" s="686"/>
      <c r="AC171" s="687"/>
      <c r="AD171" s="687">
        <v>37</v>
      </c>
      <c r="AE171" s="682">
        <v>12</v>
      </c>
      <c r="AF171" s="682">
        <v>0</v>
      </c>
      <c r="AG171" s="622">
        <f t="shared" si="30"/>
        <v>0</v>
      </c>
      <c r="AH171" s="621"/>
      <c r="AI171" s="621"/>
      <c r="AJ171" s="349"/>
      <c r="AK171" s="621"/>
    </row>
    <row r="172" spans="1:38" s="457" customFormat="1" ht="13.5" x14ac:dyDescent="0.25">
      <c r="A172" s="445" t="s">
        <v>493</v>
      </c>
      <c r="B172" s="496"/>
      <c r="C172" s="495"/>
      <c r="D172" s="27">
        <f t="shared" si="22"/>
        <v>0</v>
      </c>
      <c r="E172" s="495">
        <f t="shared" si="27"/>
        <v>0</v>
      </c>
      <c r="F172" s="495"/>
      <c r="G172" s="495"/>
      <c r="H172" s="495"/>
      <c r="I172" s="495"/>
      <c r="J172" s="495">
        <f t="shared" si="28"/>
        <v>0</v>
      </c>
      <c r="K172" s="495"/>
      <c r="L172" s="27">
        <f t="shared" si="23"/>
        <v>0</v>
      </c>
      <c r="M172" s="513">
        <f t="shared" si="29"/>
        <v>0</v>
      </c>
      <c r="N172" s="495"/>
      <c r="O172" s="495"/>
      <c r="P172" s="495">
        <v>11</v>
      </c>
      <c r="Q172" s="459">
        <f t="shared" si="24"/>
        <v>11</v>
      </c>
      <c r="R172" s="53"/>
      <c r="S172" s="473">
        <f t="shared" si="25"/>
        <v>22</v>
      </c>
      <c r="T172" s="53"/>
      <c r="U172" s="483">
        <f t="shared" si="26"/>
        <v>0</v>
      </c>
      <c r="V172" s="666"/>
      <c r="W172" s="666"/>
      <c r="X172" s="666"/>
      <c r="Y172" s="666"/>
      <c r="Z172" s="666"/>
      <c r="AA172" s="666"/>
      <c r="AB172" s="686"/>
      <c r="AC172" s="687"/>
      <c r="AD172" s="687"/>
      <c r="AE172" s="682"/>
      <c r="AF172" s="682"/>
      <c r="AG172" s="622">
        <f t="shared" si="30"/>
        <v>0</v>
      </c>
      <c r="AH172" s="621"/>
      <c r="AI172" s="621"/>
      <c r="AJ172" s="349"/>
      <c r="AK172" s="621"/>
    </row>
    <row r="173" spans="1:38" x14ac:dyDescent="0.2">
      <c r="A173" s="449" t="s">
        <v>491</v>
      </c>
      <c r="B173" s="434"/>
      <c r="C173" s="18"/>
      <c r="D173" s="460">
        <f t="shared" si="22"/>
        <v>0</v>
      </c>
      <c r="E173" s="18">
        <f t="shared" si="27"/>
        <v>0</v>
      </c>
      <c r="F173" s="18"/>
      <c r="G173" s="18"/>
      <c r="H173" s="18"/>
      <c r="I173" s="18"/>
      <c r="J173" s="18">
        <f t="shared" si="28"/>
        <v>0</v>
      </c>
      <c r="K173" s="18"/>
      <c r="L173" s="460">
        <f t="shared" si="23"/>
        <v>0</v>
      </c>
      <c r="M173" s="501">
        <f t="shared" si="29"/>
        <v>0</v>
      </c>
      <c r="N173" s="18"/>
      <c r="O173" s="18"/>
      <c r="P173" s="18">
        <v>5</v>
      </c>
      <c r="Q173" s="460">
        <f t="shared" si="24"/>
        <v>5</v>
      </c>
      <c r="R173" s="53"/>
      <c r="S173" s="474">
        <f t="shared" si="25"/>
        <v>10</v>
      </c>
      <c r="T173" s="53"/>
      <c r="U173" s="479">
        <f t="shared" si="26"/>
        <v>0</v>
      </c>
      <c r="V173" s="666"/>
      <c r="W173" s="666"/>
      <c r="X173" s="666"/>
      <c r="Y173" s="666"/>
      <c r="Z173" s="666"/>
      <c r="AA173" s="666"/>
      <c r="AB173" s="686"/>
      <c r="AC173" s="687"/>
      <c r="AD173" s="687"/>
      <c r="AE173" s="682"/>
      <c r="AF173" s="682"/>
      <c r="AG173" s="622">
        <f t="shared" si="30"/>
        <v>0</v>
      </c>
      <c r="AH173" s="621"/>
      <c r="AI173" s="621"/>
      <c r="AL173" s="457"/>
    </row>
    <row r="174" spans="1:38" x14ac:dyDescent="0.2">
      <c r="A174" s="449" t="s">
        <v>492</v>
      </c>
      <c r="B174" s="434"/>
      <c r="C174" s="18"/>
      <c r="D174" s="460">
        <f t="shared" si="22"/>
        <v>0</v>
      </c>
      <c r="E174" s="18">
        <f t="shared" si="27"/>
        <v>0</v>
      </c>
      <c r="F174" s="18"/>
      <c r="G174" s="18"/>
      <c r="H174" s="18"/>
      <c r="I174" s="18"/>
      <c r="J174" s="18">
        <f t="shared" si="28"/>
        <v>0</v>
      </c>
      <c r="K174" s="18"/>
      <c r="L174" s="460">
        <f t="shared" si="23"/>
        <v>0</v>
      </c>
      <c r="M174" s="501">
        <f t="shared" si="29"/>
        <v>0</v>
      </c>
      <c r="N174" s="18"/>
      <c r="O174" s="18"/>
      <c r="P174" s="18">
        <v>6</v>
      </c>
      <c r="Q174" s="460">
        <f t="shared" si="24"/>
        <v>6</v>
      </c>
      <c r="R174" s="53"/>
      <c r="S174" s="474">
        <f t="shared" si="25"/>
        <v>12</v>
      </c>
      <c r="T174" s="53"/>
      <c r="U174" s="479">
        <f t="shared" si="26"/>
        <v>0</v>
      </c>
      <c r="V174" s="666"/>
      <c r="W174" s="666"/>
      <c r="X174" s="666"/>
      <c r="Y174" s="666"/>
      <c r="Z174" s="666"/>
      <c r="AA174" s="666"/>
      <c r="AB174" s="686"/>
      <c r="AC174" s="687"/>
      <c r="AD174" s="687"/>
      <c r="AE174" s="682"/>
      <c r="AF174" s="682"/>
      <c r="AG174" s="622">
        <f t="shared" si="30"/>
        <v>0</v>
      </c>
      <c r="AH174" s="621"/>
      <c r="AI174" s="621"/>
    </row>
    <row r="175" spans="1:38" ht="15" customHeight="1" x14ac:dyDescent="0.2">
      <c r="B175" s="624"/>
      <c r="C175" s="624"/>
      <c r="D175" s="624"/>
      <c r="E175" s="624"/>
      <c r="F175" s="624"/>
      <c r="G175" s="624"/>
      <c r="H175" s="624"/>
      <c r="I175" s="624"/>
      <c r="J175" s="624"/>
      <c r="K175" s="624"/>
      <c r="L175" s="624"/>
      <c r="M175" s="624"/>
      <c r="N175" s="624"/>
      <c r="O175" s="624"/>
      <c r="P175" s="624"/>
      <c r="Q175" s="624"/>
      <c r="R175" s="624"/>
      <c r="S175" s="624"/>
      <c r="T175" s="624"/>
      <c r="U175" s="624"/>
      <c r="V175" s="624"/>
      <c r="W175" s="624"/>
      <c r="X175" s="624"/>
      <c r="Y175" s="624"/>
      <c r="Z175" s="624"/>
      <c r="AA175" s="624"/>
      <c r="AB175" s="624"/>
      <c r="AC175" s="624"/>
      <c r="AD175" s="624"/>
      <c r="AE175" s="624"/>
      <c r="AF175" s="624"/>
      <c r="AG175" s="622"/>
      <c r="AH175" s="621"/>
      <c r="AI175" s="621"/>
    </row>
    <row r="176" spans="1:38" ht="29.25" customHeight="1" x14ac:dyDescent="0.25">
      <c r="A176" s="95" t="s">
        <v>1</v>
      </c>
      <c r="B176" s="219">
        <f>B99+B161+B152+B148+B144+B133+B130+B126+B103+B95+B90+B88+B82+B69+B67+B59+B57+B54+B52+B50+B45+B42+B35+B33+B30+B27+B21+B17+B14+B9</f>
        <v>11450</v>
      </c>
      <c r="C176" s="219">
        <f t="shared" ref="C176:K176" si="31">C99+C161+C152+C148+C144+C133+C130+C126+C103+C95+C90+C88+C82+C69+C67+C59+C57+C54+C52+C50+C45+C42+C35+C33+C30+C27+C21+C17+C14+C9</f>
        <v>6893</v>
      </c>
      <c r="D176" s="27">
        <f t="shared" si="31"/>
        <v>18343</v>
      </c>
      <c r="E176" s="25">
        <f t="shared" si="31"/>
        <v>4824</v>
      </c>
      <c r="F176" s="25">
        <f t="shared" si="31"/>
        <v>1683</v>
      </c>
      <c r="G176" s="25">
        <f t="shared" si="31"/>
        <v>758</v>
      </c>
      <c r="H176" s="25">
        <f t="shared" si="31"/>
        <v>186</v>
      </c>
      <c r="I176" s="25">
        <f t="shared" si="31"/>
        <v>1014</v>
      </c>
      <c r="J176" s="25">
        <f t="shared" si="31"/>
        <v>2262</v>
      </c>
      <c r="K176" s="25">
        <f t="shared" si="31"/>
        <v>2446</v>
      </c>
      <c r="L176" s="27">
        <f>L99+L161+L152+L148+L144+L133+L130+L126+L103+L95+L90+L88+L82+L69+L67+L59+L57+L54+L52+L50+L45+L42+L35+L33+L30+L27+L21+L17+L14+L9</f>
        <v>20066</v>
      </c>
      <c r="M176" s="513">
        <f>C176/3+AC176/2+AD176+F176*2+G176+H176+I176/8+AE176/2+AF176+K176</f>
        <v>14712.916666666666</v>
      </c>
      <c r="N176" s="25">
        <f>N99+N161+N152+N148+N144+N133+N130+N126+N103+N95+N90+N88+N82+N69+N67+N59+N57+N54+N52+N50+N45+N42+N35+N33+N30+N27+N21+N17+N14+N9+N172+N80</f>
        <v>15873</v>
      </c>
      <c r="O176" s="25">
        <f>O99+O161+O152+O148+O144+O133+O130+O126+O103+O95+O90+O88+O82+O69+O67+O59+O57+O54+O52+O50+O45+O42+O35+O33+O30+O27+O21+O17+O14+O9+O172+O80</f>
        <v>33427</v>
      </c>
      <c r="P176" s="25">
        <f>P99+P161+P152+P148+P144+P133+P130+P126+P103+P95+P90+P88+P82+P69+P67+P59+P57+P54+P52+P50+P45+P42+P35+P33+P30+P27+P21+P17+P14+P9+P172+P80</f>
        <v>12876</v>
      </c>
      <c r="Q176" s="26">
        <f>SUM(N176:P176)</f>
        <v>62176</v>
      </c>
      <c r="S176" s="473">
        <f>M176+N176+O176+P176*2</f>
        <v>89764.916666666657</v>
      </c>
      <c r="U176" s="483">
        <f>M176/S176</f>
        <v>0.16390497772422227</v>
      </c>
      <c r="V176" s="666"/>
      <c r="W176" s="666"/>
      <c r="X176" s="666"/>
      <c r="Y176" s="666"/>
      <c r="Z176" s="666"/>
      <c r="AA176" s="666"/>
      <c r="AB176" s="666" t="s">
        <v>675</v>
      </c>
      <c r="AC176" s="679">
        <f>SUM(AC8:AC174)/2</f>
        <v>903</v>
      </c>
      <c r="AD176" s="679">
        <f t="shared" ref="AD176:AF176" si="32">SUM(AD8:AD174)/2</f>
        <v>3921</v>
      </c>
      <c r="AE176" s="679">
        <f t="shared" si="32"/>
        <v>2204</v>
      </c>
      <c r="AF176" s="679">
        <f t="shared" si="32"/>
        <v>58</v>
      </c>
      <c r="AG176" s="622">
        <f>AC176+AD176-E176</f>
        <v>0</v>
      </c>
      <c r="AH176" s="621"/>
      <c r="AI176" s="621"/>
    </row>
    <row r="177" spans="1:35" ht="12" customHeight="1" x14ac:dyDescent="0.2">
      <c r="B177" s="507"/>
      <c r="C177" s="507"/>
      <c r="D177" s="507"/>
      <c r="E177" s="507"/>
      <c r="F177" s="507"/>
      <c r="G177" s="507"/>
      <c r="H177" s="507"/>
      <c r="I177" s="507"/>
      <c r="J177" s="507"/>
      <c r="K177" s="507"/>
      <c r="L177" s="507"/>
      <c r="M177" s="507"/>
      <c r="N177" s="507"/>
      <c r="O177" s="507"/>
      <c r="P177" s="507"/>
      <c r="Q177" s="507"/>
      <c r="R177" s="507"/>
      <c r="S177" s="507"/>
      <c r="V177" s="666"/>
      <c r="W177" s="666"/>
      <c r="X177" s="666"/>
      <c r="Y177" s="666"/>
      <c r="Z177" s="666"/>
      <c r="AA177" s="666"/>
      <c r="AB177" s="666"/>
      <c r="AC177" s="503"/>
      <c r="AD177" s="503"/>
      <c r="AE177" s="503"/>
      <c r="AF177" s="503"/>
      <c r="AI177" s="621"/>
    </row>
    <row r="178" spans="1:35" ht="33.75" customHeight="1" x14ac:dyDescent="0.2">
      <c r="A178" s="716" t="s">
        <v>539</v>
      </c>
      <c r="B178" s="716"/>
      <c r="C178" s="716"/>
      <c r="D178" s="716"/>
      <c r="E178" s="716"/>
      <c r="F178" s="716"/>
      <c r="G178" s="716"/>
      <c r="H178" s="716"/>
      <c r="I178" s="716"/>
      <c r="J178" s="716"/>
      <c r="K178" s="716"/>
      <c r="L178" s="716"/>
      <c r="M178" s="716"/>
      <c r="N178" s="716"/>
      <c r="O178" s="716"/>
      <c r="P178" s="716"/>
      <c r="Q178" s="716"/>
      <c r="R178" s="716"/>
      <c r="S178" s="716"/>
      <c r="T178" s="716"/>
      <c r="U178" s="716"/>
      <c r="V178" s="666"/>
      <c r="W178" s="666"/>
      <c r="X178" s="666"/>
      <c r="Y178" s="666"/>
      <c r="Z178" s="666"/>
      <c r="AA178" s="666"/>
      <c r="AB178" s="666"/>
      <c r="AI178" s="621"/>
    </row>
    <row r="179" spans="1:35" ht="14.25" customHeight="1" x14ac:dyDescent="0.2">
      <c r="A179" s="205"/>
      <c r="B179" s="689"/>
      <c r="C179" s="689"/>
      <c r="D179" s="689"/>
      <c r="E179" s="689"/>
      <c r="F179" s="689"/>
      <c r="G179" s="689"/>
      <c r="H179" s="689"/>
      <c r="I179" s="689"/>
      <c r="J179" s="689"/>
      <c r="K179" s="689"/>
      <c r="L179" s="689"/>
      <c r="M179" s="689"/>
      <c r="N179" s="689"/>
      <c r="O179" s="689"/>
      <c r="P179" s="689"/>
      <c r="Q179" s="689"/>
      <c r="R179" s="689"/>
      <c r="S179" s="689"/>
      <c r="T179" s="689"/>
      <c r="U179" s="689"/>
      <c r="V179" s="666"/>
      <c r="W179" s="666"/>
      <c r="X179" s="666"/>
      <c r="Y179" s="666"/>
      <c r="Z179" s="666"/>
      <c r="AA179" s="666"/>
      <c r="AB179" s="666"/>
      <c r="AD179" s="506"/>
      <c r="AI179" s="621"/>
    </row>
    <row r="180" spans="1:35" x14ac:dyDescent="0.2">
      <c r="N180" s="458"/>
      <c r="O180" s="458"/>
      <c r="P180" s="458"/>
      <c r="Q180" s="458"/>
      <c r="V180" s="666"/>
      <c r="W180" s="666"/>
      <c r="X180" s="666"/>
      <c r="Y180" s="666"/>
      <c r="Z180" s="666"/>
      <c r="AA180" s="666"/>
      <c r="AB180" s="666"/>
      <c r="AI180" s="621"/>
    </row>
    <row r="181" spans="1:35" x14ac:dyDescent="0.2">
      <c r="B181" s="507"/>
      <c r="C181" s="507"/>
      <c r="D181" s="507"/>
      <c r="E181" s="360"/>
      <c r="F181" s="360"/>
      <c r="G181" s="360"/>
      <c r="H181" s="360"/>
      <c r="I181" s="360"/>
      <c r="J181" s="360"/>
      <c r="K181" s="507"/>
      <c r="L181" s="507"/>
      <c r="M181" s="507"/>
      <c r="N181" s="360"/>
      <c r="O181" s="360"/>
      <c r="P181" s="360"/>
      <c r="Q181" s="360"/>
      <c r="V181" s="666"/>
      <c r="W181" s="666"/>
      <c r="X181" s="666"/>
      <c r="Y181" s="666"/>
      <c r="Z181" s="666"/>
      <c r="AA181" s="666"/>
      <c r="AB181" s="666"/>
      <c r="AI181" s="621"/>
    </row>
    <row r="182" spans="1:35" x14ac:dyDescent="0.2">
      <c r="C182" s="360"/>
      <c r="D182" s="360"/>
      <c r="E182" s="360"/>
      <c r="F182" s="360"/>
      <c r="G182" s="360"/>
      <c r="H182" s="360"/>
      <c r="I182" s="360"/>
      <c r="J182" s="360"/>
      <c r="K182" s="360"/>
      <c r="L182" s="360"/>
      <c r="M182" s="360"/>
      <c r="N182" s="360"/>
      <c r="O182" s="360"/>
      <c r="P182" s="360"/>
      <c r="Q182" s="360"/>
      <c r="V182" s="666"/>
      <c r="W182" s="666"/>
      <c r="X182" s="666"/>
      <c r="Y182" s="666"/>
      <c r="Z182" s="666"/>
      <c r="AA182" s="666"/>
      <c r="AB182" s="666"/>
      <c r="AI182" s="621"/>
    </row>
    <row r="183" spans="1:35" x14ac:dyDescent="0.2">
      <c r="V183" s="666"/>
      <c r="W183" s="666"/>
      <c r="X183" s="666"/>
      <c r="Y183" s="666"/>
      <c r="Z183" s="666"/>
      <c r="AA183" s="666"/>
      <c r="AB183" s="666"/>
      <c r="AG183" s="457"/>
      <c r="AH183" s="32"/>
      <c r="AI183" s="621"/>
    </row>
    <row r="184" spans="1:35" x14ac:dyDescent="0.2">
      <c r="V184" s="666"/>
      <c r="W184" s="666"/>
      <c r="X184" s="666"/>
      <c r="Y184" s="666"/>
      <c r="Z184" s="666"/>
      <c r="AA184" s="666"/>
      <c r="AB184" s="666"/>
      <c r="AG184" s="457"/>
      <c r="AH184" s="457"/>
      <c r="AI184" s="621"/>
    </row>
    <row r="185" spans="1:35" x14ac:dyDescent="0.2">
      <c r="V185" s="666"/>
      <c r="W185" s="666"/>
      <c r="X185" s="666"/>
      <c r="Y185" s="666"/>
      <c r="Z185" s="666"/>
      <c r="AA185" s="666"/>
      <c r="AB185" s="666"/>
      <c r="AG185" s="457"/>
      <c r="AI185" s="621"/>
    </row>
    <row r="186" spans="1:35" x14ac:dyDescent="0.2">
      <c r="AG186" s="457"/>
      <c r="AI186" s="621"/>
    </row>
    <row r="187" spans="1:35" x14ac:dyDescent="0.2">
      <c r="AD187" s="506"/>
      <c r="AG187" s="457"/>
      <c r="AI187" s="621"/>
    </row>
    <row r="188" spans="1:35" x14ac:dyDescent="0.2">
      <c r="AG188" s="457"/>
      <c r="AH188" s="457"/>
      <c r="AI188" s="621"/>
    </row>
    <row r="189" spans="1:35" x14ac:dyDescent="0.2">
      <c r="AG189" s="457"/>
      <c r="AI189" s="621"/>
    </row>
    <row r="190" spans="1:35" x14ac:dyDescent="0.2">
      <c r="AG190" s="457"/>
      <c r="AI190" s="621"/>
    </row>
    <row r="191" spans="1:35" x14ac:dyDescent="0.2">
      <c r="AG191" s="457"/>
      <c r="AI191" s="621"/>
    </row>
    <row r="192" spans="1:35" x14ac:dyDescent="0.2">
      <c r="AG192" s="457"/>
      <c r="AI192" s="621"/>
    </row>
    <row r="193" spans="33:35" x14ac:dyDescent="0.2">
      <c r="AG193" s="457"/>
      <c r="AI193" s="621"/>
    </row>
    <row r="194" spans="33:35" x14ac:dyDescent="0.2">
      <c r="AG194" s="457"/>
      <c r="AI194" s="621"/>
    </row>
    <row r="195" spans="33:35" x14ac:dyDescent="0.2">
      <c r="AG195" s="457"/>
      <c r="AI195" s="621"/>
    </row>
    <row r="196" spans="33:35" x14ac:dyDescent="0.2">
      <c r="AG196" s="457"/>
      <c r="AI196" s="621"/>
    </row>
    <row r="197" spans="33:35" x14ac:dyDescent="0.2">
      <c r="AG197" s="457"/>
      <c r="AI197" s="621"/>
    </row>
    <row r="198" spans="33:35" x14ac:dyDescent="0.2">
      <c r="AG198" s="457"/>
      <c r="AI198" s="621"/>
    </row>
    <row r="199" spans="33:35" x14ac:dyDescent="0.2">
      <c r="AG199" s="457"/>
      <c r="AI199" s="621"/>
    </row>
    <row r="200" spans="33:35" x14ac:dyDescent="0.2">
      <c r="AG200" s="457"/>
      <c r="AI200" s="621"/>
    </row>
    <row r="201" spans="33:35" x14ac:dyDescent="0.2">
      <c r="AG201" s="457"/>
      <c r="AI201" s="621"/>
    </row>
    <row r="202" spans="33:35" x14ac:dyDescent="0.2">
      <c r="AG202" s="457"/>
      <c r="AH202" s="457"/>
      <c r="AI202" s="621"/>
    </row>
    <row r="203" spans="33:35" x14ac:dyDescent="0.2">
      <c r="AG203" s="457"/>
      <c r="AI203" s="621"/>
    </row>
    <row r="204" spans="33:35" x14ac:dyDescent="0.2">
      <c r="AG204" s="457"/>
      <c r="AI204" s="621"/>
    </row>
    <row r="205" spans="33:35" x14ac:dyDescent="0.2">
      <c r="AG205" s="457"/>
      <c r="AI205" s="621"/>
    </row>
    <row r="206" spans="33:35" x14ac:dyDescent="0.2">
      <c r="AI206" s="621"/>
    </row>
    <row r="207" spans="33:35" x14ac:dyDescent="0.2">
      <c r="AI207" s="621"/>
    </row>
    <row r="208" spans="33:35" x14ac:dyDescent="0.2">
      <c r="AI208" s="621"/>
    </row>
    <row r="209" spans="35:35" x14ac:dyDescent="0.2">
      <c r="AI209" s="621"/>
    </row>
    <row r="210" spans="35:35" x14ac:dyDescent="0.2">
      <c r="AI210" s="621"/>
    </row>
    <row r="211" spans="35:35" x14ac:dyDescent="0.2">
      <c r="AI211" s="621"/>
    </row>
    <row r="212" spans="35:35" x14ac:dyDescent="0.2">
      <c r="AI212" s="621"/>
    </row>
    <row r="213" spans="35:35" x14ac:dyDescent="0.2">
      <c r="AI213" s="621"/>
    </row>
    <row r="214" spans="35:35" x14ac:dyDescent="0.2">
      <c r="AI214" s="621"/>
    </row>
    <row r="215" spans="35:35" x14ac:dyDescent="0.2">
      <c r="AI215" s="621"/>
    </row>
    <row r="216" spans="35:35" x14ac:dyDescent="0.2">
      <c r="AI216" s="621"/>
    </row>
    <row r="217" spans="35:35" x14ac:dyDescent="0.2">
      <c r="AI217" s="621"/>
    </row>
    <row r="218" spans="35:35" x14ac:dyDescent="0.2">
      <c r="AI218" s="621"/>
    </row>
    <row r="219" spans="35:35" x14ac:dyDescent="0.2">
      <c r="AI219" s="621"/>
    </row>
    <row r="220" spans="35:35" x14ac:dyDescent="0.2">
      <c r="AI220" s="621"/>
    </row>
    <row r="221" spans="35:35" x14ac:dyDescent="0.2">
      <c r="AI221" s="621"/>
    </row>
    <row r="222" spans="35:35" x14ac:dyDescent="0.2">
      <c r="AI222" s="621"/>
    </row>
    <row r="223" spans="35:35" x14ac:dyDescent="0.2">
      <c r="AI223" s="621"/>
    </row>
    <row r="224" spans="35:35" x14ac:dyDescent="0.2">
      <c r="AI224" s="621"/>
    </row>
    <row r="225" spans="34:35" x14ac:dyDescent="0.2">
      <c r="AI225" s="621"/>
    </row>
    <row r="226" spans="34:35" x14ac:dyDescent="0.2">
      <c r="AI226" s="621"/>
    </row>
    <row r="227" spans="34:35" x14ac:dyDescent="0.2">
      <c r="AI227" s="621"/>
    </row>
    <row r="228" spans="34:35" x14ac:dyDescent="0.2">
      <c r="AI228" s="621"/>
    </row>
    <row r="229" spans="34:35" x14ac:dyDescent="0.2">
      <c r="AI229" s="621"/>
    </row>
    <row r="230" spans="34:35" x14ac:dyDescent="0.2">
      <c r="AI230" s="621"/>
    </row>
    <row r="231" spans="34:35" x14ac:dyDescent="0.2">
      <c r="AH231" s="457"/>
      <c r="AI231" s="621"/>
    </row>
    <row r="232" spans="34:35" x14ac:dyDescent="0.2">
      <c r="AH232" s="457"/>
      <c r="AI232" s="621"/>
    </row>
    <row r="233" spans="34:35" x14ac:dyDescent="0.2">
      <c r="AH233" s="457"/>
      <c r="AI233" s="621"/>
    </row>
    <row r="234" spans="34:35" x14ac:dyDescent="0.2">
      <c r="AI234" s="621"/>
    </row>
    <row r="235" spans="34:35" x14ac:dyDescent="0.2">
      <c r="AI235" s="621"/>
    </row>
    <row r="236" spans="34:35" x14ac:dyDescent="0.2">
      <c r="AI236" s="621"/>
    </row>
    <row r="237" spans="34:35" x14ac:dyDescent="0.2">
      <c r="AI237" s="621"/>
    </row>
  </sheetData>
  <mergeCells count="4">
    <mergeCell ref="N6:Q6"/>
    <mergeCell ref="B6:M6"/>
    <mergeCell ref="A3:U3"/>
    <mergeCell ref="A178:U178"/>
  </mergeCells>
  <printOptions horizontalCentered="1"/>
  <pageMargins left="0.70866141732283472" right="0.70866141732283472" top="0.74803149606299213" bottom="0.74803149606299213" header="0.31496062992125984" footer="0.31496062992125984"/>
  <pageSetup paperSize="9" scale="50" firstPageNumber="3" fitToHeight="0" orientation="landscape" r:id="rId1"/>
  <headerFooter>
    <oddFooter>&amp;CPage &amp;P</oddFooter>
  </headerFooter>
  <rowBreaks count="1" manualBreakCount="1">
    <brk id="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tabColor theme="7"/>
    <pageSetUpPr fitToPage="1"/>
  </sheetPr>
  <dimension ref="A2:AL131"/>
  <sheetViews>
    <sheetView showGridLines="0" zoomScale="80" zoomScaleNormal="80" workbookViewId="0">
      <pane ySplit="7" topLeftCell="A8" activePane="bottomLeft" state="frozen"/>
      <selection activeCell="N25" sqref="N25"/>
      <selection pane="bottomLeft" activeCell="N25" sqref="N25"/>
    </sheetView>
  </sheetViews>
  <sheetFormatPr baseColWidth="10" defaultRowHeight="12.75" x14ac:dyDescent="0.2"/>
  <cols>
    <col min="1" max="1" width="15" customWidth="1"/>
    <col min="2" max="2" width="18.83203125" customWidth="1"/>
    <col min="3" max="3" width="7.33203125" customWidth="1"/>
    <col min="4" max="4" width="11" customWidth="1"/>
    <col min="5" max="5" width="13.33203125" customWidth="1"/>
    <col min="6" max="6" width="14.33203125" customWidth="1"/>
    <col min="7" max="7" width="9.83203125" customWidth="1"/>
    <col min="8" max="8" width="13.33203125" customWidth="1"/>
    <col min="9" max="9" width="17.5" customWidth="1"/>
    <col min="10" max="11" width="12.6640625" customWidth="1"/>
    <col min="12" max="12" width="17.1640625" customWidth="1"/>
    <col min="13" max="13" width="13.5" customWidth="1"/>
    <col min="14" max="15" width="12.1640625" customWidth="1"/>
    <col min="16" max="16" width="8.83203125" customWidth="1"/>
    <col min="17" max="17" width="13.33203125" customWidth="1"/>
    <col min="18" max="18" width="10.1640625" customWidth="1"/>
    <col min="19" max="19" width="8.5" customWidth="1"/>
    <col min="20" max="20" width="16" style="525" hidden="1" customWidth="1"/>
    <col min="21" max="21" width="14.83203125" hidden="1" customWidth="1"/>
    <col min="22" max="22" width="16.6640625" hidden="1" customWidth="1"/>
    <col min="23" max="23" width="19.1640625" hidden="1" customWidth="1"/>
    <col min="24" max="24" width="11.83203125" hidden="1" customWidth="1"/>
    <col min="25" max="25" width="12.1640625" hidden="1" customWidth="1"/>
    <col min="26" max="26" width="14.83203125" hidden="1" customWidth="1"/>
    <col min="27" max="27" width="11.33203125" hidden="1" customWidth="1"/>
    <col min="28" max="28" width="16" hidden="1" customWidth="1"/>
    <col min="29" max="29" width="16.33203125" hidden="1" customWidth="1"/>
    <col min="30" max="30" width="16" hidden="1" customWidth="1"/>
    <col min="31" max="31" width="21.6640625" hidden="1" customWidth="1"/>
    <col min="32" max="32" width="16.6640625" hidden="1" customWidth="1"/>
    <col min="33" max="33" width="30.5" customWidth="1"/>
    <col min="34" max="36" width="12" style="439"/>
  </cols>
  <sheetData>
    <row r="2" spans="1:38" ht="5.25" customHeight="1" x14ac:dyDescent="0.2">
      <c r="S2" s="439"/>
    </row>
    <row r="3" spans="1:38" ht="18.75" x14ac:dyDescent="0.3">
      <c r="A3" s="720" t="s">
        <v>616</v>
      </c>
      <c r="B3" s="720"/>
      <c r="C3" s="720"/>
      <c r="D3" s="720"/>
      <c r="E3" s="720"/>
      <c r="F3" s="720"/>
      <c r="G3" s="720"/>
      <c r="H3" s="720"/>
      <c r="I3" s="720"/>
      <c r="J3" s="720"/>
      <c r="K3" s="720"/>
      <c r="L3" s="720"/>
      <c r="M3" s="720"/>
      <c r="N3" s="720"/>
      <c r="O3" s="720"/>
      <c r="P3" s="720"/>
      <c r="Q3" s="720"/>
    </row>
    <row r="4" spans="1:38" ht="6" customHeight="1" x14ac:dyDescent="0.2">
      <c r="AL4" s="621"/>
    </row>
    <row r="5" spans="1:38" x14ac:dyDescent="0.2">
      <c r="AL5" s="621"/>
    </row>
    <row r="6" spans="1:38" ht="15.75" x14ac:dyDescent="0.25">
      <c r="E6" s="717" t="s">
        <v>605</v>
      </c>
      <c r="F6" s="718"/>
      <c r="G6" s="718"/>
      <c r="H6" s="718"/>
      <c r="I6" s="718"/>
      <c r="J6" s="718"/>
      <c r="K6" s="718"/>
      <c r="L6" s="718"/>
      <c r="M6" s="718" t="s">
        <v>374</v>
      </c>
      <c r="N6" s="718"/>
      <c r="O6" s="719"/>
      <c r="AL6" s="621"/>
    </row>
    <row r="7" spans="1:38" ht="51" x14ac:dyDescent="0.2">
      <c r="D7" s="222" t="s">
        <v>377</v>
      </c>
      <c r="E7" s="44" t="s">
        <v>370</v>
      </c>
      <c r="F7" s="44" t="s">
        <v>357</v>
      </c>
      <c r="G7" s="243" t="s">
        <v>372</v>
      </c>
      <c r="H7" s="44" t="s">
        <v>373</v>
      </c>
      <c r="I7" s="244" t="s">
        <v>371</v>
      </c>
      <c r="J7" s="44" t="s">
        <v>358</v>
      </c>
      <c r="K7" s="44" t="s">
        <v>438</v>
      </c>
      <c r="L7" s="423" t="s">
        <v>495</v>
      </c>
      <c r="M7" s="44" t="s">
        <v>361</v>
      </c>
      <c r="N7" s="44" t="s">
        <v>362</v>
      </c>
      <c r="O7" s="44" t="s">
        <v>363</v>
      </c>
      <c r="Q7" s="222" t="s">
        <v>378</v>
      </c>
      <c r="U7" t="s">
        <v>502</v>
      </c>
      <c r="V7" t="s">
        <v>503</v>
      </c>
      <c r="W7" t="s">
        <v>370</v>
      </c>
      <c r="X7" t="s">
        <v>357</v>
      </c>
      <c r="Y7" t="s">
        <v>372</v>
      </c>
      <c r="Z7" t="s">
        <v>373</v>
      </c>
      <c r="AA7" t="s">
        <v>371</v>
      </c>
      <c r="AB7" t="s">
        <v>358</v>
      </c>
      <c r="AC7" t="s">
        <v>438</v>
      </c>
      <c r="AD7" t="s">
        <v>511</v>
      </c>
      <c r="AE7" t="s">
        <v>512</v>
      </c>
      <c r="AF7" t="s">
        <v>513</v>
      </c>
      <c r="AK7" s="75"/>
      <c r="AL7" s="621"/>
    </row>
    <row r="8" spans="1:38" s="75" customFormat="1" x14ac:dyDescent="0.2">
      <c r="D8" s="85"/>
      <c r="E8" s="266"/>
      <c r="F8" s="266"/>
      <c r="G8" s="266"/>
      <c r="H8" s="266"/>
      <c r="I8" s="266"/>
      <c r="J8" s="266"/>
      <c r="K8" s="266"/>
      <c r="L8" s="85"/>
      <c r="M8" s="266"/>
      <c r="N8" s="266"/>
      <c r="O8" s="266"/>
      <c r="Q8" s="85"/>
      <c r="T8" s="526"/>
      <c r="AH8" s="667"/>
      <c r="AK8"/>
      <c r="AL8" s="621"/>
    </row>
    <row r="9" spans="1:38" ht="12" customHeight="1" x14ac:dyDescent="0.2">
      <c r="A9" s="721" t="s">
        <v>3</v>
      </c>
      <c r="B9" s="722" t="s">
        <v>78</v>
      </c>
      <c r="C9" s="236" t="s">
        <v>4</v>
      </c>
      <c r="D9" s="164">
        <f t="shared" ref="D9:D40" si="0">E9+F9+L9+M9+N9+O9</f>
        <v>2682</v>
      </c>
      <c r="E9" s="33">
        <v>0</v>
      </c>
      <c r="F9" s="33">
        <v>105</v>
      </c>
      <c r="G9" s="33">
        <v>102</v>
      </c>
      <c r="H9" s="33">
        <v>213</v>
      </c>
      <c r="I9" s="33">
        <v>209</v>
      </c>
      <c r="J9" s="33">
        <v>131</v>
      </c>
      <c r="K9" s="33">
        <v>81</v>
      </c>
      <c r="L9" s="162">
        <f>G9+H9+I9+J9+K9</f>
        <v>736</v>
      </c>
      <c r="M9" s="33">
        <v>632</v>
      </c>
      <c r="N9" s="33">
        <v>1209</v>
      </c>
      <c r="O9" s="33"/>
      <c r="P9" s="622"/>
      <c r="Q9" s="55">
        <f>L9/(M9+N9)</f>
        <v>0.39978272677892451</v>
      </c>
      <c r="R9" s="450"/>
      <c r="T9" s="525">
        <v>1</v>
      </c>
      <c r="W9">
        <f>SUM(U9+V9)</f>
        <v>0</v>
      </c>
      <c r="X9">
        <v>105</v>
      </c>
      <c r="Y9">
        <v>102</v>
      </c>
      <c r="Z9" s="621">
        <v>213</v>
      </c>
      <c r="AA9">
        <v>209</v>
      </c>
      <c r="AB9">
        <v>131</v>
      </c>
      <c r="AC9">
        <v>81</v>
      </c>
      <c r="AD9">
        <v>632</v>
      </c>
      <c r="AE9" s="621">
        <v>1209</v>
      </c>
      <c r="AF9" s="621">
        <v>0</v>
      </c>
      <c r="AK9" s="621"/>
      <c r="AL9" s="621"/>
    </row>
    <row r="10" spans="1:38" ht="12" customHeight="1" x14ac:dyDescent="0.2">
      <c r="A10" s="721"/>
      <c r="B10" s="723"/>
      <c r="C10" s="237" t="s">
        <v>5</v>
      </c>
      <c r="D10" s="165">
        <f t="shared" si="0"/>
        <v>1933</v>
      </c>
      <c r="E10" s="34">
        <v>0</v>
      </c>
      <c r="F10" s="34">
        <v>70</v>
      </c>
      <c r="G10" s="34">
        <v>63</v>
      </c>
      <c r="H10" s="34">
        <v>189</v>
      </c>
      <c r="I10" s="34">
        <v>165</v>
      </c>
      <c r="J10" s="34">
        <v>88</v>
      </c>
      <c r="K10" s="34">
        <v>51</v>
      </c>
      <c r="L10" s="160">
        <f t="shared" ref="L10:L73" si="1">G10+H10+I10+J10+K10</f>
        <v>556</v>
      </c>
      <c r="M10" s="34">
        <v>493</v>
      </c>
      <c r="N10" s="34">
        <v>814</v>
      </c>
      <c r="O10" s="34"/>
      <c r="P10" s="622"/>
      <c r="Q10" s="56">
        <f t="shared" ref="Q10:Q21" si="2">L10/(M10+N10)</f>
        <v>0.42540168324407041</v>
      </c>
      <c r="R10" s="450"/>
      <c r="T10" s="525">
        <v>2</v>
      </c>
      <c r="U10" s="621"/>
      <c r="V10" s="621"/>
      <c r="W10" s="621">
        <f t="shared" ref="W10:W73" si="3">SUM(U10+V10)</f>
        <v>0</v>
      </c>
      <c r="X10" s="621">
        <v>70</v>
      </c>
      <c r="Y10" s="621">
        <v>63</v>
      </c>
      <c r="Z10" s="621">
        <v>189</v>
      </c>
      <c r="AA10" s="621">
        <v>165</v>
      </c>
      <c r="AB10" s="621">
        <v>88</v>
      </c>
      <c r="AC10" s="621">
        <v>51</v>
      </c>
      <c r="AD10" s="621">
        <v>493</v>
      </c>
      <c r="AE10" s="621">
        <v>814</v>
      </c>
      <c r="AF10" s="621">
        <v>0</v>
      </c>
      <c r="AL10" s="621"/>
    </row>
    <row r="11" spans="1:38" ht="12" customHeight="1" x14ac:dyDescent="0.2">
      <c r="A11" s="721"/>
      <c r="B11" s="723"/>
      <c r="C11" s="237" t="s">
        <v>6</v>
      </c>
      <c r="D11" s="165">
        <f t="shared" si="0"/>
        <v>358</v>
      </c>
      <c r="E11" s="34">
        <v>0</v>
      </c>
      <c r="F11" s="34">
        <v>10</v>
      </c>
      <c r="G11" s="34">
        <v>8</v>
      </c>
      <c r="H11" s="34">
        <v>44</v>
      </c>
      <c r="I11" s="34">
        <v>23</v>
      </c>
      <c r="J11" s="34">
        <v>2</v>
      </c>
      <c r="K11" s="34">
        <v>7</v>
      </c>
      <c r="L11" s="160">
        <f t="shared" si="1"/>
        <v>84</v>
      </c>
      <c r="M11" s="34">
        <v>107</v>
      </c>
      <c r="N11" s="34">
        <v>157</v>
      </c>
      <c r="O11" s="34"/>
      <c r="P11" s="622"/>
      <c r="Q11" s="56">
        <f t="shared" si="2"/>
        <v>0.31818181818181818</v>
      </c>
      <c r="R11" s="450"/>
      <c r="T11" s="525">
        <v>3</v>
      </c>
      <c r="U11" s="621"/>
      <c r="V11" s="621"/>
      <c r="W11" s="621">
        <f t="shared" si="3"/>
        <v>0</v>
      </c>
      <c r="X11" s="621">
        <v>10</v>
      </c>
      <c r="Y11" s="621">
        <v>8</v>
      </c>
      <c r="Z11" s="621">
        <v>44</v>
      </c>
      <c r="AA11" s="621">
        <v>23</v>
      </c>
      <c r="AB11" s="621">
        <v>2</v>
      </c>
      <c r="AC11" s="621">
        <v>7</v>
      </c>
      <c r="AD11" s="621">
        <v>107</v>
      </c>
      <c r="AE11" s="621">
        <v>157</v>
      </c>
      <c r="AF11" s="621">
        <v>0</v>
      </c>
      <c r="AK11" s="621"/>
      <c r="AL11" s="621"/>
    </row>
    <row r="12" spans="1:38" ht="12" customHeight="1" x14ac:dyDescent="0.2">
      <c r="A12" s="721"/>
      <c r="B12" s="723"/>
      <c r="C12" s="238" t="s">
        <v>7</v>
      </c>
      <c r="D12" s="166">
        <f t="shared" si="0"/>
        <v>631</v>
      </c>
      <c r="E12" s="35">
        <v>0</v>
      </c>
      <c r="F12" s="35">
        <v>24</v>
      </c>
      <c r="G12" s="35">
        <v>50</v>
      </c>
      <c r="H12" s="35">
        <v>56</v>
      </c>
      <c r="I12" s="35">
        <v>62</v>
      </c>
      <c r="J12" s="35">
        <v>23</v>
      </c>
      <c r="K12" s="35">
        <v>9</v>
      </c>
      <c r="L12" s="161">
        <f t="shared" si="1"/>
        <v>200</v>
      </c>
      <c r="M12" s="35">
        <v>132</v>
      </c>
      <c r="N12" s="35">
        <v>275</v>
      </c>
      <c r="O12" s="35"/>
      <c r="P12" s="622"/>
      <c r="Q12" s="57">
        <f t="shared" si="2"/>
        <v>0.49140049140049141</v>
      </c>
      <c r="R12" s="450"/>
      <c r="T12" s="525">
        <v>4</v>
      </c>
      <c r="U12" s="621"/>
      <c r="V12" s="621"/>
      <c r="W12" s="621">
        <f t="shared" si="3"/>
        <v>0</v>
      </c>
      <c r="X12" s="621">
        <v>24</v>
      </c>
      <c r="Y12" s="621">
        <v>50</v>
      </c>
      <c r="Z12" s="621">
        <v>56</v>
      </c>
      <c r="AA12" s="621">
        <v>62</v>
      </c>
      <c r="AB12" s="621">
        <v>23</v>
      </c>
      <c r="AC12" s="621">
        <v>9</v>
      </c>
      <c r="AD12" s="621">
        <v>132</v>
      </c>
      <c r="AE12" s="621">
        <v>275</v>
      </c>
      <c r="AF12" s="621">
        <v>0</v>
      </c>
      <c r="AK12" s="621"/>
      <c r="AL12" s="621"/>
    </row>
    <row r="13" spans="1:38" ht="13.5" x14ac:dyDescent="0.25">
      <c r="A13" s="721"/>
      <c r="B13" s="724" t="s">
        <v>8</v>
      </c>
      <c r="C13" s="725"/>
      <c r="D13" s="246">
        <f t="shared" si="0"/>
        <v>5604</v>
      </c>
      <c r="E13" s="251">
        <v>0</v>
      </c>
      <c r="F13" s="251">
        <v>209</v>
      </c>
      <c r="G13" s="251">
        <v>223</v>
      </c>
      <c r="H13" s="251">
        <v>502</v>
      </c>
      <c r="I13" s="251">
        <v>459</v>
      </c>
      <c r="J13" s="251">
        <v>244</v>
      </c>
      <c r="K13" s="251">
        <v>148</v>
      </c>
      <c r="L13" s="154">
        <f t="shared" si="1"/>
        <v>1576</v>
      </c>
      <c r="M13" s="245">
        <v>1364</v>
      </c>
      <c r="N13" s="245">
        <v>2455</v>
      </c>
      <c r="O13" s="245"/>
      <c r="P13" s="622"/>
      <c r="Q13" s="78">
        <f>L13/(M13+N13)</f>
        <v>0.41267347473160515</v>
      </c>
      <c r="R13" s="450"/>
      <c r="S13" s="424"/>
      <c r="T13" s="525" t="s">
        <v>455</v>
      </c>
      <c r="U13" s="621"/>
      <c r="V13" s="621"/>
      <c r="W13" s="621">
        <f t="shared" si="3"/>
        <v>0</v>
      </c>
      <c r="X13" s="621">
        <v>209</v>
      </c>
      <c r="Y13" s="621">
        <v>223</v>
      </c>
      <c r="Z13" s="621">
        <v>502</v>
      </c>
      <c r="AA13" s="621">
        <v>459</v>
      </c>
      <c r="AB13" s="621">
        <v>244</v>
      </c>
      <c r="AC13" s="621">
        <v>148</v>
      </c>
      <c r="AD13" s="621">
        <v>1364</v>
      </c>
      <c r="AE13" s="621">
        <v>2455</v>
      </c>
      <c r="AF13" s="621">
        <v>0</v>
      </c>
      <c r="AK13" s="621"/>
      <c r="AL13" s="621"/>
    </row>
    <row r="14" spans="1:38" ht="24.75" customHeight="1" x14ac:dyDescent="0.2">
      <c r="A14" s="721"/>
      <c r="B14" s="726" t="s">
        <v>79</v>
      </c>
      <c r="C14" s="236" t="s">
        <v>9</v>
      </c>
      <c r="D14" s="164">
        <f t="shared" si="0"/>
        <v>2436</v>
      </c>
      <c r="E14" s="33">
        <v>0</v>
      </c>
      <c r="F14" s="33">
        <v>84</v>
      </c>
      <c r="G14" s="33">
        <v>86</v>
      </c>
      <c r="H14" s="33">
        <v>155</v>
      </c>
      <c r="I14" s="33">
        <v>175</v>
      </c>
      <c r="J14" s="33">
        <v>89</v>
      </c>
      <c r="K14" s="33">
        <v>108</v>
      </c>
      <c r="L14" s="162">
        <f t="shared" si="1"/>
        <v>613</v>
      </c>
      <c r="M14" s="33">
        <v>567</v>
      </c>
      <c r="N14" s="33">
        <v>1172</v>
      </c>
      <c r="O14" s="33"/>
      <c r="P14" s="622"/>
      <c r="Q14" s="292">
        <f t="shared" si="2"/>
        <v>0.3525014376078206</v>
      </c>
      <c r="R14" s="450"/>
      <c r="S14" s="424"/>
      <c r="T14" s="525">
        <v>5</v>
      </c>
      <c r="U14" s="621"/>
      <c r="V14" s="621"/>
      <c r="W14" s="621">
        <f t="shared" si="3"/>
        <v>0</v>
      </c>
      <c r="X14" s="621">
        <v>84</v>
      </c>
      <c r="Y14" s="621">
        <v>86</v>
      </c>
      <c r="Z14" s="621">
        <v>155</v>
      </c>
      <c r="AA14" s="621">
        <v>175</v>
      </c>
      <c r="AB14" s="621">
        <v>89</v>
      </c>
      <c r="AC14" s="621">
        <v>108</v>
      </c>
      <c r="AD14" s="621">
        <v>567</v>
      </c>
      <c r="AE14" s="621">
        <v>1172</v>
      </c>
      <c r="AF14" s="621">
        <v>0</v>
      </c>
      <c r="AK14" s="621"/>
      <c r="AL14" s="621"/>
    </row>
    <row r="15" spans="1:38" ht="24.75" customHeight="1" x14ac:dyDescent="0.2">
      <c r="A15" s="721"/>
      <c r="B15" s="727"/>
      <c r="C15" s="238" t="s">
        <v>10</v>
      </c>
      <c r="D15" s="166">
        <f t="shared" si="0"/>
        <v>5032</v>
      </c>
      <c r="E15" s="35">
        <v>0</v>
      </c>
      <c r="F15" s="35">
        <v>72</v>
      </c>
      <c r="G15" s="35">
        <v>64</v>
      </c>
      <c r="H15" s="35">
        <v>146</v>
      </c>
      <c r="I15" s="35">
        <v>82</v>
      </c>
      <c r="J15" s="35">
        <v>439</v>
      </c>
      <c r="K15" s="35">
        <v>238</v>
      </c>
      <c r="L15" s="161">
        <f t="shared" si="1"/>
        <v>969</v>
      </c>
      <c r="M15" s="35">
        <v>503</v>
      </c>
      <c r="N15" s="35">
        <v>1659</v>
      </c>
      <c r="O15" s="35">
        <v>1829</v>
      </c>
      <c r="P15" s="622"/>
      <c r="Q15" s="293">
        <f t="shared" si="2"/>
        <v>0.44819611470860315</v>
      </c>
      <c r="R15" s="450"/>
      <c r="S15" s="424"/>
      <c r="T15" s="525">
        <v>6</v>
      </c>
      <c r="U15" s="621"/>
      <c r="V15" s="621"/>
      <c r="W15" s="621">
        <f t="shared" si="3"/>
        <v>0</v>
      </c>
      <c r="X15" s="621">
        <v>72</v>
      </c>
      <c r="Y15" s="621">
        <v>64</v>
      </c>
      <c r="Z15" s="621">
        <v>146</v>
      </c>
      <c r="AA15" s="621">
        <v>82</v>
      </c>
      <c r="AB15" s="621">
        <v>439</v>
      </c>
      <c r="AC15" s="621">
        <v>238</v>
      </c>
      <c r="AD15" s="621">
        <v>503</v>
      </c>
      <c r="AE15" s="621">
        <v>1659</v>
      </c>
      <c r="AF15" s="621">
        <v>1829</v>
      </c>
      <c r="AK15" s="621"/>
      <c r="AL15" s="621"/>
    </row>
    <row r="16" spans="1:38" ht="13.5" x14ac:dyDescent="0.25">
      <c r="A16" s="721"/>
      <c r="B16" s="724" t="s">
        <v>11</v>
      </c>
      <c r="C16" s="725"/>
      <c r="D16" s="263">
        <f t="shared" si="0"/>
        <v>7468</v>
      </c>
      <c r="E16" s="251">
        <v>0</v>
      </c>
      <c r="F16" s="251">
        <v>156</v>
      </c>
      <c r="G16" s="251">
        <v>150</v>
      </c>
      <c r="H16" s="251">
        <v>301</v>
      </c>
      <c r="I16" s="251">
        <v>257</v>
      </c>
      <c r="J16" s="251">
        <v>528</v>
      </c>
      <c r="K16" s="251">
        <v>346</v>
      </c>
      <c r="L16" s="154">
        <f t="shared" si="1"/>
        <v>1582</v>
      </c>
      <c r="M16" s="245">
        <v>1070</v>
      </c>
      <c r="N16" s="245">
        <v>2831</v>
      </c>
      <c r="O16" s="245">
        <v>1829</v>
      </c>
      <c r="P16" s="622"/>
      <c r="Q16" s="335">
        <f t="shared" si="2"/>
        <v>0.40553704178415789</v>
      </c>
      <c r="R16" s="450"/>
      <c r="S16" s="424"/>
      <c r="T16" s="525" t="s">
        <v>456</v>
      </c>
      <c r="U16" s="621"/>
      <c r="V16" s="621"/>
      <c r="W16" s="621">
        <f t="shared" si="3"/>
        <v>0</v>
      </c>
      <c r="X16" s="621">
        <v>156</v>
      </c>
      <c r="Y16" s="621">
        <v>150</v>
      </c>
      <c r="Z16" s="621">
        <v>301</v>
      </c>
      <c r="AA16" s="621">
        <v>257</v>
      </c>
      <c r="AB16" s="621">
        <v>528</v>
      </c>
      <c r="AC16" s="621">
        <v>346</v>
      </c>
      <c r="AD16" s="621">
        <v>1070</v>
      </c>
      <c r="AE16" s="621">
        <v>2831</v>
      </c>
      <c r="AF16" s="621">
        <v>1829</v>
      </c>
      <c r="AK16" s="621"/>
      <c r="AL16" s="621"/>
    </row>
    <row r="17" spans="1:38" x14ac:dyDescent="0.2">
      <c r="A17" s="728" t="s">
        <v>12</v>
      </c>
      <c r="B17" s="728"/>
      <c r="C17" s="728"/>
      <c r="D17" s="247">
        <f t="shared" si="0"/>
        <v>13072</v>
      </c>
      <c r="E17" s="253">
        <v>0</v>
      </c>
      <c r="F17" s="253">
        <v>365</v>
      </c>
      <c r="G17" s="253">
        <v>373</v>
      </c>
      <c r="H17" s="253">
        <v>803</v>
      </c>
      <c r="I17" s="253">
        <v>716</v>
      </c>
      <c r="J17" s="253">
        <v>772</v>
      </c>
      <c r="K17" s="253">
        <v>494</v>
      </c>
      <c r="L17" s="254">
        <f t="shared" si="1"/>
        <v>3158</v>
      </c>
      <c r="M17" s="247">
        <v>2434</v>
      </c>
      <c r="N17" s="247">
        <v>5286</v>
      </c>
      <c r="O17" s="247">
        <v>1829</v>
      </c>
      <c r="P17" s="622"/>
      <c r="Q17" s="261">
        <f t="shared" si="2"/>
        <v>0.40906735751295337</v>
      </c>
      <c r="R17" s="450"/>
      <c r="S17" s="424"/>
      <c r="T17" s="525" t="s">
        <v>3</v>
      </c>
      <c r="U17" s="621"/>
      <c r="V17" s="621"/>
      <c r="W17" s="621">
        <f t="shared" si="3"/>
        <v>0</v>
      </c>
      <c r="X17" s="621">
        <v>365</v>
      </c>
      <c r="Y17" s="621">
        <v>373</v>
      </c>
      <c r="Z17" s="621">
        <v>803</v>
      </c>
      <c r="AA17" s="621">
        <v>716</v>
      </c>
      <c r="AB17" s="621">
        <v>772</v>
      </c>
      <c r="AC17" s="621">
        <v>494</v>
      </c>
      <c r="AD17" s="621">
        <v>2434</v>
      </c>
      <c r="AE17" s="621">
        <v>5286</v>
      </c>
      <c r="AF17" s="621">
        <v>1829</v>
      </c>
      <c r="AK17" s="621"/>
      <c r="AL17" s="621"/>
    </row>
    <row r="18" spans="1:38" ht="11.25" customHeight="1" x14ac:dyDescent="0.2">
      <c r="A18" s="732" t="s">
        <v>442</v>
      </c>
      <c r="B18" s="731" t="s">
        <v>405</v>
      </c>
      <c r="C18" s="236" t="s">
        <v>14</v>
      </c>
      <c r="D18" s="164">
        <f t="shared" si="0"/>
        <v>952</v>
      </c>
      <c r="E18" s="33">
        <v>0</v>
      </c>
      <c r="F18" s="33">
        <v>2</v>
      </c>
      <c r="G18" s="33">
        <v>5</v>
      </c>
      <c r="H18" s="33">
        <v>86</v>
      </c>
      <c r="I18" s="33">
        <v>51</v>
      </c>
      <c r="J18" s="33">
        <v>8</v>
      </c>
      <c r="K18" s="33">
        <v>33</v>
      </c>
      <c r="L18" s="162">
        <f t="shared" si="1"/>
        <v>183</v>
      </c>
      <c r="M18" s="33">
        <v>229</v>
      </c>
      <c r="N18" s="33">
        <v>538</v>
      </c>
      <c r="O18" s="33"/>
      <c r="P18" s="622"/>
      <c r="Q18" s="55">
        <f t="shared" si="2"/>
        <v>0.23859191655801826</v>
      </c>
      <c r="R18" s="450"/>
      <c r="S18" s="424"/>
      <c r="T18" s="525">
        <v>7</v>
      </c>
      <c r="U18" s="621"/>
      <c r="V18" s="621"/>
      <c r="W18" s="621">
        <f t="shared" si="3"/>
        <v>0</v>
      </c>
      <c r="X18" s="621">
        <v>2</v>
      </c>
      <c r="Y18" s="621">
        <v>5</v>
      </c>
      <c r="Z18" s="621">
        <v>86</v>
      </c>
      <c r="AA18" s="621">
        <v>51</v>
      </c>
      <c r="AB18" s="621">
        <v>8</v>
      </c>
      <c r="AC18" s="621">
        <v>33</v>
      </c>
      <c r="AD18" s="621">
        <v>229</v>
      </c>
      <c r="AE18" s="621">
        <v>538</v>
      </c>
      <c r="AF18" s="621">
        <v>0</v>
      </c>
      <c r="AK18" s="621"/>
      <c r="AL18" s="621"/>
    </row>
    <row r="19" spans="1:38" ht="11.25" customHeight="1" x14ac:dyDescent="0.2">
      <c r="A19" s="733"/>
      <c r="B19" s="722"/>
      <c r="C19" s="237" t="s">
        <v>15</v>
      </c>
      <c r="D19" s="165">
        <f t="shared" si="0"/>
        <v>333</v>
      </c>
      <c r="E19" s="34">
        <v>0</v>
      </c>
      <c r="F19" s="34"/>
      <c r="G19" s="34">
        <v>1</v>
      </c>
      <c r="H19" s="34">
        <v>16</v>
      </c>
      <c r="I19" s="34">
        <v>30</v>
      </c>
      <c r="J19" s="34"/>
      <c r="K19" s="34">
        <v>11</v>
      </c>
      <c r="L19" s="160">
        <f t="shared" si="1"/>
        <v>58</v>
      </c>
      <c r="M19" s="34">
        <v>90</v>
      </c>
      <c r="N19" s="34">
        <v>185</v>
      </c>
      <c r="O19" s="34"/>
      <c r="P19" s="622"/>
      <c r="Q19" s="56">
        <f t="shared" si="2"/>
        <v>0.21090909090909091</v>
      </c>
      <c r="R19" s="450"/>
      <c r="S19" s="424"/>
      <c r="T19" s="525">
        <v>8</v>
      </c>
      <c r="U19" s="621"/>
      <c r="V19" s="621"/>
      <c r="W19" s="621">
        <f t="shared" si="3"/>
        <v>0</v>
      </c>
      <c r="X19" s="621"/>
      <c r="Y19" s="621">
        <v>1</v>
      </c>
      <c r="Z19" s="621">
        <v>16</v>
      </c>
      <c r="AA19" s="621">
        <v>30</v>
      </c>
      <c r="AB19" s="621"/>
      <c r="AC19" s="621">
        <v>11</v>
      </c>
      <c r="AD19" s="621">
        <v>90</v>
      </c>
      <c r="AE19" s="621">
        <v>185</v>
      </c>
      <c r="AF19" s="621">
        <v>0</v>
      </c>
      <c r="AK19" s="621"/>
      <c r="AL19" s="621"/>
    </row>
    <row r="20" spans="1:38" ht="11.25" customHeight="1" x14ac:dyDescent="0.2">
      <c r="A20" s="733"/>
      <c r="B20" s="722"/>
      <c r="C20" s="237" t="s">
        <v>16</v>
      </c>
      <c r="D20" s="165">
        <f t="shared" si="0"/>
        <v>2095</v>
      </c>
      <c r="E20" s="34">
        <v>1</v>
      </c>
      <c r="F20" s="34">
        <v>6</v>
      </c>
      <c r="G20" s="34">
        <v>10</v>
      </c>
      <c r="H20" s="34">
        <v>89</v>
      </c>
      <c r="I20" s="34">
        <v>63</v>
      </c>
      <c r="J20" s="34">
        <v>17</v>
      </c>
      <c r="K20" s="34">
        <v>73</v>
      </c>
      <c r="L20" s="160">
        <f t="shared" si="1"/>
        <v>252</v>
      </c>
      <c r="M20" s="34">
        <v>297</v>
      </c>
      <c r="N20" s="34">
        <v>560</v>
      </c>
      <c r="O20" s="34">
        <v>979</v>
      </c>
      <c r="P20" s="622"/>
      <c r="Q20" s="56">
        <f t="shared" si="2"/>
        <v>0.29404900816802798</v>
      </c>
      <c r="R20" s="450"/>
      <c r="S20" s="424"/>
      <c r="T20" s="525">
        <v>9</v>
      </c>
      <c r="U20" s="621"/>
      <c r="V20" s="621">
        <v>1</v>
      </c>
      <c r="W20" s="621">
        <f t="shared" si="3"/>
        <v>1</v>
      </c>
      <c r="X20" s="621">
        <v>6</v>
      </c>
      <c r="Y20" s="621">
        <v>10</v>
      </c>
      <c r="Z20" s="621">
        <v>89</v>
      </c>
      <c r="AA20" s="621">
        <v>63</v>
      </c>
      <c r="AB20" s="621">
        <v>17</v>
      </c>
      <c r="AC20" s="621">
        <v>73</v>
      </c>
      <c r="AD20" s="621">
        <v>297</v>
      </c>
      <c r="AE20" s="621">
        <v>560</v>
      </c>
      <c r="AF20" s="621">
        <v>979</v>
      </c>
      <c r="AK20" s="621"/>
      <c r="AL20" s="621"/>
    </row>
    <row r="21" spans="1:38" ht="11.25" customHeight="1" x14ac:dyDescent="0.2">
      <c r="A21" s="733"/>
      <c r="B21" s="722"/>
      <c r="C21" s="237" t="s">
        <v>17</v>
      </c>
      <c r="D21" s="165">
        <f t="shared" si="0"/>
        <v>248</v>
      </c>
      <c r="E21" s="34">
        <v>1</v>
      </c>
      <c r="F21" s="34"/>
      <c r="G21" s="34">
        <v>1</v>
      </c>
      <c r="H21" s="34">
        <v>17</v>
      </c>
      <c r="I21" s="34">
        <v>22</v>
      </c>
      <c r="J21" s="34">
        <v>3</v>
      </c>
      <c r="K21" s="34">
        <v>1</v>
      </c>
      <c r="L21" s="160">
        <f t="shared" si="1"/>
        <v>44</v>
      </c>
      <c r="M21" s="34">
        <v>83</v>
      </c>
      <c r="N21" s="34">
        <v>120</v>
      </c>
      <c r="O21" s="34"/>
      <c r="P21" s="622"/>
      <c r="Q21" s="57">
        <f t="shared" si="2"/>
        <v>0.21674876847290642</v>
      </c>
      <c r="R21" s="450"/>
      <c r="S21" s="424"/>
      <c r="T21" s="525">
        <v>10</v>
      </c>
      <c r="U21" s="621">
        <v>1</v>
      </c>
      <c r="V21" s="621"/>
      <c r="W21" s="621">
        <f t="shared" si="3"/>
        <v>1</v>
      </c>
      <c r="X21" s="621"/>
      <c r="Y21" s="621">
        <v>1</v>
      </c>
      <c r="Z21" s="621">
        <v>17</v>
      </c>
      <c r="AA21" s="621">
        <v>22</v>
      </c>
      <c r="AB21" s="621">
        <v>3</v>
      </c>
      <c r="AC21" s="621">
        <v>1</v>
      </c>
      <c r="AD21" s="621">
        <v>83</v>
      </c>
      <c r="AE21" s="621">
        <v>120</v>
      </c>
      <c r="AF21" s="621">
        <v>0</v>
      </c>
      <c r="AK21" s="621"/>
      <c r="AL21" s="621"/>
    </row>
    <row r="22" spans="1:38" ht="12.75" customHeight="1" x14ac:dyDescent="0.2">
      <c r="A22" s="733"/>
      <c r="B22" s="722"/>
      <c r="C22" s="237" t="s">
        <v>18</v>
      </c>
      <c r="D22" s="165">
        <f t="shared" si="0"/>
        <v>4914</v>
      </c>
      <c r="E22" s="34">
        <v>346</v>
      </c>
      <c r="F22" s="34">
        <v>8</v>
      </c>
      <c r="G22" s="34">
        <v>4</v>
      </c>
      <c r="H22" s="34">
        <v>171</v>
      </c>
      <c r="I22" s="34">
        <v>55</v>
      </c>
      <c r="J22" s="34">
        <v>23</v>
      </c>
      <c r="K22" s="34">
        <v>222</v>
      </c>
      <c r="L22" s="160">
        <f t="shared" si="1"/>
        <v>475</v>
      </c>
      <c r="M22" s="34">
        <v>385</v>
      </c>
      <c r="N22" s="34">
        <v>1222</v>
      </c>
      <c r="O22" s="34">
        <v>2478</v>
      </c>
      <c r="P22" s="622"/>
      <c r="Q22" s="55">
        <f t="shared" ref="Q22:Q69" si="4">L22/(M22+N22)</f>
        <v>0.29558182949595518</v>
      </c>
      <c r="R22" s="450"/>
      <c r="S22" s="424"/>
      <c r="T22" s="525">
        <v>11</v>
      </c>
      <c r="U22" s="621">
        <v>293</v>
      </c>
      <c r="V22" s="621">
        <v>53</v>
      </c>
      <c r="W22" s="621">
        <f t="shared" si="3"/>
        <v>346</v>
      </c>
      <c r="X22" s="621">
        <v>8</v>
      </c>
      <c r="Y22" s="621">
        <v>4</v>
      </c>
      <c r="Z22" s="621">
        <v>171</v>
      </c>
      <c r="AA22" s="621">
        <v>55</v>
      </c>
      <c r="AB22" s="621">
        <v>23</v>
      </c>
      <c r="AC22" s="621">
        <v>222</v>
      </c>
      <c r="AD22" s="621">
        <v>385</v>
      </c>
      <c r="AE22" s="621">
        <v>1222</v>
      </c>
      <c r="AF22" s="621">
        <v>2478</v>
      </c>
      <c r="AK22" s="621"/>
      <c r="AL22" s="621"/>
    </row>
    <row r="23" spans="1:38" ht="11.25" customHeight="1" x14ac:dyDescent="0.2">
      <c r="A23" s="733"/>
      <c r="B23" s="722"/>
      <c r="C23" s="237" t="s">
        <v>19</v>
      </c>
      <c r="D23" s="165">
        <f t="shared" si="0"/>
        <v>654</v>
      </c>
      <c r="E23" s="34">
        <v>91</v>
      </c>
      <c r="F23" s="34">
        <v>2</v>
      </c>
      <c r="G23" s="34">
        <v>0</v>
      </c>
      <c r="H23" s="34">
        <v>31</v>
      </c>
      <c r="I23" s="34">
        <v>16</v>
      </c>
      <c r="J23" s="34"/>
      <c r="K23" s="34">
        <v>10</v>
      </c>
      <c r="L23" s="160">
        <f t="shared" si="1"/>
        <v>57</v>
      </c>
      <c r="M23" s="34">
        <v>82</v>
      </c>
      <c r="N23" s="34">
        <v>255</v>
      </c>
      <c r="O23" s="34">
        <v>167</v>
      </c>
      <c r="P23" s="622"/>
      <c r="Q23" s="56">
        <f t="shared" si="4"/>
        <v>0.16913946587537093</v>
      </c>
      <c r="R23" s="450"/>
      <c r="S23" s="424"/>
      <c r="T23" s="525">
        <v>12</v>
      </c>
      <c r="U23" s="621">
        <v>58</v>
      </c>
      <c r="V23" s="621">
        <v>33</v>
      </c>
      <c r="W23" s="621">
        <f t="shared" si="3"/>
        <v>91</v>
      </c>
      <c r="X23" s="621">
        <v>2</v>
      </c>
      <c r="Y23" s="621">
        <v>0</v>
      </c>
      <c r="Z23" s="621">
        <v>31</v>
      </c>
      <c r="AA23" s="621">
        <v>16</v>
      </c>
      <c r="AB23" s="621"/>
      <c r="AC23" s="621">
        <v>10</v>
      </c>
      <c r="AD23" s="621">
        <v>82</v>
      </c>
      <c r="AE23" s="621">
        <v>255</v>
      </c>
      <c r="AF23" s="621">
        <v>167</v>
      </c>
      <c r="AK23" s="621"/>
      <c r="AL23" s="621"/>
    </row>
    <row r="24" spans="1:38" ht="11.25" customHeight="1" x14ac:dyDescent="0.2">
      <c r="A24" s="733"/>
      <c r="B24" s="722"/>
      <c r="C24" s="237" t="s">
        <v>20</v>
      </c>
      <c r="D24" s="165">
        <f t="shared" si="0"/>
        <v>225</v>
      </c>
      <c r="E24" s="34">
        <v>65</v>
      </c>
      <c r="F24" s="34"/>
      <c r="G24" s="34">
        <v>2</v>
      </c>
      <c r="H24" s="34">
        <v>12</v>
      </c>
      <c r="I24" s="34">
        <v>2</v>
      </c>
      <c r="J24" s="34"/>
      <c r="K24" s="34">
        <v>8</v>
      </c>
      <c r="L24" s="160">
        <f t="shared" si="1"/>
        <v>24</v>
      </c>
      <c r="M24" s="34">
        <v>30</v>
      </c>
      <c r="N24" s="34">
        <v>90</v>
      </c>
      <c r="O24" s="34">
        <v>16</v>
      </c>
      <c r="P24" s="622"/>
      <c r="Q24" s="56">
        <f t="shared" si="4"/>
        <v>0.2</v>
      </c>
      <c r="R24" s="450"/>
      <c r="S24" s="424"/>
      <c r="T24" s="525">
        <v>13</v>
      </c>
      <c r="U24" s="621">
        <v>52</v>
      </c>
      <c r="V24" s="621">
        <v>13</v>
      </c>
      <c r="W24" s="621">
        <f t="shared" si="3"/>
        <v>65</v>
      </c>
      <c r="X24" s="621"/>
      <c r="Y24" s="621">
        <v>2</v>
      </c>
      <c r="Z24" s="621">
        <v>12</v>
      </c>
      <c r="AA24" s="621">
        <v>2</v>
      </c>
      <c r="AB24" s="621"/>
      <c r="AC24" s="621">
        <v>8</v>
      </c>
      <c r="AD24" s="621">
        <v>30</v>
      </c>
      <c r="AE24" s="621">
        <v>90</v>
      </c>
      <c r="AF24" s="621">
        <v>16</v>
      </c>
      <c r="AK24" s="621"/>
      <c r="AL24" s="621"/>
    </row>
    <row r="25" spans="1:38" ht="11.25" customHeight="1" x14ac:dyDescent="0.2">
      <c r="A25" s="733"/>
      <c r="B25" s="722"/>
      <c r="C25" s="237" t="s">
        <v>21</v>
      </c>
      <c r="D25" s="165">
        <f t="shared" si="0"/>
        <v>1792</v>
      </c>
      <c r="E25" s="34">
        <v>214</v>
      </c>
      <c r="F25" s="34">
        <v>3</v>
      </c>
      <c r="G25" s="34">
        <v>7</v>
      </c>
      <c r="H25" s="34">
        <v>97</v>
      </c>
      <c r="I25" s="34">
        <v>38</v>
      </c>
      <c r="J25" s="34">
        <v>2</v>
      </c>
      <c r="K25" s="34">
        <v>53</v>
      </c>
      <c r="L25" s="160">
        <f t="shared" si="1"/>
        <v>197</v>
      </c>
      <c r="M25" s="34">
        <v>228</v>
      </c>
      <c r="N25" s="34">
        <v>698</v>
      </c>
      <c r="O25" s="34">
        <v>452</v>
      </c>
      <c r="P25" s="622"/>
      <c r="Q25" s="56">
        <f t="shared" si="4"/>
        <v>0.21274298056155508</v>
      </c>
      <c r="R25" s="450"/>
      <c r="S25" s="424"/>
      <c r="T25" s="525">
        <v>14</v>
      </c>
      <c r="U25" s="621">
        <v>180</v>
      </c>
      <c r="V25" s="621">
        <v>34</v>
      </c>
      <c r="W25" s="621">
        <f t="shared" si="3"/>
        <v>214</v>
      </c>
      <c r="X25" s="621">
        <v>3</v>
      </c>
      <c r="Y25" s="621">
        <v>7</v>
      </c>
      <c r="Z25" s="621">
        <v>97</v>
      </c>
      <c r="AA25" s="621">
        <v>38</v>
      </c>
      <c r="AB25" s="621">
        <v>2</v>
      </c>
      <c r="AC25" s="621">
        <v>53</v>
      </c>
      <c r="AD25" s="621">
        <v>228</v>
      </c>
      <c r="AE25" s="621">
        <v>698</v>
      </c>
      <c r="AF25" s="621">
        <v>452</v>
      </c>
      <c r="AK25" s="621"/>
      <c r="AL25" s="621"/>
    </row>
    <row r="26" spans="1:38" ht="11.25" customHeight="1" x14ac:dyDescent="0.2">
      <c r="A26" s="733"/>
      <c r="B26" s="722"/>
      <c r="C26" s="238" t="s">
        <v>22</v>
      </c>
      <c r="D26" s="166">
        <f t="shared" si="0"/>
        <v>725</v>
      </c>
      <c r="E26" s="35">
        <v>141</v>
      </c>
      <c r="F26" s="35"/>
      <c r="G26" s="35">
        <v>0</v>
      </c>
      <c r="H26" s="35">
        <v>45</v>
      </c>
      <c r="I26" s="35">
        <v>21</v>
      </c>
      <c r="J26" s="35">
        <v>3</v>
      </c>
      <c r="K26" s="35">
        <v>40</v>
      </c>
      <c r="L26" s="161">
        <f t="shared" si="1"/>
        <v>109</v>
      </c>
      <c r="M26" s="35">
        <v>110</v>
      </c>
      <c r="N26" s="35">
        <v>299</v>
      </c>
      <c r="O26" s="35">
        <v>66</v>
      </c>
      <c r="P26" s="622"/>
      <c r="Q26" s="57">
        <f t="shared" si="4"/>
        <v>0.2665036674816626</v>
      </c>
      <c r="R26" s="450"/>
      <c r="S26" s="424"/>
      <c r="T26" s="525">
        <v>15</v>
      </c>
      <c r="U26" s="621">
        <v>95</v>
      </c>
      <c r="V26" s="621">
        <v>46</v>
      </c>
      <c r="W26" s="621">
        <f t="shared" si="3"/>
        <v>141</v>
      </c>
      <c r="X26" s="621"/>
      <c r="Y26" s="621">
        <v>0</v>
      </c>
      <c r="Z26" s="621">
        <v>45</v>
      </c>
      <c r="AA26" s="621">
        <v>21</v>
      </c>
      <c r="AB26" s="621">
        <v>3</v>
      </c>
      <c r="AC26" s="621">
        <v>40</v>
      </c>
      <c r="AD26" s="621">
        <v>110</v>
      </c>
      <c r="AE26" s="621">
        <v>299</v>
      </c>
      <c r="AF26" s="621">
        <v>66</v>
      </c>
      <c r="AK26" s="621"/>
      <c r="AL26" s="621"/>
    </row>
    <row r="27" spans="1:38" ht="11.25" customHeight="1" x14ac:dyDescent="0.2">
      <c r="A27" s="733"/>
      <c r="B27" s="729" t="s">
        <v>448</v>
      </c>
      <c r="C27" s="730"/>
      <c r="D27" s="245">
        <f t="shared" si="0"/>
        <v>11938</v>
      </c>
      <c r="E27" s="251">
        <v>859</v>
      </c>
      <c r="F27" s="245">
        <v>21</v>
      </c>
      <c r="G27" s="245">
        <v>30</v>
      </c>
      <c r="H27" s="245">
        <v>564</v>
      </c>
      <c r="I27" s="245">
        <v>298</v>
      </c>
      <c r="J27" s="245">
        <v>56</v>
      </c>
      <c r="K27" s="245">
        <v>451</v>
      </c>
      <c r="L27" s="154">
        <f t="shared" si="1"/>
        <v>1399</v>
      </c>
      <c r="M27" s="245">
        <v>1534</v>
      </c>
      <c r="N27" s="245">
        <v>3967</v>
      </c>
      <c r="O27" s="245">
        <v>4158</v>
      </c>
      <c r="P27" s="622"/>
      <c r="Q27" s="78">
        <f t="shared" si="4"/>
        <v>0.25431739683693871</v>
      </c>
      <c r="R27" s="450"/>
      <c r="S27" s="424"/>
      <c r="T27" s="525" t="s">
        <v>457</v>
      </c>
      <c r="U27" s="621">
        <v>679</v>
      </c>
      <c r="V27" s="621">
        <v>180</v>
      </c>
      <c r="W27" s="621">
        <f t="shared" si="3"/>
        <v>859</v>
      </c>
      <c r="X27" s="621">
        <v>21</v>
      </c>
      <c r="Y27" s="621">
        <v>30</v>
      </c>
      <c r="Z27" s="621">
        <v>564</v>
      </c>
      <c r="AA27" s="621">
        <v>298</v>
      </c>
      <c r="AB27" s="621">
        <v>56</v>
      </c>
      <c r="AC27" s="621">
        <v>451</v>
      </c>
      <c r="AD27" s="621">
        <v>1534</v>
      </c>
      <c r="AE27" s="621">
        <v>3967</v>
      </c>
      <c r="AF27" s="621">
        <v>4158</v>
      </c>
      <c r="AK27" s="621"/>
      <c r="AL27" s="621"/>
    </row>
    <row r="28" spans="1:38" ht="12.75" customHeight="1" x14ac:dyDescent="0.2">
      <c r="A28" s="733"/>
      <c r="B28" s="722" t="s">
        <v>406</v>
      </c>
      <c r="C28" s="236" t="s">
        <v>23</v>
      </c>
      <c r="D28" s="164">
        <f t="shared" si="0"/>
        <v>1817</v>
      </c>
      <c r="E28" s="33">
        <v>0</v>
      </c>
      <c r="F28" s="33">
        <v>4</v>
      </c>
      <c r="G28" s="33">
        <v>11</v>
      </c>
      <c r="H28" s="33">
        <v>165</v>
      </c>
      <c r="I28" s="33">
        <v>131</v>
      </c>
      <c r="J28" s="33">
        <v>71</v>
      </c>
      <c r="K28" s="33">
        <v>50</v>
      </c>
      <c r="L28" s="162">
        <f t="shared" si="1"/>
        <v>428</v>
      </c>
      <c r="M28" s="33">
        <v>404</v>
      </c>
      <c r="N28" s="33">
        <v>980</v>
      </c>
      <c r="O28" s="33">
        <v>1</v>
      </c>
      <c r="P28" s="622"/>
      <c r="Q28" s="55">
        <f t="shared" si="4"/>
        <v>0.30924855491329478</v>
      </c>
      <c r="R28" s="450"/>
      <c r="S28" s="424"/>
      <c r="T28" s="525">
        <v>16</v>
      </c>
      <c r="U28" s="621"/>
      <c r="V28" s="621"/>
      <c r="W28" s="621">
        <f t="shared" si="3"/>
        <v>0</v>
      </c>
      <c r="X28" s="621">
        <v>4</v>
      </c>
      <c r="Y28" s="621">
        <v>11</v>
      </c>
      <c r="Z28" s="621">
        <v>165</v>
      </c>
      <c r="AA28" s="621">
        <v>131</v>
      </c>
      <c r="AB28" s="621">
        <v>71</v>
      </c>
      <c r="AC28" s="621">
        <v>50</v>
      </c>
      <c r="AD28" s="621">
        <v>404</v>
      </c>
      <c r="AE28" s="621">
        <v>980</v>
      </c>
      <c r="AF28" s="621">
        <v>1</v>
      </c>
      <c r="AK28" s="621"/>
      <c r="AL28" s="621"/>
    </row>
    <row r="29" spans="1:38" x14ac:dyDescent="0.2">
      <c r="A29" s="733"/>
      <c r="B29" s="722"/>
      <c r="C29" s="237" t="s">
        <v>24</v>
      </c>
      <c r="D29" s="165">
        <f t="shared" si="0"/>
        <v>646</v>
      </c>
      <c r="E29" s="34">
        <v>1</v>
      </c>
      <c r="F29" s="34">
        <v>9</v>
      </c>
      <c r="G29" s="34">
        <v>10</v>
      </c>
      <c r="H29" s="34">
        <v>51</v>
      </c>
      <c r="I29" s="34">
        <v>78</v>
      </c>
      <c r="J29" s="34">
        <v>2</v>
      </c>
      <c r="K29" s="34">
        <v>3</v>
      </c>
      <c r="L29" s="160">
        <f t="shared" si="1"/>
        <v>144</v>
      </c>
      <c r="M29" s="34">
        <v>161</v>
      </c>
      <c r="N29" s="34">
        <v>232</v>
      </c>
      <c r="O29" s="34">
        <v>99</v>
      </c>
      <c r="P29" s="622"/>
      <c r="Q29" s="56">
        <f t="shared" si="4"/>
        <v>0.36641221374045801</v>
      </c>
      <c r="R29" s="450"/>
      <c r="S29" s="424"/>
      <c r="T29" s="525">
        <v>17</v>
      </c>
      <c r="U29" s="621"/>
      <c r="V29" s="621">
        <v>1</v>
      </c>
      <c r="W29" s="621">
        <f t="shared" si="3"/>
        <v>1</v>
      </c>
      <c r="X29" s="621">
        <v>9</v>
      </c>
      <c r="Y29" s="621">
        <v>10</v>
      </c>
      <c r="Z29" s="621">
        <v>51</v>
      </c>
      <c r="AA29" s="621">
        <v>78</v>
      </c>
      <c r="AB29" s="621">
        <v>2</v>
      </c>
      <c r="AC29" s="621">
        <v>3</v>
      </c>
      <c r="AD29" s="621">
        <v>161</v>
      </c>
      <c r="AE29" s="621">
        <v>232</v>
      </c>
      <c r="AF29" s="621">
        <v>99</v>
      </c>
      <c r="AK29" s="621"/>
      <c r="AL29" s="621"/>
    </row>
    <row r="30" spans="1:38" x14ac:dyDescent="0.2">
      <c r="A30" s="733"/>
      <c r="B30" s="722"/>
      <c r="C30" s="237" t="s">
        <v>25</v>
      </c>
      <c r="D30" s="165">
        <f t="shared" si="0"/>
        <v>1387</v>
      </c>
      <c r="E30" s="34">
        <v>0</v>
      </c>
      <c r="F30" s="34">
        <v>11</v>
      </c>
      <c r="G30" s="34">
        <v>20</v>
      </c>
      <c r="H30" s="34">
        <v>82</v>
      </c>
      <c r="I30" s="34">
        <v>54</v>
      </c>
      <c r="J30" s="34">
        <v>101</v>
      </c>
      <c r="K30" s="34">
        <v>57</v>
      </c>
      <c r="L30" s="160">
        <f t="shared" si="1"/>
        <v>314</v>
      </c>
      <c r="M30" s="34">
        <v>199</v>
      </c>
      <c r="N30" s="34">
        <v>526</v>
      </c>
      <c r="O30" s="34">
        <v>337</v>
      </c>
      <c r="P30" s="622"/>
      <c r="Q30" s="56">
        <f t="shared" si="4"/>
        <v>0.43310344827586206</v>
      </c>
      <c r="R30" s="450"/>
      <c r="S30" s="424"/>
      <c r="T30" s="525">
        <v>18</v>
      </c>
      <c r="U30" s="621"/>
      <c r="V30" s="621"/>
      <c r="W30" s="621">
        <f t="shared" si="3"/>
        <v>0</v>
      </c>
      <c r="X30" s="621">
        <v>11</v>
      </c>
      <c r="Y30" s="621">
        <v>20</v>
      </c>
      <c r="Z30" s="621">
        <v>82</v>
      </c>
      <c r="AA30" s="621">
        <v>54</v>
      </c>
      <c r="AB30" s="621">
        <v>101</v>
      </c>
      <c r="AC30" s="621">
        <v>57</v>
      </c>
      <c r="AD30" s="621">
        <v>199</v>
      </c>
      <c r="AE30" s="621">
        <v>526</v>
      </c>
      <c r="AF30" s="621">
        <v>337</v>
      </c>
      <c r="AK30" s="621"/>
      <c r="AL30" s="621"/>
    </row>
    <row r="31" spans="1:38" x14ac:dyDescent="0.2">
      <c r="A31" s="733"/>
      <c r="B31" s="722"/>
      <c r="C31" s="237" t="s">
        <v>26</v>
      </c>
      <c r="D31" s="165">
        <f t="shared" si="0"/>
        <v>1234</v>
      </c>
      <c r="E31" s="34">
        <v>0</v>
      </c>
      <c r="F31" s="34">
        <v>11</v>
      </c>
      <c r="G31" s="34">
        <v>34</v>
      </c>
      <c r="H31" s="34">
        <v>107</v>
      </c>
      <c r="I31" s="34">
        <v>85</v>
      </c>
      <c r="J31" s="34">
        <v>50</v>
      </c>
      <c r="K31" s="34">
        <v>43</v>
      </c>
      <c r="L31" s="160">
        <f t="shared" si="1"/>
        <v>319</v>
      </c>
      <c r="M31" s="34">
        <v>251</v>
      </c>
      <c r="N31" s="34">
        <v>653</v>
      </c>
      <c r="O31" s="34"/>
      <c r="P31" s="622"/>
      <c r="Q31" s="56">
        <f t="shared" si="4"/>
        <v>0.35287610619469029</v>
      </c>
      <c r="R31" s="450"/>
      <c r="S31" s="424"/>
      <c r="T31" s="525">
        <v>19</v>
      </c>
      <c r="U31" s="621"/>
      <c r="V31" s="621"/>
      <c r="W31" s="621">
        <f t="shared" si="3"/>
        <v>0</v>
      </c>
      <c r="X31" s="621">
        <v>11</v>
      </c>
      <c r="Y31" s="621">
        <v>34</v>
      </c>
      <c r="Z31" s="621">
        <v>107</v>
      </c>
      <c r="AA31" s="621">
        <v>85</v>
      </c>
      <c r="AB31" s="621">
        <v>50</v>
      </c>
      <c r="AC31" s="621">
        <v>43</v>
      </c>
      <c r="AD31" s="621">
        <v>251</v>
      </c>
      <c r="AE31" s="621">
        <v>653</v>
      </c>
      <c r="AF31" s="621">
        <v>0</v>
      </c>
      <c r="AK31" s="621"/>
      <c r="AL31" s="621"/>
    </row>
    <row r="32" spans="1:38" x14ac:dyDescent="0.2">
      <c r="A32" s="733"/>
      <c r="B32" s="722"/>
      <c r="C32" s="237" t="s">
        <v>27</v>
      </c>
      <c r="D32" s="165">
        <f t="shared" si="0"/>
        <v>129</v>
      </c>
      <c r="E32" s="34">
        <v>0</v>
      </c>
      <c r="F32" s="34">
        <v>2</v>
      </c>
      <c r="G32" s="34">
        <v>9</v>
      </c>
      <c r="H32" s="34">
        <v>18</v>
      </c>
      <c r="I32" s="34">
        <v>19</v>
      </c>
      <c r="J32" s="34">
        <v>1</v>
      </c>
      <c r="K32" s="34">
        <v>5</v>
      </c>
      <c r="L32" s="160">
        <f t="shared" si="1"/>
        <v>52</v>
      </c>
      <c r="M32" s="34">
        <v>75</v>
      </c>
      <c r="N32" s="34"/>
      <c r="O32" s="34"/>
      <c r="P32" s="622"/>
      <c r="Q32" s="57">
        <f t="shared" si="4"/>
        <v>0.69333333333333336</v>
      </c>
      <c r="R32" s="450"/>
      <c r="S32" s="424"/>
      <c r="T32" s="525">
        <v>20</v>
      </c>
      <c r="U32" s="621"/>
      <c r="V32" s="621"/>
      <c r="W32" s="621">
        <f t="shared" si="3"/>
        <v>0</v>
      </c>
      <c r="X32" s="621">
        <v>2</v>
      </c>
      <c r="Y32" s="621">
        <v>9</v>
      </c>
      <c r="Z32" s="621">
        <v>18</v>
      </c>
      <c r="AA32" s="621">
        <v>19</v>
      </c>
      <c r="AB32" s="621">
        <v>1</v>
      </c>
      <c r="AC32" s="621">
        <v>5</v>
      </c>
      <c r="AD32" s="621">
        <v>75</v>
      </c>
      <c r="AE32" s="621">
        <v>133</v>
      </c>
      <c r="AF32" s="621">
        <v>0</v>
      </c>
      <c r="AK32" s="621"/>
      <c r="AL32" s="621"/>
    </row>
    <row r="33" spans="1:38" ht="12.75" customHeight="1" x14ac:dyDescent="0.2">
      <c r="A33" s="733"/>
      <c r="B33" s="722"/>
      <c r="C33" s="237" t="s">
        <v>28</v>
      </c>
      <c r="D33" s="165">
        <f t="shared" si="0"/>
        <v>946</v>
      </c>
      <c r="E33" s="34">
        <v>0</v>
      </c>
      <c r="F33" s="34">
        <v>14</v>
      </c>
      <c r="G33" s="34">
        <v>9</v>
      </c>
      <c r="H33" s="34">
        <v>77</v>
      </c>
      <c r="I33" s="34">
        <v>95</v>
      </c>
      <c r="J33" s="34">
        <v>4</v>
      </c>
      <c r="K33" s="34">
        <v>10</v>
      </c>
      <c r="L33" s="160">
        <f t="shared" si="1"/>
        <v>195</v>
      </c>
      <c r="M33" s="34">
        <v>258</v>
      </c>
      <c r="N33" s="34">
        <v>479</v>
      </c>
      <c r="O33" s="34"/>
      <c r="P33" s="622"/>
      <c r="Q33" s="55">
        <f t="shared" si="4"/>
        <v>0.26458616010854819</v>
      </c>
      <c r="R33" s="450"/>
      <c r="S33" s="424"/>
      <c r="T33" s="525">
        <v>21</v>
      </c>
      <c r="U33" s="621"/>
      <c r="V33" s="621"/>
      <c r="W33" s="621">
        <f t="shared" si="3"/>
        <v>0</v>
      </c>
      <c r="X33" s="621">
        <v>14</v>
      </c>
      <c r="Y33" s="621">
        <v>9</v>
      </c>
      <c r="Z33" s="621">
        <v>77</v>
      </c>
      <c r="AA33" s="621">
        <v>95</v>
      </c>
      <c r="AB33" s="621">
        <v>4</v>
      </c>
      <c r="AC33" s="621">
        <v>10</v>
      </c>
      <c r="AD33" s="621">
        <v>258</v>
      </c>
      <c r="AE33" s="621">
        <v>479</v>
      </c>
      <c r="AF33" s="621">
        <v>0</v>
      </c>
      <c r="AK33" s="621"/>
      <c r="AL33" s="621"/>
    </row>
    <row r="34" spans="1:38" x14ac:dyDescent="0.2">
      <c r="A34" s="733"/>
      <c r="B34" s="722"/>
      <c r="C34" s="237" t="s">
        <v>29</v>
      </c>
      <c r="D34" s="165">
        <f t="shared" si="0"/>
        <v>1653</v>
      </c>
      <c r="E34" s="34">
        <v>1</v>
      </c>
      <c r="F34" s="34">
        <v>20</v>
      </c>
      <c r="G34" s="34">
        <v>31</v>
      </c>
      <c r="H34" s="34">
        <v>90</v>
      </c>
      <c r="I34" s="34">
        <v>87</v>
      </c>
      <c r="J34" s="34">
        <v>15</v>
      </c>
      <c r="K34" s="34">
        <v>13</v>
      </c>
      <c r="L34" s="160">
        <f t="shared" si="1"/>
        <v>236</v>
      </c>
      <c r="M34" s="34">
        <v>383</v>
      </c>
      <c r="N34" s="34">
        <v>655</v>
      </c>
      <c r="O34" s="34">
        <v>358</v>
      </c>
      <c r="P34" s="622"/>
      <c r="Q34" s="56">
        <f t="shared" si="4"/>
        <v>0.22736030828516376</v>
      </c>
      <c r="R34" s="450"/>
      <c r="S34" s="424"/>
      <c r="T34" s="525">
        <v>22</v>
      </c>
      <c r="U34" s="621"/>
      <c r="V34" s="621">
        <v>1</v>
      </c>
      <c r="W34" s="621">
        <f t="shared" si="3"/>
        <v>1</v>
      </c>
      <c r="X34" s="621">
        <v>20</v>
      </c>
      <c r="Y34" s="621">
        <v>31</v>
      </c>
      <c r="Z34" s="621">
        <v>90</v>
      </c>
      <c r="AA34" s="621">
        <v>87</v>
      </c>
      <c r="AB34" s="621">
        <v>15</v>
      </c>
      <c r="AC34" s="621">
        <v>13</v>
      </c>
      <c r="AD34" s="621">
        <v>383</v>
      </c>
      <c r="AE34" s="621">
        <v>655</v>
      </c>
      <c r="AF34" s="621">
        <v>358</v>
      </c>
      <c r="AK34" s="621"/>
      <c r="AL34" s="621"/>
    </row>
    <row r="35" spans="1:38" x14ac:dyDescent="0.2">
      <c r="A35" s="733"/>
      <c r="B35" s="722"/>
      <c r="C35" s="237" t="s">
        <v>30</v>
      </c>
      <c r="D35" s="165">
        <f t="shared" si="0"/>
        <v>1146</v>
      </c>
      <c r="E35" s="34">
        <v>0</v>
      </c>
      <c r="F35" s="34">
        <v>9</v>
      </c>
      <c r="G35" s="34">
        <v>12</v>
      </c>
      <c r="H35" s="34">
        <v>78</v>
      </c>
      <c r="I35" s="34">
        <v>91</v>
      </c>
      <c r="J35" s="34">
        <v>29</v>
      </c>
      <c r="K35" s="34">
        <v>17</v>
      </c>
      <c r="L35" s="160">
        <f t="shared" si="1"/>
        <v>227</v>
      </c>
      <c r="M35" s="34">
        <v>276</v>
      </c>
      <c r="N35" s="34">
        <v>588</v>
      </c>
      <c r="O35" s="34">
        <v>46</v>
      </c>
      <c r="P35" s="622"/>
      <c r="Q35" s="56">
        <f t="shared" si="4"/>
        <v>0.26273148148148145</v>
      </c>
      <c r="R35" s="450"/>
      <c r="S35" s="424"/>
      <c r="T35" s="525">
        <v>23</v>
      </c>
      <c r="U35" s="621"/>
      <c r="V35" s="621"/>
      <c r="W35" s="621">
        <f t="shared" si="3"/>
        <v>0</v>
      </c>
      <c r="X35" s="621">
        <v>9</v>
      </c>
      <c r="Y35" s="621">
        <v>12</v>
      </c>
      <c r="Z35" s="621">
        <v>78</v>
      </c>
      <c r="AA35" s="621">
        <v>91</v>
      </c>
      <c r="AB35" s="621">
        <v>29</v>
      </c>
      <c r="AC35" s="621">
        <v>17</v>
      </c>
      <c r="AD35" s="621">
        <v>276</v>
      </c>
      <c r="AE35" s="621">
        <v>588</v>
      </c>
      <c r="AF35" s="621">
        <v>46</v>
      </c>
      <c r="AK35" s="621"/>
      <c r="AL35" s="621"/>
    </row>
    <row r="36" spans="1:38" x14ac:dyDescent="0.2">
      <c r="A36" s="733"/>
      <c r="B36" s="722"/>
      <c r="C36" s="238" t="s">
        <v>31</v>
      </c>
      <c r="D36" s="166">
        <f t="shared" si="0"/>
        <v>364</v>
      </c>
      <c r="E36" s="35">
        <v>0</v>
      </c>
      <c r="F36" s="35">
        <v>5</v>
      </c>
      <c r="G36" s="35">
        <v>3</v>
      </c>
      <c r="H36" s="35">
        <v>15</v>
      </c>
      <c r="I36" s="35">
        <v>25</v>
      </c>
      <c r="J36" s="35">
        <v>53</v>
      </c>
      <c r="K36" s="35">
        <v>2</v>
      </c>
      <c r="L36" s="161">
        <f t="shared" si="1"/>
        <v>98</v>
      </c>
      <c r="M36" s="35">
        <v>91</v>
      </c>
      <c r="N36" s="35">
        <v>170</v>
      </c>
      <c r="O36" s="35"/>
      <c r="P36" s="622"/>
      <c r="Q36" s="57">
        <f t="shared" si="4"/>
        <v>0.37547892720306514</v>
      </c>
      <c r="R36" s="450"/>
      <c r="S36" s="424"/>
      <c r="T36" s="525">
        <v>24</v>
      </c>
      <c r="U36" s="621"/>
      <c r="V36" s="621"/>
      <c r="W36" s="621">
        <f t="shared" si="3"/>
        <v>0</v>
      </c>
      <c r="X36" s="621">
        <v>5</v>
      </c>
      <c r="Y36" s="621">
        <v>3</v>
      </c>
      <c r="Z36" s="621">
        <v>15</v>
      </c>
      <c r="AA36" s="621">
        <v>25</v>
      </c>
      <c r="AB36" s="621">
        <v>53</v>
      </c>
      <c r="AC36" s="621">
        <v>2</v>
      </c>
      <c r="AD36" s="621">
        <v>91</v>
      </c>
      <c r="AE36" s="621">
        <v>170</v>
      </c>
      <c r="AF36" s="621">
        <v>0</v>
      </c>
      <c r="AK36" s="621"/>
      <c r="AL36" s="621"/>
    </row>
    <row r="37" spans="1:38" ht="13.5" x14ac:dyDescent="0.2">
      <c r="A37" s="733"/>
      <c r="B37" s="729" t="s">
        <v>449</v>
      </c>
      <c r="C37" s="730"/>
      <c r="D37" s="245">
        <f t="shared" si="0"/>
        <v>9455</v>
      </c>
      <c r="E37" s="251">
        <v>2</v>
      </c>
      <c r="F37" s="245">
        <v>85</v>
      </c>
      <c r="G37" s="245">
        <v>139</v>
      </c>
      <c r="H37" s="245">
        <v>683</v>
      </c>
      <c r="I37" s="245">
        <v>665</v>
      </c>
      <c r="J37" s="245">
        <v>326</v>
      </c>
      <c r="K37" s="245">
        <v>200</v>
      </c>
      <c r="L37" s="154">
        <f>G37+H37+I37+J37+K37</f>
        <v>2013</v>
      </c>
      <c r="M37" s="245">
        <v>2098</v>
      </c>
      <c r="N37" s="245">
        <v>4416</v>
      </c>
      <c r="O37" s="245">
        <v>841</v>
      </c>
      <c r="P37" s="622"/>
      <c r="Q37" s="78">
        <f t="shared" si="4"/>
        <v>0.30902671169788148</v>
      </c>
      <c r="R37" s="450"/>
      <c r="S37" s="424"/>
      <c r="T37" s="525" t="s">
        <v>296</v>
      </c>
      <c r="U37" s="621"/>
      <c r="V37" s="621">
        <v>2</v>
      </c>
      <c r="W37" s="621">
        <f t="shared" si="3"/>
        <v>2</v>
      </c>
      <c r="X37" s="621">
        <v>85</v>
      </c>
      <c r="Y37" s="621">
        <v>139</v>
      </c>
      <c r="Z37" s="621">
        <v>683</v>
      </c>
      <c r="AA37" s="621">
        <v>665</v>
      </c>
      <c r="AB37" s="621">
        <v>326</v>
      </c>
      <c r="AC37" s="621">
        <v>200</v>
      </c>
      <c r="AD37" s="621">
        <v>2098</v>
      </c>
      <c r="AE37" s="621">
        <v>4416</v>
      </c>
      <c r="AF37" s="621">
        <v>841</v>
      </c>
      <c r="AK37" s="621"/>
      <c r="AL37" s="621"/>
    </row>
    <row r="38" spans="1:38" ht="12.75" customHeight="1" x14ac:dyDescent="0.2">
      <c r="A38" s="733"/>
      <c r="B38" s="722" t="s">
        <v>563</v>
      </c>
      <c r="C38" s="236" t="s">
        <v>32</v>
      </c>
      <c r="D38" s="164">
        <f t="shared" si="0"/>
        <v>891</v>
      </c>
      <c r="E38" s="33">
        <v>0</v>
      </c>
      <c r="F38" s="33">
        <v>8</v>
      </c>
      <c r="G38" s="33">
        <v>4</v>
      </c>
      <c r="H38" s="33">
        <v>45</v>
      </c>
      <c r="I38" s="33">
        <v>18</v>
      </c>
      <c r="J38" s="33">
        <v>39</v>
      </c>
      <c r="K38" s="33">
        <v>16</v>
      </c>
      <c r="L38" s="162">
        <f t="shared" si="1"/>
        <v>122</v>
      </c>
      <c r="M38" s="33">
        <v>190</v>
      </c>
      <c r="N38" s="33">
        <v>506</v>
      </c>
      <c r="O38" s="33">
        <v>65</v>
      </c>
      <c r="P38" s="622"/>
      <c r="Q38" s="55">
        <f t="shared" si="4"/>
        <v>0.17528735632183909</v>
      </c>
      <c r="R38" s="450"/>
      <c r="S38" s="424"/>
      <c r="T38" s="525">
        <v>70</v>
      </c>
      <c r="U38" s="621"/>
      <c r="V38" s="621"/>
      <c r="W38" s="621">
        <f t="shared" si="3"/>
        <v>0</v>
      </c>
      <c r="X38" s="621">
        <v>8</v>
      </c>
      <c r="Y38" s="621">
        <v>4</v>
      </c>
      <c r="Z38" s="621">
        <v>45</v>
      </c>
      <c r="AA38" s="621">
        <v>18</v>
      </c>
      <c r="AB38" s="621">
        <v>39</v>
      </c>
      <c r="AC38" s="621">
        <v>16</v>
      </c>
      <c r="AD38" s="621">
        <v>190</v>
      </c>
      <c r="AE38" s="621">
        <v>506</v>
      </c>
      <c r="AF38" s="621">
        <v>65</v>
      </c>
      <c r="AK38" s="621"/>
      <c r="AL38" s="621"/>
    </row>
    <row r="39" spans="1:38" x14ac:dyDescent="0.2">
      <c r="A39" s="733"/>
      <c r="B39" s="722"/>
      <c r="C39" s="237" t="s">
        <v>33</v>
      </c>
      <c r="D39" s="165">
        <f t="shared" si="0"/>
        <v>1305</v>
      </c>
      <c r="E39" s="34">
        <v>0</v>
      </c>
      <c r="F39" s="34">
        <v>13</v>
      </c>
      <c r="G39" s="34">
        <v>7</v>
      </c>
      <c r="H39" s="34">
        <v>75</v>
      </c>
      <c r="I39" s="34">
        <v>30</v>
      </c>
      <c r="J39" s="34">
        <v>188</v>
      </c>
      <c r="K39" s="34">
        <v>61</v>
      </c>
      <c r="L39" s="160">
        <f t="shared" si="1"/>
        <v>361</v>
      </c>
      <c r="M39" s="34">
        <v>171</v>
      </c>
      <c r="N39" s="34">
        <v>611</v>
      </c>
      <c r="O39" s="34">
        <v>149</v>
      </c>
      <c r="P39" s="622"/>
      <c r="Q39" s="56">
        <f t="shared" si="4"/>
        <v>0.46163682864450128</v>
      </c>
      <c r="R39" s="450"/>
      <c r="S39" s="424"/>
      <c r="T39" s="525">
        <v>71</v>
      </c>
      <c r="U39" s="621"/>
      <c r="V39" s="621"/>
      <c r="W39" s="621">
        <f t="shared" si="3"/>
        <v>0</v>
      </c>
      <c r="X39" s="621">
        <v>13</v>
      </c>
      <c r="Y39" s="621">
        <v>7</v>
      </c>
      <c r="Z39" s="621">
        <v>75</v>
      </c>
      <c r="AA39" s="621">
        <v>30</v>
      </c>
      <c r="AB39" s="621">
        <v>188</v>
      </c>
      <c r="AC39" s="621">
        <v>61</v>
      </c>
      <c r="AD39" s="621">
        <v>171</v>
      </c>
      <c r="AE39" s="621">
        <v>611</v>
      </c>
      <c r="AF39" s="621">
        <v>149</v>
      </c>
      <c r="AK39" s="621"/>
      <c r="AL39" s="621"/>
    </row>
    <row r="40" spans="1:38" x14ac:dyDescent="0.2">
      <c r="A40" s="733"/>
      <c r="B40" s="722"/>
      <c r="C40" s="237" t="s">
        <v>34</v>
      </c>
      <c r="D40" s="165">
        <f t="shared" si="0"/>
        <v>118</v>
      </c>
      <c r="E40" s="34">
        <v>0</v>
      </c>
      <c r="F40" s="34"/>
      <c r="G40" s="34">
        <v>8</v>
      </c>
      <c r="H40" s="34">
        <v>4</v>
      </c>
      <c r="I40" s="34">
        <v>7</v>
      </c>
      <c r="J40" s="34"/>
      <c r="K40" s="34">
        <v>2</v>
      </c>
      <c r="L40" s="160">
        <f t="shared" si="1"/>
        <v>21</v>
      </c>
      <c r="M40" s="34">
        <v>26</v>
      </c>
      <c r="N40" s="34">
        <v>71</v>
      </c>
      <c r="O40" s="34"/>
      <c r="P40" s="622"/>
      <c r="Q40" s="442">
        <f t="shared" si="4"/>
        <v>0.21649484536082475</v>
      </c>
      <c r="R40" s="450"/>
      <c r="S40" s="424"/>
      <c r="T40" s="525">
        <v>72</v>
      </c>
      <c r="U40" s="621"/>
      <c r="V40" s="621"/>
      <c r="W40" s="621">
        <f t="shared" si="3"/>
        <v>0</v>
      </c>
      <c r="X40" s="621"/>
      <c r="Y40" s="621">
        <v>8</v>
      </c>
      <c r="Z40" s="621">
        <v>4</v>
      </c>
      <c r="AA40" s="621">
        <v>7</v>
      </c>
      <c r="AB40" s="621"/>
      <c r="AC40" s="621">
        <v>2</v>
      </c>
      <c r="AD40" s="621">
        <v>26</v>
      </c>
      <c r="AE40" s="621">
        <v>71</v>
      </c>
      <c r="AF40" s="621">
        <v>0</v>
      </c>
      <c r="AK40" s="621"/>
      <c r="AL40" s="621"/>
    </row>
    <row r="41" spans="1:38" x14ac:dyDescent="0.2">
      <c r="A41" s="733"/>
      <c r="B41" s="722"/>
      <c r="C41" s="237" t="s">
        <v>35</v>
      </c>
      <c r="D41" s="165">
        <f t="shared" ref="D41:D72" si="5">E41+F41+L41+M41+N41+O41</f>
        <v>89</v>
      </c>
      <c r="E41" s="34">
        <v>1</v>
      </c>
      <c r="F41" s="34"/>
      <c r="G41" s="34">
        <v>1</v>
      </c>
      <c r="H41" s="34">
        <v>3</v>
      </c>
      <c r="I41" s="34">
        <v>11</v>
      </c>
      <c r="J41" s="34"/>
      <c r="K41" s="34">
        <v>2</v>
      </c>
      <c r="L41" s="160">
        <f t="shared" si="1"/>
        <v>17</v>
      </c>
      <c r="M41" s="34">
        <v>19</v>
      </c>
      <c r="N41" s="34">
        <v>30</v>
      </c>
      <c r="O41" s="34">
        <v>22</v>
      </c>
      <c r="P41" s="622"/>
      <c r="Q41" s="443">
        <f t="shared" si="4"/>
        <v>0.34693877551020408</v>
      </c>
      <c r="R41" s="450"/>
      <c r="S41" s="424"/>
      <c r="T41" s="525">
        <v>73</v>
      </c>
      <c r="U41" s="621">
        <v>1</v>
      </c>
      <c r="V41" s="621"/>
      <c r="W41" s="621">
        <f t="shared" si="3"/>
        <v>1</v>
      </c>
      <c r="X41" s="621"/>
      <c r="Y41" s="621">
        <v>1</v>
      </c>
      <c r="Z41" s="621">
        <v>3</v>
      </c>
      <c r="AA41" s="621">
        <v>11</v>
      </c>
      <c r="AB41" s="621"/>
      <c r="AC41" s="621">
        <v>2</v>
      </c>
      <c r="AD41" s="621">
        <v>19</v>
      </c>
      <c r="AE41" s="621">
        <v>30</v>
      </c>
      <c r="AF41" s="621">
        <v>22</v>
      </c>
      <c r="AK41" s="621"/>
      <c r="AL41" s="621"/>
    </row>
    <row r="42" spans="1:38" ht="24" customHeight="1" x14ac:dyDescent="0.2">
      <c r="A42" s="733"/>
      <c r="B42" s="722"/>
      <c r="C42" s="237" t="s">
        <v>36</v>
      </c>
      <c r="D42" s="165">
        <f t="shared" si="5"/>
        <v>2686</v>
      </c>
      <c r="E42" s="34">
        <v>0</v>
      </c>
      <c r="F42" s="34"/>
      <c r="G42" s="34">
        <v>7</v>
      </c>
      <c r="H42" s="34">
        <v>86</v>
      </c>
      <c r="I42" s="34">
        <v>69</v>
      </c>
      <c r="J42" s="34">
        <v>40</v>
      </c>
      <c r="K42" s="34">
        <v>82</v>
      </c>
      <c r="L42" s="160">
        <f t="shared" si="1"/>
        <v>284</v>
      </c>
      <c r="M42" s="34">
        <v>183</v>
      </c>
      <c r="N42" s="34">
        <v>673</v>
      </c>
      <c r="O42" s="34">
        <v>1546</v>
      </c>
      <c r="P42" s="622"/>
      <c r="Q42" s="443">
        <f t="shared" si="4"/>
        <v>0.33177570093457942</v>
      </c>
      <c r="R42" s="450"/>
      <c r="S42" s="424"/>
      <c r="T42" s="525">
        <v>74</v>
      </c>
      <c r="U42" s="621"/>
      <c r="V42" s="621"/>
      <c r="W42" s="621">
        <f t="shared" si="3"/>
        <v>0</v>
      </c>
      <c r="X42" s="621"/>
      <c r="Y42" s="621">
        <v>7</v>
      </c>
      <c r="Z42" s="621">
        <v>86</v>
      </c>
      <c r="AA42" s="621">
        <v>69</v>
      </c>
      <c r="AB42" s="621">
        <v>40</v>
      </c>
      <c r="AC42" s="621">
        <v>82</v>
      </c>
      <c r="AD42" s="621">
        <v>183</v>
      </c>
      <c r="AE42" s="621">
        <v>673</v>
      </c>
      <c r="AF42" s="621">
        <v>1546</v>
      </c>
      <c r="AK42" s="621"/>
      <c r="AL42" s="621"/>
    </row>
    <row r="43" spans="1:38" ht="13.5" x14ac:dyDescent="0.2">
      <c r="A43" s="733"/>
      <c r="B43" s="729" t="s">
        <v>564</v>
      </c>
      <c r="C43" s="730"/>
      <c r="D43" s="245">
        <f t="shared" si="5"/>
        <v>5089</v>
      </c>
      <c r="E43" s="251">
        <v>1</v>
      </c>
      <c r="F43" s="245">
        <v>21</v>
      </c>
      <c r="G43" s="245">
        <v>27</v>
      </c>
      <c r="H43" s="245">
        <v>213</v>
      </c>
      <c r="I43" s="245">
        <v>135</v>
      </c>
      <c r="J43" s="245">
        <v>267</v>
      </c>
      <c r="K43" s="245">
        <v>163</v>
      </c>
      <c r="L43" s="154">
        <f t="shared" si="1"/>
        <v>805</v>
      </c>
      <c r="M43" s="245">
        <v>589</v>
      </c>
      <c r="N43" s="245">
        <v>1891</v>
      </c>
      <c r="O43" s="245">
        <v>1782</v>
      </c>
      <c r="P43" s="622"/>
      <c r="Q43" s="78">
        <f t="shared" si="4"/>
        <v>0.32459677419354838</v>
      </c>
      <c r="R43" s="450"/>
      <c r="S43" s="424"/>
      <c r="T43" s="525" t="s">
        <v>309</v>
      </c>
      <c r="U43" s="621">
        <v>1</v>
      </c>
      <c r="V43" s="621"/>
      <c r="W43" s="621">
        <f t="shared" si="3"/>
        <v>1</v>
      </c>
      <c r="X43" s="621">
        <v>21</v>
      </c>
      <c r="Y43" s="621">
        <v>27</v>
      </c>
      <c r="Z43" s="621">
        <v>213</v>
      </c>
      <c r="AA43" s="621">
        <v>135</v>
      </c>
      <c r="AB43" s="621">
        <v>267</v>
      </c>
      <c r="AC43" s="621">
        <v>163</v>
      </c>
      <c r="AD43" s="621">
        <v>589</v>
      </c>
      <c r="AE43" s="621">
        <v>1891</v>
      </c>
      <c r="AF43" s="621">
        <v>1782</v>
      </c>
      <c r="AK43" s="621"/>
      <c r="AL43" s="621"/>
    </row>
    <row r="44" spans="1:38" x14ac:dyDescent="0.2">
      <c r="A44" s="733"/>
      <c r="B44" s="722" t="s">
        <v>450</v>
      </c>
      <c r="C44" s="236" t="s">
        <v>38</v>
      </c>
      <c r="D44" s="164">
        <f t="shared" si="5"/>
        <v>35</v>
      </c>
      <c r="E44" s="33">
        <v>0</v>
      </c>
      <c r="F44" s="33"/>
      <c r="G44" s="33">
        <v>0</v>
      </c>
      <c r="H44" s="33">
        <v>1</v>
      </c>
      <c r="I44" s="33"/>
      <c r="J44" s="33"/>
      <c r="K44" s="33">
        <v>3</v>
      </c>
      <c r="L44" s="162">
        <f t="shared" si="1"/>
        <v>4</v>
      </c>
      <c r="M44" s="33">
        <v>14</v>
      </c>
      <c r="N44" s="33">
        <v>17</v>
      </c>
      <c r="O44" s="33"/>
      <c r="P44" s="622"/>
      <c r="Q44" s="55">
        <f t="shared" si="4"/>
        <v>0.12903225806451613</v>
      </c>
      <c r="R44" s="450"/>
      <c r="S44" s="424"/>
      <c r="T44" s="525">
        <v>76</v>
      </c>
      <c r="U44" s="621"/>
      <c r="V44" s="621"/>
      <c r="W44" s="621">
        <f t="shared" si="3"/>
        <v>0</v>
      </c>
      <c r="X44" s="621"/>
      <c r="Y44" s="621">
        <v>0</v>
      </c>
      <c r="Z44" s="621">
        <v>1</v>
      </c>
      <c r="AA44" s="621"/>
      <c r="AB44" s="621"/>
      <c r="AC44" s="621">
        <v>3</v>
      </c>
      <c r="AD44" s="621">
        <v>14</v>
      </c>
      <c r="AE44" s="621">
        <v>17</v>
      </c>
      <c r="AF44" s="621">
        <v>0</v>
      </c>
      <c r="AK44" s="621"/>
      <c r="AL44" s="621"/>
    </row>
    <row r="45" spans="1:38" x14ac:dyDescent="0.2">
      <c r="A45" s="733"/>
      <c r="B45" s="722"/>
      <c r="C45" s="362" t="s">
        <v>245</v>
      </c>
      <c r="D45" s="166">
        <f t="shared" si="5"/>
        <v>20</v>
      </c>
      <c r="E45" s="35">
        <v>0</v>
      </c>
      <c r="F45" s="35"/>
      <c r="G45" s="35"/>
      <c r="H45" s="35"/>
      <c r="I45" s="35">
        <v>2</v>
      </c>
      <c r="J45" s="35"/>
      <c r="K45" s="35">
        <v>1</v>
      </c>
      <c r="L45" s="161">
        <f t="shared" si="1"/>
        <v>3</v>
      </c>
      <c r="M45" s="35">
        <v>13</v>
      </c>
      <c r="N45" s="35">
        <v>4</v>
      </c>
      <c r="O45" s="35"/>
      <c r="P45" s="622"/>
      <c r="Q45" s="57">
        <f t="shared" si="4"/>
        <v>0.17647058823529413</v>
      </c>
      <c r="R45" s="450"/>
      <c r="S45" s="424"/>
      <c r="T45" s="525">
        <v>77</v>
      </c>
      <c r="U45" s="621"/>
      <c r="V45" s="621"/>
      <c r="W45" s="621">
        <f t="shared" si="3"/>
        <v>0</v>
      </c>
      <c r="X45" s="621"/>
      <c r="Y45" s="621"/>
      <c r="Z45" s="621"/>
      <c r="AA45" s="621">
        <v>2</v>
      </c>
      <c r="AB45" s="621"/>
      <c r="AC45" s="621">
        <v>1</v>
      </c>
      <c r="AD45" s="621">
        <v>13</v>
      </c>
      <c r="AE45" s="621">
        <v>4</v>
      </c>
      <c r="AF45" s="621">
        <v>0</v>
      </c>
      <c r="AK45" s="621"/>
      <c r="AL45" s="621"/>
    </row>
    <row r="46" spans="1:38" ht="13.5" x14ac:dyDescent="0.2">
      <c r="A46" s="734"/>
      <c r="B46" s="729" t="s">
        <v>39</v>
      </c>
      <c r="C46" s="730"/>
      <c r="D46" s="245">
        <f t="shared" si="5"/>
        <v>55</v>
      </c>
      <c r="E46" s="251">
        <v>0</v>
      </c>
      <c r="F46" s="245"/>
      <c r="G46" s="245">
        <v>0</v>
      </c>
      <c r="H46" s="245">
        <v>1</v>
      </c>
      <c r="I46" s="245">
        <v>2</v>
      </c>
      <c r="J46" s="245"/>
      <c r="K46" s="245">
        <v>4</v>
      </c>
      <c r="L46" s="154">
        <f t="shared" si="1"/>
        <v>7</v>
      </c>
      <c r="M46" s="245">
        <v>27</v>
      </c>
      <c r="N46" s="245">
        <v>21</v>
      </c>
      <c r="O46" s="245"/>
      <c r="P46" s="622"/>
      <c r="Q46" s="335">
        <f t="shared" si="4"/>
        <v>0.14583333333333334</v>
      </c>
      <c r="R46" s="450"/>
      <c r="S46" s="424"/>
      <c r="T46" s="525" t="s">
        <v>37</v>
      </c>
      <c r="U46" s="621"/>
      <c r="V46" s="621"/>
      <c r="W46" s="621">
        <f t="shared" si="3"/>
        <v>0</v>
      </c>
      <c r="X46" s="621"/>
      <c r="Y46" s="621">
        <v>0</v>
      </c>
      <c r="Z46" s="621">
        <v>1</v>
      </c>
      <c r="AA46" s="621">
        <v>2</v>
      </c>
      <c r="AB46" s="621"/>
      <c r="AC46" s="621">
        <v>4</v>
      </c>
      <c r="AD46" s="621">
        <v>27</v>
      </c>
      <c r="AE46" s="621">
        <v>21</v>
      </c>
      <c r="AF46" s="621">
        <v>0</v>
      </c>
      <c r="AK46" s="621"/>
      <c r="AL46" s="621"/>
    </row>
    <row r="47" spans="1:38" x14ac:dyDescent="0.2">
      <c r="A47" s="728" t="s">
        <v>451</v>
      </c>
      <c r="B47" s="728"/>
      <c r="C47" s="728"/>
      <c r="D47" s="247">
        <f t="shared" si="5"/>
        <v>26537</v>
      </c>
      <c r="E47" s="253">
        <v>862</v>
      </c>
      <c r="F47" s="247">
        <v>127</v>
      </c>
      <c r="G47" s="247">
        <v>196</v>
      </c>
      <c r="H47" s="247">
        <v>1461</v>
      </c>
      <c r="I47" s="247">
        <v>1100</v>
      </c>
      <c r="J47" s="247">
        <v>649</v>
      </c>
      <c r="K47" s="247">
        <v>818</v>
      </c>
      <c r="L47" s="254">
        <f t="shared" si="1"/>
        <v>4224</v>
      </c>
      <c r="M47" s="247">
        <v>4248</v>
      </c>
      <c r="N47" s="247">
        <v>10295</v>
      </c>
      <c r="O47" s="247">
        <v>6781</v>
      </c>
      <c r="P47" s="622"/>
      <c r="Q47" s="261">
        <f t="shared" si="4"/>
        <v>0.29044901327098949</v>
      </c>
      <c r="R47" s="450"/>
      <c r="S47" s="424"/>
      <c r="T47" s="525" t="s">
        <v>442</v>
      </c>
      <c r="U47" s="621">
        <v>680</v>
      </c>
      <c r="V47" s="621">
        <v>182</v>
      </c>
      <c r="W47" s="621">
        <f t="shared" si="3"/>
        <v>862</v>
      </c>
      <c r="X47" s="621">
        <v>127</v>
      </c>
      <c r="Y47" s="621">
        <v>196</v>
      </c>
      <c r="Z47" s="621">
        <v>1461</v>
      </c>
      <c r="AA47" s="621">
        <v>1100</v>
      </c>
      <c r="AB47" s="621">
        <v>649</v>
      </c>
      <c r="AC47" s="621">
        <v>818</v>
      </c>
      <c r="AD47" s="621">
        <v>4248</v>
      </c>
      <c r="AE47" s="621">
        <v>10295</v>
      </c>
      <c r="AF47" s="621">
        <v>6781</v>
      </c>
      <c r="AK47" s="621"/>
      <c r="AL47" s="621"/>
    </row>
    <row r="48" spans="1:38" ht="12.75" customHeight="1" x14ac:dyDescent="0.2">
      <c r="A48" s="732" t="s">
        <v>443</v>
      </c>
      <c r="B48" s="743" t="s">
        <v>453</v>
      </c>
      <c r="C48" s="236" t="s">
        <v>42</v>
      </c>
      <c r="D48" s="164">
        <f t="shared" si="5"/>
        <v>2744</v>
      </c>
      <c r="E48" s="33">
        <v>0</v>
      </c>
      <c r="F48" s="33">
        <v>17</v>
      </c>
      <c r="G48" s="33">
        <v>24</v>
      </c>
      <c r="H48" s="33">
        <v>109</v>
      </c>
      <c r="I48" s="33">
        <v>227</v>
      </c>
      <c r="J48" s="33">
        <v>3</v>
      </c>
      <c r="K48" s="33">
        <v>25</v>
      </c>
      <c r="L48" s="162">
        <f t="shared" si="1"/>
        <v>388</v>
      </c>
      <c r="M48" s="33">
        <v>472</v>
      </c>
      <c r="N48" s="33">
        <v>783</v>
      </c>
      <c r="O48" s="33">
        <v>1084</v>
      </c>
      <c r="P48" s="622"/>
      <c r="Q48" s="442">
        <f t="shared" si="4"/>
        <v>0.30916334661354583</v>
      </c>
      <c r="R48" s="450"/>
      <c r="S48" s="424"/>
      <c r="T48" s="525">
        <v>25</v>
      </c>
      <c r="U48" s="621"/>
      <c r="V48" s="621"/>
      <c r="W48" s="621">
        <f t="shared" si="3"/>
        <v>0</v>
      </c>
      <c r="X48" s="621">
        <v>17</v>
      </c>
      <c r="Y48" s="621">
        <v>24</v>
      </c>
      <c r="Z48" s="621">
        <v>109</v>
      </c>
      <c r="AA48" s="621">
        <v>227</v>
      </c>
      <c r="AB48" s="621">
        <v>3</v>
      </c>
      <c r="AC48" s="621">
        <v>25</v>
      </c>
      <c r="AD48" s="621">
        <v>472</v>
      </c>
      <c r="AE48" s="621">
        <v>783</v>
      </c>
      <c r="AF48" s="621">
        <v>1084</v>
      </c>
      <c r="AK48" s="621"/>
      <c r="AL48" s="621"/>
    </row>
    <row r="49" spans="1:38" x14ac:dyDescent="0.2">
      <c r="A49" s="733"/>
      <c r="B49" s="741"/>
      <c r="C49" s="237" t="s">
        <v>43</v>
      </c>
      <c r="D49" s="165">
        <f t="shared" si="5"/>
        <v>2214</v>
      </c>
      <c r="E49" s="34">
        <v>0</v>
      </c>
      <c r="F49" s="34">
        <v>24</v>
      </c>
      <c r="G49" s="34">
        <v>24</v>
      </c>
      <c r="H49" s="34">
        <v>85</v>
      </c>
      <c r="I49" s="34">
        <v>238</v>
      </c>
      <c r="J49" s="34">
        <v>23</v>
      </c>
      <c r="K49" s="34">
        <v>30</v>
      </c>
      <c r="L49" s="160">
        <f t="shared" si="1"/>
        <v>400</v>
      </c>
      <c r="M49" s="34">
        <v>628</v>
      </c>
      <c r="N49" s="34">
        <v>1162</v>
      </c>
      <c r="O49" s="34"/>
      <c r="P49" s="622"/>
      <c r="Q49" s="443">
        <f t="shared" si="4"/>
        <v>0.22346368715083798</v>
      </c>
      <c r="R49" s="450"/>
      <c r="S49" s="424"/>
      <c r="T49" s="525">
        <v>26</v>
      </c>
      <c r="U49" s="621"/>
      <c r="V49" s="621"/>
      <c r="W49" s="621">
        <f t="shared" si="3"/>
        <v>0</v>
      </c>
      <c r="X49" s="621">
        <v>24</v>
      </c>
      <c r="Y49" s="621">
        <v>24</v>
      </c>
      <c r="Z49" s="621">
        <v>85</v>
      </c>
      <c r="AA49" s="621">
        <v>238</v>
      </c>
      <c r="AB49" s="621">
        <v>23</v>
      </c>
      <c r="AC49" s="621">
        <v>30</v>
      </c>
      <c r="AD49" s="621">
        <v>628</v>
      </c>
      <c r="AE49" s="621">
        <v>1162</v>
      </c>
      <c r="AF49" s="621">
        <v>0</v>
      </c>
      <c r="AK49" s="621"/>
      <c r="AL49" s="621"/>
    </row>
    <row r="50" spans="1:38" ht="24" customHeight="1" x14ac:dyDescent="0.2">
      <c r="A50" s="733"/>
      <c r="B50" s="741"/>
      <c r="C50" s="237" t="s">
        <v>44</v>
      </c>
      <c r="D50" s="165">
        <f t="shared" si="5"/>
        <v>4358</v>
      </c>
      <c r="E50" s="34">
        <v>0</v>
      </c>
      <c r="F50" s="34">
        <v>22</v>
      </c>
      <c r="G50" s="34">
        <v>34</v>
      </c>
      <c r="H50" s="34">
        <v>268</v>
      </c>
      <c r="I50" s="34">
        <v>472</v>
      </c>
      <c r="J50" s="34">
        <v>98</v>
      </c>
      <c r="K50" s="34">
        <v>102</v>
      </c>
      <c r="L50" s="160">
        <f t="shared" si="1"/>
        <v>974</v>
      </c>
      <c r="M50" s="34">
        <v>996</v>
      </c>
      <c r="N50" s="34">
        <v>2363</v>
      </c>
      <c r="O50" s="34">
        <v>3</v>
      </c>
      <c r="P50" s="622"/>
      <c r="Q50" s="443">
        <f t="shared" si="4"/>
        <v>0.28996725215838048</v>
      </c>
      <c r="R50" s="450"/>
      <c r="S50" s="424"/>
      <c r="T50" s="525">
        <v>27</v>
      </c>
      <c r="U50" s="621"/>
      <c r="V50" s="621"/>
      <c r="W50" s="621">
        <f t="shared" si="3"/>
        <v>0</v>
      </c>
      <c r="X50" s="621">
        <v>22</v>
      </c>
      <c r="Y50" s="621">
        <v>34</v>
      </c>
      <c r="Z50" s="621">
        <v>268</v>
      </c>
      <c r="AA50" s="621">
        <v>472</v>
      </c>
      <c r="AB50" s="621">
        <v>98</v>
      </c>
      <c r="AC50" s="621">
        <v>102</v>
      </c>
      <c r="AD50" s="621">
        <v>996</v>
      </c>
      <c r="AE50" s="621">
        <v>2363</v>
      </c>
      <c r="AF50" s="621">
        <v>3</v>
      </c>
      <c r="AK50" s="621"/>
      <c r="AL50" s="621"/>
    </row>
    <row r="51" spans="1:38" ht="13.5" x14ac:dyDescent="0.2">
      <c r="A51" s="733"/>
      <c r="B51" s="729" t="s">
        <v>454</v>
      </c>
      <c r="C51" s="730"/>
      <c r="D51" s="245">
        <f t="shared" si="5"/>
        <v>9316</v>
      </c>
      <c r="E51" s="251">
        <v>0</v>
      </c>
      <c r="F51" s="245">
        <v>63</v>
      </c>
      <c r="G51" s="245">
        <v>82</v>
      </c>
      <c r="H51" s="245">
        <v>462</v>
      </c>
      <c r="I51" s="245">
        <v>937</v>
      </c>
      <c r="J51" s="245">
        <v>124</v>
      </c>
      <c r="K51" s="245">
        <v>157</v>
      </c>
      <c r="L51" s="154">
        <f t="shared" si="1"/>
        <v>1762</v>
      </c>
      <c r="M51" s="245">
        <v>2096</v>
      </c>
      <c r="N51" s="245">
        <v>4308</v>
      </c>
      <c r="O51" s="245">
        <v>1087</v>
      </c>
      <c r="P51" s="622"/>
      <c r="Q51" s="78">
        <f t="shared" si="4"/>
        <v>0.27514053716427234</v>
      </c>
      <c r="R51" s="450"/>
      <c r="S51" s="424"/>
      <c r="T51" s="525" t="s">
        <v>444</v>
      </c>
      <c r="U51" s="621"/>
      <c r="V51" s="621"/>
      <c r="W51" s="621">
        <f t="shared" si="3"/>
        <v>0</v>
      </c>
      <c r="X51" s="621">
        <v>63</v>
      </c>
      <c r="Y51" s="621">
        <v>82</v>
      </c>
      <c r="Z51" s="621">
        <v>462</v>
      </c>
      <c r="AA51" s="621">
        <v>937</v>
      </c>
      <c r="AB51" s="621">
        <v>124</v>
      </c>
      <c r="AC51" s="621">
        <v>157</v>
      </c>
      <c r="AD51" s="621">
        <v>2096</v>
      </c>
      <c r="AE51" s="621">
        <v>4308</v>
      </c>
      <c r="AF51" s="621">
        <v>1087</v>
      </c>
      <c r="AK51" s="621"/>
      <c r="AL51" s="621"/>
    </row>
    <row r="52" spans="1:38" x14ac:dyDescent="0.2">
      <c r="A52" s="733"/>
      <c r="B52" s="741" t="s">
        <v>80</v>
      </c>
      <c r="C52" s="236" t="s">
        <v>45</v>
      </c>
      <c r="D52" s="164">
        <f t="shared" si="5"/>
        <v>1981</v>
      </c>
      <c r="E52" s="33">
        <v>0</v>
      </c>
      <c r="F52" s="33">
        <v>5</v>
      </c>
      <c r="G52" s="33">
        <v>6</v>
      </c>
      <c r="H52" s="33">
        <v>38</v>
      </c>
      <c r="I52" s="33">
        <v>168</v>
      </c>
      <c r="J52" s="33">
        <v>3</v>
      </c>
      <c r="K52" s="33">
        <v>11</v>
      </c>
      <c r="L52" s="162">
        <f t="shared" si="1"/>
        <v>226</v>
      </c>
      <c r="M52" s="33">
        <v>507</v>
      </c>
      <c r="N52" s="33">
        <v>814</v>
      </c>
      <c r="O52" s="33">
        <v>429</v>
      </c>
      <c r="P52" s="622"/>
      <c r="Q52" s="55">
        <f t="shared" si="4"/>
        <v>0.17108251324753973</v>
      </c>
      <c r="R52" s="450"/>
      <c r="S52" s="424"/>
      <c r="T52" s="525">
        <v>28</v>
      </c>
      <c r="U52" s="621"/>
      <c r="V52" s="621"/>
      <c r="W52" s="621">
        <f t="shared" si="3"/>
        <v>0</v>
      </c>
      <c r="X52" s="621">
        <v>5</v>
      </c>
      <c r="Y52" s="621">
        <v>6</v>
      </c>
      <c r="Z52" s="621">
        <v>38</v>
      </c>
      <c r="AA52" s="621">
        <v>168</v>
      </c>
      <c r="AB52" s="621">
        <v>3</v>
      </c>
      <c r="AC52" s="621">
        <v>11</v>
      </c>
      <c r="AD52" s="621">
        <v>507</v>
      </c>
      <c r="AE52" s="621">
        <v>814</v>
      </c>
      <c r="AF52" s="621">
        <v>429</v>
      </c>
      <c r="AK52" s="621"/>
      <c r="AL52" s="621"/>
    </row>
    <row r="53" spans="1:38" x14ac:dyDescent="0.2">
      <c r="A53" s="733"/>
      <c r="B53" s="727"/>
      <c r="C53" s="237" t="s">
        <v>46</v>
      </c>
      <c r="D53" s="165">
        <f t="shared" si="5"/>
        <v>507</v>
      </c>
      <c r="E53" s="34">
        <v>0</v>
      </c>
      <c r="F53" s="34"/>
      <c r="G53" s="34">
        <v>2</v>
      </c>
      <c r="H53" s="34">
        <v>9</v>
      </c>
      <c r="I53" s="34">
        <v>104</v>
      </c>
      <c r="J53" s="34">
        <v>1</v>
      </c>
      <c r="K53" s="34">
        <v>4</v>
      </c>
      <c r="L53" s="160">
        <f t="shared" si="1"/>
        <v>120</v>
      </c>
      <c r="M53" s="34">
        <v>171</v>
      </c>
      <c r="N53" s="34">
        <v>216</v>
      </c>
      <c r="O53" s="34"/>
      <c r="P53" s="622"/>
      <c r="Q53" s="56">
        <f t="shared" si="4"/>
        <v>0.31007751937984496</v>
      </c>
      <c r="R53" s="450"/>
      <c r="S53" s="424"/>
      <c r="T53" s="525">
        <v>29</v>
      </c>
      <c r="U53" s="621"/>
      <c r="V53" s="621"/>
      <c r="W53" s="621">
        <f t="shared" si="3"/>
        <v>0</v>
      </c>
      <c r="X53" s="621"/>
      <c r="Y53" s="621">
        <v>2</v>
      </c>
      <c r="Z53" s="621">
        <v>9</v>
      </c>
      <c r="AA53" s="621">
        <v>104</v>
      </c>
      <c r="AB53" s="621">
        <v>1</v>
      </c>
      <c r="AC53" s="621">
        <v>4</v>
      </c>
      <c r="AD53" s="621">
        <v>171</v>
      </c>
      <c r="AE53" s="621">
        <v>216</v>
      </c>
      <c r="AF53" s="621">
        <v>0</v>
      </c>
      <c r="AK53" s="621"/>
      <c r="AL53" s="621"/>
    </row>
    <row r="54" spans="1:38" x14ac:dyDescent="0.2">
      <c r="A54" s="733"/>
      <c r="B54" s="727"/>
      <c r="C54" s="238" t="s">
        <v>47</v>
      </c>
      <c r="D54" s="166">
        <f t="shared" si="5"/>
        <v>918</v>
      </c>
      <c r="E54" s="35">
        <v>0</v>
      </c>
      <c r="F54" s="35">
        <v>4</v>
      </c>
      <c r="G54" s="35">
        <v>1</v>
      </c>
      <c r="H54" s="35">
        <v>5</v>
      </c>
      <c r="I54" s="35">
        <v>105</v>
      </c>
      <c r="J54" s="35">
        <v>7</v>
      </c>
      <c r="K54" s="35">
        <v>5</v>
      </c>
      <c r="L54" s="161">
        <f t="shared" si="1"/>
        <v>123</v>
      </c>
      <c r="M54" s="35">
        <v>250</v>
      </c>
      <c r="N54" s="35">
        <v>357</v>
      </c>
      <c r="O54" s="35">
        <v>184</v>
      </c>
      <c r="P54" s="622"/>
      <c r="Q54" s="57">
        <f t="shared" si="4"/>
        <v>0.20263591433278419</v>
      </c>
      <c r="R54" s="450"/>
      <c r="S54" s="424"/>
      <c r="T54" s="525">
        <v>30</v>
      </c>
      <c r="U54" s="621"/>
      <c r="V54" s="621"/>
      <c r="W54" s="621">
        <f t="shared" si="3"/>
        <v>0</v>
      </c>
      <c r="X54" s="621">
        <v>4</v>
      </c>
      <c r="Y54" s="621">
        <v>1</v>
      </c>
      <c r="Z54" s="621">
        <v>5</v>
      </c>
      <c r="AA54" s="621">
        <v>105</v>
      </c>
      <c r="AB54" s="621">
        <v>7</v>
      </c>
      <c r="AC54" s="621">
        <v>5</v>
      </c>
      <c r="AD54" s="621">
        <v>250</v>
      </c>
      <c r="AE54" s="621">
        <v>357</v>
      </c>
      <c r="AF54" s="621">
        <v>184</v>
      </c>
      <c r="AK54" s="621"/>
      <c r="AL54" s="621"/>
    </row>
    <row r="55" spans="1:38" ht="13.5" x14ac:dyDescent="0.2">
      <c r="A55" s="733"/>
      <c r="B55" s="729" t="s">
        <v>48</v>
      </c>
      <c r="C55" s="730"/>
      <c r="D55" s="245">
        <f t="shared" si="5"/>
        <v>3406</v>
      </c>
      <c r="E55" s="251">
        <v>0</v>
      </c>
      <c r="F55" s="245">
        <v>9</v>
      </c>
      <c r="G55" s="245">
        <v>9</v>
      </c>
      <c r="H55" s="245">
        <v>52</v>
      </c>
      <c r="I55" s="245">
        <v>377</v>
      </c>
      <c r="J55" s="245">
        <v>11</v>
      </c>
      <c r="K55" s="245">
        <v>20</v>
      </c>
      <c r="L55" s="154">
        <f t="shared" si="1"/>
        <v>469</v>
      </c>
      <c r="M55" s="245">
        <v>928</v>
      </c>
      <c r="N55" s="245">
        <v>1387</v>
      </c>
      <c r="O55" s="245">
        <v>613</v>
      </c>
      <c r="P55" s="622"/>
      <c r="Q55" s="78">
        <f t="shared" si="4"/>
        <v>0.20259179265658747</v>
      </c>
      <c r="R55" s="450"/>
      <c r="S55" s="424"/>
      <c r="T55" s="525" t="s">
        <v>323</v>
      </c>
      <c r="U55" s="621"/>
      <c r="V55" s="621"/>
      <c r="W55" s="621">
        <f t="shared" si="3"/>
        <v>0</v>
      </c>
      <c r="X55" s="621">
        <v>9</v>
      </c>
      <c r="Y55" s="621">
        <v>9</v>
      </c>
      <c r="Z55" s="621">
        <v>52</v>
      </c>
      <c r="AA55" s="621">
        <v>377</v>
      </c>
      <c r="AB55" s="621">
        <v>11</v>
      </c>
      <c r="AC55" s="621">
        <v>20</v>
      </c>
      <c r="AD55" s="621">
        <v>928</v>
      </c>
      <c r="AE55" s="621">
        <v>1387</v>
      </c>
      <c r="AF55" s="621">
        <v>613</v>
      </c>
      <c r="AK55" s="621"/>
      <c r="AL55" s="621"/>
    </row>
    <row r="56" spans="1:38" x14ac:dyDescent="0.2">
      <c r="A56" s="733"/>
      <c r="B56" s="741" t="s">
        <v>81</v>
      </c>
      <c r="C56" s="236" t="s">
        <v>49</v>
      </c>
      <c r="D56" s="164">
        <f t="shared" si="5"/>
        <v>1420</v>
      </c>
      <c r="E56" s="33">
        <v>0</v>
      </c>
      <c r="F56" s="33">
        <v>12</v>
      </c>
      <c r="G56" s="33">
        <v>5</v>
      </c>
      <c r="H56" s="33">
        <v>36</v>
      </c>
      <c r="I56" s="33">
        <v>184</v>
      </c>
      <c r="J56" s="33">
        <v>5</v>
      </c>
      <c r="K56" s="33">
        <v>30</v>
      </c>
      <c r="L56" s="162">
        <f t="shared" si="1"/>
        <v>260</v>
      </c>
      <c r="M56" s="33">
        <v>336</v>
      </c>
      <c r="N56" s="33">
        <v>661</v>
      </c>
      <c r="O56" s="33">
        <v>151</v>
      </c>
      <c r="P56" s="622"/>
      <c r="Q56" s="55">
        <f t="shared" si="4"/>
        <v>0.26078234704112335</v>
      </c>
      <c r="R56" s="450"/>
      <c r="S56" s="424"/>
      <c r="T56" s="525">
        <v>31</v>
      </c>
      <c r="U56" s="621"/>
      <c r="V56" s="621"/>
      <c r="W56" s="621">
        <f t="shared" si="3"/>
        <v>0</v>
      </c>
      <c r="X56" s="621">
        <v>12</v>
      </c>
      <c r="Y56" s="621">
        <v>5</v>
      </c>
      <c r="Z56" s="621">
        <v>36</v>
      </c>
      <c r="AA56" s="621">
        <v>184</v>
      </c>
      <c r="AB56" s="621">
        <v>5</v>
      </c>
      <c r="AC56" s="621">
        <v>30</v>
      </c>
      <c r="AD56" s="621">
        <v>336</v>
      </c>
      <c r="AE56" s="621">
        <v>661</v>
      </c>
      <c r="AF56" s="621">
        <v>151</v>
      </c>
      <c r="AK56" s="621"/>
      <c r="AL56" s="621"/>
    </row>
    <row r="57" spans="1:38" x14ac:dyDescent="0.2">
      <c r="A57" s="733"/>
      <c r="B57" s="727"/>
      <c r="C57" s="237" t="s">
        <v>50</v>
      </c>
      <c r="D57" s="165">
        <f t="shared" si="5"/>
        <v>1493</v>
      </c>
      <c r="E57" s="34">
        <v>0</v>
      </c>
      <c r="F57" s="34">
        <v>6</v>
      </c>
      <c r="G57" s="34">
        <v>4</v>
      </c>
      <c r="H57" s="34">
        <v>26</v>
      </c>
      <c r="I57" s="34">
        <v>228</v>
      </c>
      <c r="J57" s="34">
        <v>7</v>
      </c>
      <c r="K57" s="34">
        <v>11</v>
      </c>
      <c r="L57" s="160">
        <f t="shared" si="1"/>
        <v>276</v>
      </c>
      <c r="M57" s="34">
        <v>391</v>
      </c>
      <c r="N57" s="34">
        <v>809</v>
      </c>
      <c r="O57" s="34">
        <v>11</v>
      </c>
      <c r="P57" s="622"/>
      <c r="Q57" s="56">
        <f t="shared" si="4"/>
        <v>0.23</v>
      </c>
      <c r="R57" s="450"/>
      <c r="S57" s="424"/>
      <c r="T57" s="525">
        <v>32</v>
      </c>
      <c r="U57" s="621"/>
      <c r="V57" s="621"/>
      <c r="W57" s="621">
        <f t="shared" si="3"/>
        <v>0</v>
      </c>
      <c r="X57" s="621">
        <v>6</v>
      </c>
      <c r="Y57" s="621">
        <v>4</v>
      </c>
      <c r="Z57" s="621">
        <v>26</v>
      </c>
      <c r="AA57" s="621">
        <v>228</v>
      </c>
      <c r="AB57" s="621">
        <v>7</v>
      </c>
      <c r="AC57" s="621">
        <v>11</v>
      </c>
      <c r="AD57" s="621">
        <v>391</v>
      </c>
      <c r="AE57" s="621">
        <v>809</v>
      </c>
      <c r="AF57" s="621">
        <v>11</v>
      </c>
      <c r="AK57" s="621"/>
      <c r="AL57" s="621"/>
    </row>
    <row r="58" spans="1:38" x14ac:dyDescent="0.2">
      <c r="A58" s="733"/>
      <c r="B58" s="727"/>
      <c r="C58" s="238" t="s">
        <v>51</v>
      </c>
      <c r="D58" s="166">
        <f t="shared" si="5"/>
        <v>1119</v>
      </c>
      <c r="E58" s="35">
        <v>0</v>
      </c>
      <c r="F58" s="35">
        <v>4</v>
      </c>
      <c r="G58" s="35">
        <v>3</v>
      </c>
      <c r="H58" s="35">
        <v>22</v>
      </c>
      <c r="I58" s="35">
        <v>182</v>
      </c>
      <c r="J58" s="35">
        <v>9</v>
      </c>
      <c r="K58" s="35">
        <v>15</v>
      </c>
      <c r="L58" s="161">
        <f t="shared" si="1"/>
        <v>231</v>
      </c>
      <c r="M58" s="35">
        <v>330</v>
      </c>
      <c r="N58" s="35">
        <v>554</v>
      </c>
      <c r="O58" s="35"/>
      <c r="P58" s="622"/>
      <c r="Q58" s="57">
        <f t="shared" si="4"/>
        <v>0.26131221719457015</v>
      </c>
      <c r="R58" s="450"/>
      <c r="S58" s="424"/>
      <c r="T58" s="525">
        <v>33</v>
      </c>
      <c r="U58" s="621"/>
      <c r="V58" s="621"/>
      <c r="W58" s="621">
        <f t="shared" si="3"/>
        <v>0</v>
      </c>
      <c r="X58" s="621">
        <v>4</v>
      </c>
      <c r="Y58" s="621">
        <v>3</v>
      </c>
      <c r="Z58" s="621">
        <v>22</v>
      </c>
      <c r="AA58" s="621">
        <v>182</v>
      </c>
      <c r="AB58" s="621">
        <v>9</v>
      </c>
      <c r="AC58" s="621">
        <v>15</v>
      </c>
      <c r="AD58" s="621">
        <v>330</v>
      </c>
      <c r="AE58" s="621">
        <v>554</v>
      </c>
      <c r="AF58" s="621">
        <v>0</v>
      </c>
      <c r="AK58" s="621"/>
      <c r="AL58" s="621"/>
    </row>
    <row r="59" spans="1:38" ht="13.5" x14ac:dyDescent="0.2">
      <c r="A59" s="733"/>
      <c r="B59" s="729" t="s">
        <v>52</v>
      </c>
      <c r="C59" s="730"/>
      <c r="D59" s="245">
        <f t="shared" si="5"/>
        <v>4032</v>
      </c>
      <c r="E59" s="251">
        <v>0</v>
      </c>
      <c r="F59" s="245">
        <v>22</v>
      </c>
      <c r="G59" s="245">
        <v>12</v>
      </c>
      <c r="H59" s="245">
        <v>84</v>
      </c>
      <c r="I59" s="245">
        <v>594</v>
      </c>
      <c r="J59" s="245">
        <v>21</v>
      </c>
      <c r="K59" s="245">
        <v>56</v>
      </c>
      <c r="L59" s="154">
        <f t="shared" si="1"/>
        <v>767</v>
      </c>
      <c r="M59" s="245">
        <v>1057</v>
      </c>
      <c r="N59" s="245">
        <v>2024</v>
      </c>
      <c r="O59" s="245">
        <v>162</v>
      </c>
      <c r="P59" s="622"/>
      <c r="Q59" s="78">
        <f t="shared" si="4"/>
        <v>0.24894514767932491</v>
      </c>
      <c r="R59" s="450"/>
      <c r="S59" s="424"/>
      <c r="T59" s="525" t="s">
        <v>327</v>
      </c>
      <c r="U59" s="621"/>
      <c r="V59" s="621"/>
      <c r="W59" s="621">
        <f t="shared" si="3"/>
        <v>0</v>
      </c>
      <c r="X59" s="621">
        <v>22</v>
      </c>
      <c r="Y59" s="621">
        <v>12</v>
      </c>
      <c r="Z59" s="621">
        <v>84</v>
      </c>
      <c r="AA59" s="621">
        <v>594</v>
      </c>
      <c r="AB59" s="621">
        <v>21</v>
      </c>
      <c r="AC59" s="621">
        <v>56</v>
      </c>
      <c r="AD59" s="621">
        <v>1057</v>
      </c>
      <c r="AE59" s="621">
        <v>2024</v>
      </c>
      <c r="AF59" s="621">
        <v>162</v>
      </c>
      <c r="AK59" s="621"/>
      <c r="AL59" s="621"/>
    </row>
    <row r="60" spans="1:38" x14ac:dyDescent="0.2">
      <c r="A60" s="733"/>
      <c r="B60" s="741" t="s">
        <v>82</v>
      </c>
      <c r="C60" s="236" t="s">
        <v>53</v>
      </c>
      <c r="D60" s="164">
        <f t="shared" si="5"/>
        <v>284</v>
      </c>
      <c r="E60" s="33">
        <v>0</v>
      </c>
      <c r="F60" s="33">
        <v>5</v>
      </c>
      <c r="G60" s="33">
        <v>0</v>
      </c>
      <c r="H60" s="33">
        <v>1</v>
      </c>
      <c r="I60" s="33">
        <v>84</v>
      </c>
      <c r="J60" s="33">
        <v>4</v>
      </c>
      <c r="K60" s="33">
        <v>1</v>
      </c>
      <c r="L60" s="162">
        <f t="shared" si="1"/>
        <v>90</v>
      </c>
      <c r="M60" s="33">
        <v>76</v>
      </c>
      <c r="N60" s="33">
        <v>113</v>
      </c>
      <c r="O60" s="33"/>
      <c r="P60" s="622"/>
      <c r="Q60" s="55">
        <f t="shared" si="4"/>
        <v>0.47619047619047616</v>
      </c>
      <c r="R60" s="450"/>
      <c r="S60" s="424"/>
      <c r="T60" s="525">
        <v>34</v>
      </c>
      <c r="U60" s="621"/>
      <c r="V60" s="621"/>
      <c r="W60" s="621">
        <f t="shared" si="3"/>
        <v>0</v>
      </c>
      <c r="X60" s="621">
        <v>5</v>
      </c>
      <c r="Y60" s="621">
        <v>0</v>
      </c>
      <c r="Z60" s="621">
        <v>1</v>
      </c>
      <c r="AA60" s="621">
        <v>84</v>
      </c>
      <c r="AB60" s="621">
        <v>4</v>
      </c>
      <c r="AC60" s="621">
        <v>1</v>
      </c>
      <c r="AD60" s="621">
        <v>76</v>
      </c>
      <c r="AE60" s="621">
        <v>113</v>
      </c>
      <c r="AF60" s="621">
        <v>0</v>
      </c>
      <c r="AK60" s="621"/>
      <c r="AL60" s="621"/>
    </row>
    <row r="61" spans="1:38" x14ac:dyDescent="0.2">
      <c r="A61" s="733"/>
      <c r="B61" s="727"/>
      <c r="C61" s="237" t="s">
        <v>54</v>
      </c>
      <c r="D61" s="165">
        <f t="shared" si="5"/>
        <v>670</v>
      </c>
      <c r="E61" s="34">
        <v>0</v>
      </c>
      <c r="F61" s="34">
        <v>17</v>
      </c>
      <c r="G61" s="34">
        <v>4</v>
      </c>
      <c r="H61" s="34">
        <v>40</v>
      </c>
      <c r="I61" s="34">
        <v>79</v>
      </c>
      <c r="J61" s="34">
        <v>6</v>
      </c>
      <c r="K61" s="34">
        <v>7</v>
      </c>
      <c r="L61" s="160">
        <f t="shared" si="1"/>
        <v>136</v>
      </c>
      <c r="M61" s="34">
        <v>176</v>
      </c>
      <c r="N61" s="34">
        <v>341</v>
      </c>
      <c r="O61" s="34"/>
      <c r="P61" s="622"/>
      <c r="Q61" s="56">
        <f t="shared" si="4"/>
        <v>0.26305609284332687</v>
      </c>
      <c r="R61" s="450"/>
      <c r="S61" s="424"/>
      <c r="T61" s="525">
        <v>35</v>
      </c>
      <c r="U61" s="621"/>
      <c r="V61" s="621"/>
      <c r="W61" s="621">
        <f t="shared" si="3"/>
        <v>0</v>
      </c>
      <c r="X61" s="621">
        <v>17</v>
      </c>
      <c r="Y61" s="621">
        <v>4</v>
      </c>
      <c r="Z61" s="621">
        <v>40</v>
      </c>
      <c r="AA61" s="621">
        <v>79</v>
      </c>
      <c r="AB61" s="621">
        <v>6</v>
      </c>
      <c r="AC61" s="621">
        <v>7</v>
      </c>
      <c r="AD61" s="621">
        <v>176</v>
      </c>
      <c r="AE61" s="621">
        <v>341</v>
      </c>
      <c r="AF61" s="621">
        <v>0</v>
      </c>
      <c r="AK61" s="621"/>
      <c r="AL61" s="621"/>
    </row>
    <row r="62" spans="1:38" x14ac:dyDescent="0.2">
      <c r="A62" s="733"/>
      <c r="B62" s="727"/>
      <c r="C62" s="237" t="s">
        <v>55</v>
      </c>
      <c r="D62" s="165">
        <f t="shared" si="5"/>
        <v>489</v>
      </c>
      <c r="E62" s="34">
        <v>0</v>
      </c>
      <c r="F62" s="34">
        <v>1</v>
      </c>
      <c r="G62" s="34">
        <v>0</v>
      </c>
      <c r="H62" s="34">
        <v>10</v>
      </c>
      <c r="I62" s="34">
        <v>81</v>
      </c>
      <c r="J62" s="34">
        <v>4</v>
      </c>
      <c r="K62" s="34">
        <v>8</v>
      </c>
      <c r="L62" s="160">
        <f t="shared" si="1"/>
        <v>103</v>
      </c>
      <c r="M62" s="34">
        <v>125</v>
      </c>
      <c r="N62" s="34">
        <v>260</v>
      </c>
      <c r="O62" s="34"/>
      <c r="P62" s="622"/>
      <c r="Q62" s="56">
        <f t="shared" si="4"/>
        <v>0.26753246753246751</v>
      </c>
      <c r="R62" s="450"/>
      <c r="S62" s="424"/>
      <c r="T62" s="525">
        <v>36</v>
      </c>
      <c r="U62" s="621"/>
      <c r="V62" s="621"/>
      <c r="W62" s="621">
        <f t="shared" si="3"/>
        <v>0</v>
      </c>
      <c r="X62" s="621">
        <v>1</v>
      </c>
      <c r="Y62" s="621">
        <v>0</v>
      </c>
      <c r="Z62" s="621">
        <v>10</v>
      </c>
      <c r="AA62" s="621">
        <v>81</v>
      </c>
      <c r="AB62" s="621">
        <v>4</v>
      </c>
      <c r="AC62" s="621">
        <v>8</v>
      </c>
      <c r="AD62" s="621">
        <v>125</v>
      </c>
      <c r="AE62" s="621">
        <v>260</v>
      </c>
      <c r="AF62" s="621">
        <v>0</v>
      </c>
      <c r="AK62" s="621"/>
      <c r="AL62" s="621"/>
    </row>
    <row r="63" spans="1:38" x14ac:dyDescent="0.2">
      <c r="A63" s="733"/>
      <c r="B63" s="727"/>
      <c r="C63" s="238" t="s">
        <v>56</v>
      </c>
      <c r="D63" s="166">
        <f t="shared" si="5"/>
        <v>240</v>
      </c>
      <c r="E63" s="35">
        <v>0</v>
      </c>
      <c r="F63" s="35"/>
      <c r="G63" s="35">
        <v>1</v>
      </c>
      <c r="H63" s="35">
        <v>5</v>
      </c>
      <c r="I63" s="35">
        <v>42</v>
      </c>
      <c r="J63" s="35">
        <v>2</v>
      </c>
      <c r="K63" s="35">
        <v>5</v>
      </c>
      <c r="L63" s="161">
        <f t="shared" si="1"/>
        <v>55</v>
      </c>
      <c r="M63" s="35">
        <v>64</v>
      </c>
      <c r="N63" s="35">
        <v>121</v>
      </c>
      <c r="O63" s="35"/>
      <c r="P63" s="622"/>
      <c r="Q63" s="57">
        <f t="shared" si="4"/>
        <v>0.29729729729729731</v>
      </c>
      <c r="R63" s="450"/>
      <c r="S63" s="424"/>
      <c r="T63" s="525">
        <v>37</v>
      </c>
      <c r="U63" s="621"/>
      <c r="V63" s="621"/>
      <c r="W63" s="621">
        <f t="shared" si="3"/>
        <v>0</v>
      </c>
      <c r="X63" s="621"/>
      <c r="Y63" s="621">
        <v>1</v>
      </c>
      <c r="Z63" s="621">
        <v>5</v>
      </c>
      <c r="AA63" s="621">
        <v>42</v>
      </c>
      <c r="AB63" s="621">
        <v>2</v>
      </c>
      <c r="AC63" s="621">
        <v>5</v>
      </c>
      <c r="AD63" s="621">
        <v>64</v>
      </c>
      <c r="AE63" s="621">
        <v>121</v>
      </c>
      <c r="AF63" s="621">
        <v>0</v>
      </c>
      <c r="AK63" s="621"/>
      <c r="AL63" s="621"/>
    </row>
    <row r="64" spans="1:38" ht="13.5" x14ac:dyDescent="0.2">
      <c r="A64" s="733"/>
      <c r="B64" s="729" t="s">
        <v>57</v>
      </c>
      <c r="C64" s="730"/>
      <c r="D64" s="245">
        <f t="shared" si="5"/>
        <v>1683</v>
      </c>
      <c r="E64" s="251">
        <v>0</v>
      </c>
      <c r="F64" s="245">
        <v>23</v>
      </c>
      <c r="G64" s="245">
        <v>5</v>
      </c>
      <c r="H64" s="245">
        <v>56</v>
      </c>
      <c r="I64" s="245">
        <v>286</v>
      </c>
      <c r="J64" s="245">
        <v>16</v>
      </c>
      <c r="K64" s="245">
        <v>21</v>
      </c>
      <c r="L64" s="154">
        <f t="shared" si="1"/>
        <v>384</v>
      </c>
      <c r="M64" s="245">
        <v>441</v>
      </c>
      <c r="N64" s="245">
        <v>835</v>
      </c>
      <c r="O64" s="245"/>
      <c r="P64" s="622"/>
      <c r="Q64" s="78">
        <f t="shared" si="4"/>
        <v>0.30094043887147337</v>
      </c>
      <c r="R64" s="450"/>
      <c r="S64" s="424"/>
      <c r="T64" s="525" t="s">
        <v>331</v>
      </c>
      <c r="U64" s="621"/>
      <c r="V64" s="621"/>
      <c r="W64" s="621">
        <f t="shared" si="3"/>
        <v>0</v>
      </c>
      <c r="X64" s="621">
        <v>23</v>
      </c>
      <c r="Y64" s="621">
        <v>5</v>
      </c>
      <c r="Z64" s="621">
        <v>56</v>
      </c>
      <c r="AA64" s="621">
        <v>286</v>
      </c>
      <c r="AB64" s="621">
        <v>16</v>
      </c>
      <c r="AC64" s="621">
        <v>21</v>
      </c>
      <c r="AD64" s="621">
        <v>441</v>
      </c>
      <c r="AE64" s="621">
        <v>835</v>
      </c>
      <c r="AF64" s="621">
        <v>0</v>
      </c>
      <c r="AK64" s="621"/>
      <c r="AL64" s="621"/>
    </row>
    <row r="65" spans="1:38" ht="13.5" customHeight="1" x14ac:dyDescent="0.2">
      <c r="A65" s="733"/>
      <c r="B65" s="741" t="s">
        <v>83</v>
      </c>
      <c r="C65" s="236" t="s">
        <v>58</v>
      </c>
      <c r="D65" s="164">
        <f t="shared" si="5"/>
        <v>4273</v>
      </c>
      <c r="E65" s="33">
        <v>0</v>
      </c>
      <c r="F65" s="33">
        <v>21</v>
      </c>
      <c r="G65" s="33">
        <v>18</v>
      </c>
      <c r="H65" s="33">
        <v>128</v>
      </c>
      <c r="I65" s="33">
        <v>318</v>
      </c>
      <c r="J65" s="33">
        <v>84</v>
      </c>
      <c r="K65" s="33">
        <v>129</v>
      </c>
      <c r="L65" s="162">
        <f t="shared" si="1"/>
        <v>677</v>
      </c>
      <c r="M65" s="33">
        <v>787</v>
      </c>
      <c r="N65" s="33">
        <v>1578</v>
      </c>
      <c r="O65" s="33">
        <v>1210</v>
      </c>
      <c r="P65" s="622"/>
      <c r="Q65" s="292">
        <f t="shared" si="4"/>
        <v>0.28625792811839323</v>
      </c>
      <c r="R65" s="450"/>
      <c r="S65" s="424"/>
      <c r="T65" s="525">
        <v>60</v>
      </c>
      <c r="U65" s="621"/>
      <c r="V65" s="621"/>
      <c r="W65" s="621">
        <f t="shared" si="3"/>
        <v>0</v>
      </c>
      <c r="X65" s="621">
        <v>21</v>
      </c>
      <c r="Y65" s="621">
        <v>18</v>
      </c>
      <c r="Z65" s="621">
        <v>128</v>
      </c>
      <c r="AA65" s="621">
        <v>318</v>
      </c>
      <c r="AB65" s="621">
        <v>84</v>
      </c>
      <c r="AC65" s="621">
        <v>129</v>
      </c>
      <c r="AD65" s="621">
        <v>787</v>
      </c>
      <c r="AE65" s="621">
        <v>1578</v>
      </c>
      <c r="AF65" s="621">
        <v>1210</v>
      </c>
      <c r="AK65" s="621"/>
      <c r="AL65" s="621"/>
    </row>
    <row r="66" spans="1:38" ht="15.75" customHeight="1" x14ac:dyDescent="0.2">
      <c r="A66" s="733"/>
      <c r="B66" s="727"/>
      <c r="C66" s="237" t="s">
        <v>59</v>
      </c>
      <c r="D66" s="165">
        <f t="shared" si="5"/>
        <v>2265</v>
      </c>
      <c r="E66" s="34">
        <v>0</v>
      </c>
      <c r="F66" s="34">
        <v>13</v>
      </c>
      <c r="G66" s="34">
        <v>13</v>
      </c>
      <c r="H66" s="34">
        <v>87</v>
      </c>
      <c r="I66" s="34">
        <v>183</v>
      </c>
      <c r="J66" s="34">
        <v>43</v>
      </c>
      <c r="K66" s="34">
        <v>48</v>
      </c>
      <c r="L66" s="160">
        <f t="shared" si="1"/>
        <v>374</v>
      </c>
      <c r="M66" s="34">
        <v>554</v>
      </c>
      <c r="N66" s="34">
        <v>1174</v>
      </c>
      <c r="O66" s="34">
        <v>150</v>
      </c>
      <c r="P66" s="622"/>
      <c r="Q66" s="294">
        <f t="shared" si="4"/>
        <v>0.21643518518518517</v>
      </c>
      <c r="R66" s="450"/>
      <c r="S66" s="424"/>
      <c r="T66" s="525">
        <v>61</v>
      </c>
      <c r="U66" s="621"/>
      <c r="V66" s="621"/>
      <c r="W66" s="621">
        <f t="shared" si="3"/>
        <v>0</v>
      </c>
      <c r="X66" s="621">
        <v>13</v>
      </c>
      <c r="Y66" s="621">
        <v>13</v>
      </c>
      <c r="Z66" s="621">
        <v>87</v>
      </c>
      <c r="AA66" s="621">
        <v>183</v>
      </c>
      <c r="AB66" s="621">
        <v>43</v>
      </c>
      <c r="AC66" s="621">
        <v>48</v>
      </c>
      <c r="AD66" s="621">
        <v>554</v>
      </c>
      <c r="AE66" s="621">
        <v>1174</v>
      </c>
      <c r="AF66" s="621">
        <v>150</v>
      </c>
      <c r="AK66" s="621"/>
      <c r="AL66" s="621"/>
    </row>
    <row r="67" spans="1:38" ht="16.5" customHeight="1" x14ac:dyDescent="0.2">
      <c r="A67" s="733"/>
      <c r="B67" s="727"/>
      <c r="C67" s="237" t="s">
        <v>60</v>
      </c>
      <c r="D67" s="165">
        <f t="shared" si="5"/>
        <v>1337</v>
      </c>
      <c r="E67" s="34">
        <v>0</v>
      </c>
      <c r="F67" s="34">
        <v>8</v>
      </c>
      <c r="G67" s="34">
        <v>5</v>
      </c>
      <c r="H67" s="34">
        <v>45</v>
      </c>
      <c r="I67" s="34">
        <v>105</v>
      </c>
      <c r="J67" s="34">
        <v>25</v>
      </c>
      <c r="K67" s="34">
        <v>16</v>
      </c>
      <c r="L67" s="160">
        <f t="shared" si="1"/>
        <v>196</v>
      </c>
      <c r="M67" s="34">
        <v>383</v>
      </c>
      <c r="N67" s="34">
        <v>692</v>
      </c>
      <c r="O67" s="34">
        <v>58</v>
      </c>
      <c r="P67" s="622"/>
      <c r="Q67" s="294">
        <f t="shared" si="4"/>
        <v>0.18232558139534882</v>
      </c>
      <c r="R67" s="450"/>
      <c r="S67" s="424"/>
      <c r="T67" s="525">
        <v>62</v>
      </c>
      <c r="U67" s="621"/>
      <c r="V67" s="621"/>
      <c r="W67" s="621">
        <f t="shared" si="3"/>
        <v>0</v>
      </c>
      <c r="X67" s="621">
        <v>8</v>
      </c>
      <c r="Y67" s="621">
        <v>5</v>
      </c>
      <c r="Z67" s="621">
        <v>45</v>
      </c>
      <c r="AA67" s="621">
        <v>105</v>
      </c>
      <c r="AB67" s="621">
        <v>25</v>
      </c>
      <c r="AC67" s="621">
        <v>16</v>
      </c>
      <c r="AD67" s="621">
        <v>383</v>
      </c>
      <c r="AE67" s="621">
        <v>692</v>
      </c>
      <c r="AF67" s="621">
        <v>58</v>
      </c>
      <c r="AK67" s="621"/>
      <c r="AL67" s="621"/>
    </row>
    <row r="68" spans="1:38" ht="16.5" customHeight="1" x14ac:dyDescent="0.2">
      <c r="A68" s="733"/>
      <c r="B68" s="727"/>
      <c r="C68" s="238" t="s">
        <v>61</v>
      </c>
      <c r="D68" s="166">
        <f t="shared" si="5"/>
        <v>2376</v>
      </c>
      <c r="E68" s="35">
        <v>0</v>
      </c>
      <c r="F68" s="35">
        <v>20</v>
      </c>
      <c r="G68" s="35">
        <v>10</v>
      </c>
      <c r="H68" s="35">
        <v>70</v>
      </c>
      <c r="I68" s="35">
        <v>174</v>
      </c>
      <c r="J68" s="35">
        <v>21</v>
      </c>
      <c r="K68" s="35">
        <v>26</v>
      </c>
      <c r="L68" s="161">
        <f t="shared" si="1"/>
        <v>301</v>
      </c>
      <c r="M68" s="35">
        <v>574</v>
      </c>
      <c r="N68" s="35">
        <v>1082</v>
      </c>
      <c r="O68" s="35">
        <v>399</v>
      </c>
      <c r="P68" s="622"/>
      <c r="Q68" s="293">
        <f t="shared" si="4"/>
        <v>0.18176328502415459</v>
      </c>
      <c r="R68" s="450"/>
      <c r="S68" s="424"/>
      <c r="T68" s="525">
        <v>63</v>
      </c>
      <c r="U68" s="621"/>
      <c r="V68" s="621"/>
      <c r="W68" s="621">
        <f t="shared" si="3"/>
        <v>0</v>
      </c>
      <c r="X68" s="621">
        <v>20</v>
      </c>
      <c r="Y68" s="621">
        <v>10</v>
      </c>
      <c r="Z68" s="621">
        <v>70</v>
      </c>
      <c r="AA68" s="621">
        <v>174</v>
      </c>
      <c r="AB68" s="621">
        <v>21</v>
      </c>
      <c r="AC68" s="621">
        <v>26</v>
      </c>
      <c r="AD68" s="621">
        <v>574</v>
      </c>
      <c r="AE68" s="621">
        <v>1082</v>
      </c>
      <c r="AF68" s="621">
        <v>399</v>
      </c>
      <c r="AK68" s="621"/>
      <c r="AL68" s="621"/>
    </row>
    <row r="69" spans="1:38" ht="17.25" customHeight="1" x14ac:dyDescent="0.2">
      <c r="A69" s="733"/>
      <c r="B69" s="729" t="s">
        <v>62</v>
      </c>
      <c r="C69" s="730"/>
      <c r="D69" s="245">
        <f t="shared" si="5"/>
        <v>10251</v>
      </c>
      <c r="E69" s="251">
        <v>0</v>
      </c>
      <c r="F69" s="245">
        <v>62</v>
      </c>
      <c r="G69" s="245">
        <v>46</v>
      </c>
      <c r="H69" s="245">
        <v>330</v>
      </c>
      <c r="I69" s="245">
        <v>780</v>
      </c>
      <c r="J69" s="245">
        <v>173</v>
      </c>
      <c r="K69" s="245">
        <v>219</v>
      </c>
      <c r="L69" s="154">
        <f t="shared" si="1"/>
        <v>1548</v>
      </c>
      <c r="M69" s="245">
        <v>2298</v>
      </c>
      <c r="N69" s="245">
        <v>4526</v>
      </c>
      <c r="O69" s="245">
        <v>1817</v>
      </c>
      <c r="P69" s="622"/>
      <c r="Q69" s="78">
        <f t="shared" si="4"/>
        <v>0.22684642438452521</v>
      </c>
      <c r="R69" s="450"/>
      <c r="S69" s="424"/>
      <c r="T69" s="525" t="s">
        <v>445</v>
      </c>
      <c r="U69" s="621"/>
      <c r="V69" s="621"/>
      <c r="W69" s="621">
        <f t="shared" si="3"/>
        <v>0</v>
      </c>
      <c r="X69" s="621">
        <v>62</v>
      </c>
      <c r="Y69" s="621">
        <v>46</v>
      </c>
      <c r="Z69" s="621">
        <v>330</v>
      </c>
      <c r="AA69" s="621">
        <v>780</v>
      </c>
      <c r="AB69" s="621">
        <v>173</v>
      </c>
      <c r="AC69" s="621">
        <v>219</v>
      </c>
      <c r="AD69" s="621">
        <v>2298</v>
      </c>
      <c r="AE69" s="621">
        <v>4526</v>
      </c>
      <c r="AF69" s="621">
        <v>1817</v>
      </c>
      <c r="AK69" s="621"/>
      <c r="AL69" s="621"/>
    </row>
    <row r="70" spans="1:38" ht="17.25" customHeight="1" x14ac:dyDescent="0.2">
      <c r="A70" s="733"/>
      <c r="B70" s="741" t="s">
        <v>84</v>
      </c>
      <c r="C70" s="236" t="s">
        <v>63</v>
      </c>
      <c r="D70" s="164">
        <f t="shared" si="5"/>
        <v>1420</v>
      </c>
      <c r="E70" s="33">
        <v>0</v>
      </c>
      <c r="F70" s="33">
        <v>3</v>
      </c>
      <c r="G70" s="33">
        <v>17</v>
      </c>
      <c r="H70" s="33">
        <v>62</v>
      </c>
      <c r="I70" s="33">
        <v>155</v>
      </c>
      <c r="J70" s="33">
        <v>15</v>
      </c>
      <c r="K70" s="33">
        <v>19</v>
      </c>
      <c r="L70" s="162">
        <f t="shared" si="1"/>
        <v>268</v>
      </c>
      <c r="M70" s="33">
        <v>288</v>
      </c>
      <c r="N70" s="33">
        <v>754</v>
      </c>
      <c r="O70" s="33">
        <v>107</v>
      </c>
      <c r="P70" s="622"/>
      <c r="Q70" s="55">
        <f t="shared" ref="Q70:Q86" si="6">L70/(M70+N70)</f>
        <v>0.25719769673704412</v>
      </c>
      <c r="R70" s="450"/>
      <c r="S70" s="424"/>
      <c r="T70" s="525">
        <v>64</v>
      </c>
      <c r="U70" s="621"/>
      <c r="V70" s="621"/>
      <c r="W70" s="621">
        <f t="shared" si="3"/>
        <v>0</v>
      </c>
      <c r="X70" s="621">
        <v>3</v>
      </c>
      <c r="Y70" s="621">
        <v>17</v>
      </c>
      <c r="Z70" s="621">
        <v>62</v>
      </c>
      <c r="AA70" s="621">
        <v>155</v>
      </c>
      <c r="AB70" s="621">
        <v>15</v>
      </c>
      <c r="AC70" s="621">
        <v>19</v>
      </c>
      <c r="AD70" s="621">
        <v>288</v>
      </c>
      <c r="AE70" s="621">
        <v>754</v>
      </c>
      <c r="AF70" s="621">
        <v>107</v>
      </c>
      <c r="AK70" s="621"/>
      <c r="AL70" s="621"/>
    </row>
    <row r="71" spans="1:38" ht="17.25" customHeight="1" x14ac:dyDescent="0.2">
      <c r="A71" s="733"/>
      <c r="B71" s="727"/>
      <c r="C71" s="237" t="s">
        <v>64</v>
      </c>
      <c r="D71" s="165">
        <f t="shared" si="5"/>
        <v>1656</v>
      </c>
      <c r="E71" s="34">
        <v>0</v>
      </c>
      <c r="F71" s="34">
        <v>2</v>
      </c>
      <c r="G71" s="34">
        <v>14</v>
      </c>
      <c r="H71" s="34">
        <v>34</v>
      </c>
      <c r="I71" s="34">
        <v>243</v>
      </c>
      <c r="J71" s="34">
        <v>3</v>
      </c>
      <c r="K71" s="34">
        <v>14</v>
      </c>
      <c r="L71" s="160">
        <f t="shared" si="1"/>
        <v>308</v>
      </c>
      <c r="M71" s="34">
        <v>292</v>
      </c>
      <c r="N71" s="34">
        <v>746</v>
      </c>
      <c r="O71" s="34">
        <v>308</v>
      </c>
      <c r="P71" s="622"/>
      <c r="Q71" s="56">
        <f t="shared" si="6"/>
        <v>0.29672447013487474</v>
      </c>
      <c r="R71" s="450"/>
      <c r="S71" s="424"/>
      <c r="T71" s="525">
        <v>65</v>
      </c>
      <c r="U71" s="621"/>
      <c r="V71" s="621"/>
      <c r="W71" s="621">
        <f t="shared" si="3"/>
        <v>0</v>
      </c>
      <c r="X71" s="621">
        <v>2</v>
      </c>
      <c r="Y71" s="621">
        <v>14</v>
      </c>
      <c r="Z71" s="621">
        <v>34</v>
      </c>
      <c r="AA71" s="621">
        <v>243</v>
      </c>
      <c r="AB71" s="621">
        <v>3</v>
      </c>
      <c r="AC71" s="621">
        <v>14</v>
      </c>
      <c r="AD71" s="621">
        <v>292</v>
      </c>
      <c r="AE71" s="621">
        <v>746</v>
      </c>
      <c r="AF71" s="621">
        <v>308</v>
      </c>
      <c r="AK71" s="621"/>
      <c r="AL71" s="621"/>
    </row>
    <row r="72" spans="1:38" ht="17.25" customHeight="1" x14ac:dyDescent="0.2">
      <c r="A72" s="733"/>
      <c r="B72" s="727"/>
      <c r="C72" s="237" t="s">
        <v>65</v>
      </c>
      <c r="D72" s="165">
        <f t="shared" si="5"/>
        <v>841</v>
      </c>
      <c r="E72" s="34">
        <v>0</v>
      </c>
      <c r="F72" s="34">
        <v>2</v>
      </c>
      <c r="G72" s="34">
        <v>3</v>
      </c>
      <c r="H72" s="34">
        <v>21</v>
      </c>
      <c r="I72" s="34">
        <v>82</v>
      </c>
      <c r="J72" s="34">
        <v>6</v>
      </c>
      <c r="K72" s="34">
        <v>2</v>
      </c>
      <c r="L72" s="160">
        <f t="shared" si="1"/>
        <v>114</v>
      </c>
      <c r="M72" s="34">
        <v>201</v>
      </c>
      <c r="N72" s="34">
        <v>524</v>
      </c>
      <c r="O72" s="34"/>
      <c r="P72" s="622"/>
      <c r="Q72" s="56">
        <f t="shared" si="6"/>
        <v>0.15724137931034482</v>
      </c>
      <c r="R72" s="450"/>
      <c r="S72" s="424"/>
      <c r="T72" s="525">
        <v>66</v>
      </c>
      <c r="U72" s="621"/>
      <c r="V72" s="621"/>
      <c r="W72" s="621">
        <f t="shared" si="3"/>
        <v>0</v>
      </c>
      <c r="X72" s="621">
        <v>2</v>
      </c>
      <c r="Y72" s="621">
        <v>3</v>
      </c>
      <c r="Z72" s="621">
        <v>21</v>
      </c>
      <c r="AA72" s="621">
        <v>82</v>
      </c>
      <c r="AB72" s="621">
        <v>6</v>
      </c>
      <c r="AC72" s="621">
        <v>2</v>
      </c>
      <c r="AD72" s="621">
        <v>201</v>
      </c>
      <c r="AE72" s="621">
        <v>524</v>
      </c>
      <c r="AF72" s="621">
        <v>0</v>
      </c>
      <c r="AK72" s="621"/>
      <c r="AL72" s="621"/>
    </row>
    <row r="73" spans="1:38" x14ac:dyDescent="0.2">
      <c r="A73" s="733"/>
      <c r="B73" s="727"/>
      <c r="C73" s="237" t="s">
        <v>66</v>
      </c>
      <c r="D73" s="165">
        <f t="shared" ref="D73:D86" si="7">E73+F73+L73+M73+N73+O73</f>
        <v>933</v>
      </c>
      <c r="E73" s="34">
        <v>0</v>
      </c>
      <c r="F73" s="34">
        <v>4</v>
      </c>
      <c r="G73" s="34">
        <v>1</v>
      </c>
      <c r="H73" s="34">
        <v>38</v>
      </c>
      <c r="I73" s="34">
        <v>169</v>
      </c>
      <c r="J73" s="34">
        <v>16</v>
      </c>
      <c r="K73" s="34">
        <v>9</v>
      </c>
      <c r="L73" s="160">
        <f t="shared" si="1"/>
        <v>233</v>
      </c>
      <c r="M73" s="34">
        <v>196</v>
      </c>
      <c r="N73" s="34">
        <v>500</v>
      </c>
      <c r="O73" s="34"/>
      <c r="P73" s="622"/>
      <c r="Q73" s="56">
        <f t="shared" si="6"/>
        <v>0.33477011494252873</v>
      </c>
      <c r="R73" s="450"/>
      <c r="S73" s="424"/>
      <c r="T73" s="525">
        <v>67</v>
      </c>
      <c r="U73" s="621"/>
      <c r="V73" s="621"/>
      <c r="W73" s="621">
        <f t="shared" si="3"/>
        <v>0</v>
      </c>
      <c r="X73" s="621">
        <v>4</v>
      </c>
      <c r="Y73" s="621">
        <v>1</v>
      </c>
      <c r="Z73" s="621">
        <v>38</v>
      </c>
      <c r="AA73" s="621">
        <v>169</v>
      </c>
      <c r="AB73" s="621">
        <v>16</v>
      </c>
      <c r="AC73" s="621">
        <v>9</v>
      </c>
      <c r="AD73" s="621">
        <v>196</v>
      </c>
      <c r="AE73" s="621">
        <v>500</v>
      </c>
      <c r="AF73" s="621">
        <v>0</v>
      </c>
      <c r="AK73" s="621"/>
      <c r="AL73" s="621"/>
    </row>
    <row r="74" spans="1:38" x14ac:dyDescent="0.2">
      <c r="A74" s="733"/>
      <c r="B74" s="727"/>
      <c r="C74" s="237" t="s">
        <v>67</v>
      </c>
      <c r="D74" s="165">
        <f t="shared" si="7"/>
        <v>605</v>
      </c>
      <c r="E74" s="34">
        <v>0</v>
      </c>
      <c r="F74" s="34">
        <v>3</v>
      </c>
      <c r="G74" s="34">
        <v>2</v>
      </c>
      <c r="H74" s="34">
        <v>25</v>
      </c>
      <c r="I74" s="34">
        <v>72</v>
      </c>
      <c r="J74" s="34">
        <v>8</v>
      </c>
      <c r="K74" s="34">
        <v>8</v>
      </c>
      <c r="L74" s="160">
        <f t="shared" ref="L74:L90" si="8">G74+H74+I74+J74+K74</f>
        <v>115</v>
      </c>
      <c r="M74" s="34">
        <v>156</v>
      </c>
      <c r="N74" s="34">
        <v>331</v>
      </c>
      <c r="O74" s="34"/>
      <c r="P74" s="622"/>
      <c r="Q74" s="56">
        <f t="shared" si="6"/>
        <v>0.23613963039014374</v>
      </c>
      <c r="R74" s="450"/>
      <c r="S74" s="424"/>
      <c r="T74" s="525">
        <v>68</v>
      </c>
      <c r="U74" s="621"/>
      <c r="V74" s="621"/>
      <c r="W74" s="621">
        <f t="shared" ref="W74:W90" si="9">SUM(U74+V74)</f>
        <v>0</v>
      </c>
      <c r="X74" s="621">
        <v>3</v>
      </c>
      <c r="Y74" s="621">
        <v>2</v>
      </c>
      <c r="Z74" s="621">
        <v>25</v>
      </c>
      <c r="AA74" s="621">
        <v>72</v>
      </c>
      <c r="AB74" s="621">
        <v>8</v>
      </c>
      <c r="AC74" s="621">
        <v>8</v>
      </c>
      <c r="AD74" s="621">
        <v>156</v>
      </c>
      <c r="AE74" s="621">
        <v>331</v>
      </c>
      <c r="AF74" s="621">
        <v>0</v>
      </c>
      <c r="AK74" s="621"/>
      <c r="AL74" s="621"/>
    </row>
    <row r="75" spans="1:38" x14ac:dyDescent="0.2">
      <c r="A75" s="733"/>
      <c r="B75" s="727"/>
      <c r="C75" s="238" t="s">
        <v>68</v>
      </c>
      <c r="D75" s="166">
        <f t="shared" si="7"/>
        <v>566</v>
      </c>
      <c r="E75" s="35">
        <v>0</v>
      </c>
      <c r="F75" s="35">
        <v>3</v>
      </c>
      <c r="G75" s="35">
        <v>2</v>
      </c>
      <c r="H75" s="35">
        <v>13</v>
      </c>
      <c r="I75" s="35">
        <v>140</v>
      </c>
      <c r="J75" s="35">
        <v>8</v>
      </c>
      <c r="K75" s="35">
        <v>1</v>
      </c>
      <c r="L75" s="161">
        <f t="shared" si="8"/>
        <v>164</v>
      </c>
      <c r="M75" s="35">
        <v>115</v>
      </c>
      <c r="N75" s="35">
        <v>284</v>
      </c>
      <c r="O75" s="35"/>
      <c r="P75" s="622"/>
      <c r="Q75" s="57">
        <f t="shared" si="6"/>
        <v>0.41102756892230574</v>
      </c>
      <c r="R75" s="450"/>
      <c r="S75" s="424"/>
      <c r="T75" s="525">
        <v>69</v>
      </c>
      <c r="U75" s="621"/>
      <c r="V75" s="621"/>
      <c r="W75" s="621">
        <f t="shared" si="9"/>
        <v>0</v>
      </c>
      <c r="X75" s="621">
        <v>3</v>
      </c>
      <c r="Y75" s="621">
        <v>2</v>
      </c>
      <c r="Z75" s="621">
        <v>13</v>
      </c>
      <c r="AA75" s="621">
        <v>140</v>
      </c>
      <c r="AB75" s="621">
        <v>8</v>
      </c>
      <c r="AC75" s="621">
        <v>1</v>
      </c>
      <c r="AD75" s="621">
        <v>115</v>
      </c>
      <c r="AE75" s="621">
        <v>284</v>
      </c>
      <c r="AF75" s="621">
        <v>0</v>
      </c>
      <c r="AK75" s="621"/>
      <c r="AL75" s="621"/>
    </row>
    <row r="76" spans="1:38" ht="13.5" x14ac:dyDescent="0.2">
      <c r="A76" s="734"/>
      <c r="B76" s="729" t="s">
        <v>69</v>
      </c>
      <c r="C76" s="730"/>
      <c r="D76" s="264">
        <f t="shared" si="7"/>
        <v>6021</v>
      </c>
      <c r="E76" s="251">
        <v>0</v>
      </c>
      <c r="F76" s="245">
        <v>17</v>
      </c>
      <c r="G76" s="245">
        <v>39</v>
      </c>
      <c r="H76" s="245">
        <v>193</v>
      </c>
      <c r="I76" s="245">
        <v>861</v>
      </c>
      <c r="J76" s="245">
        <v>56</v>
      </c>
      <c r="K76" s="245">
        <v>53</v>
      </c>
      <c r="L76" s="154">
        <f t="shared" si="8"/>
        <v>1202</v>
      </c>
      <c r="M76" s="245">
        <v>1248</v>
      </c>
      <c r="N76" s="245">
        <v>3139</v>
      </c>
      <c r="O76" s="245">
        <v>415</v>
      </c>
      <c r="P76" s="622"/>
      <c r="Q76" s="335">
        <f t="shared" si="6"/>
        <v>0.27399133804422154</v>
      </c>
      <c r="R76" s="450"/>
      <c r="S76" s="424"/>
      <c r="T76" s="525" t="s">
        <v>446</v>
      </c>
      <c r="U76" s="621"/>
      <c r="V76" s="621"/>
      <c r="W76" s="621">
        <f t="shared" si="9"/>
        <v>0</v>
      </c>
      <c r="X76" s="621">
        <v>17</v>
      </c>
      <c r="Y76" s="621">
        <v>39</v>
      </c>
      <c r="Z76" s="621">
        <v>193</v>
      </c>
      <c r="AA76" s="621">
        <v>861</v>
      </c>
      <c r="AB76" s="621">
        <v>56</v>
      </c>
      <c r="AC76" s="621">
        <v>53</v>
      </c>
      <c r="AD76" s="621">
        <v>1248</v>
      </c>
      <c r="AE76" s="621">
        <v>3139</v>
      </c>
      <c r="AF76" s="621">
        <v>415</v>
      </c>
      <c r="AK76" s="621"/>
      <c r="AL76" s="621"/>
    </row>
    <row r="77" spans="1:38" x14ac:dyDescent="0.2">
      <c r="A77" s="728" t="s">
        <v>452</v>
      </c>
      <c r="B77" s="728"/>
      <c r="C77" s="728"/>
      <c r="D77" s="247">
        <f t="shared" si="7"/>
        <v>34709</v>
      </c>
      <c r="E77" s="253">
        <v>0</v>
      </c>
      <c r="F77" s="247">
        <v>196</v>
      </c>
      <c r="G77" s="247">
        <v>193</v>
      </c>
      <c r="H77" s="247">
        <v>1177</v>
      </c>
      <c r="I77" s="247">
        <v>3835</v>
      </c>
      <c r="J77" s="247">
        <v>401</v>
      </c>
      <c r="K77" s="247">
        <v>526</v>
      </c>
      <c r="L77" s="254">
        <f t="shared" si="8"/>
        <v>6132</v>
      </c>
      <c r="M77" s="247">
        <v>8068</v>
      </c>
      <c r="N77" s="247">
        <v>16219</v>
      </c>
      <c r="O77" s="247">
        <v>4094</v>
      </c>
      <c r="P77" s="622"/>
      <c r="Q77" s="261">
        <f t="shared" si="6"/>
        <v>0.2524807510190637</v>
      </c>
      <c r="R77" s="450"/>
      <c r="S77" s="424"/>
      <c r="T77" s="525" t="s">
        <v>443</v>
      </c>
      <c r="U77" s="621"/>
      <c r="V77" s="621"/>
      <c r="W77" s="621">
        <f t="shared" si="9"/>
        <v>0</v>
      </c>
      <c r="X77" s="621">
        <v>196</v>
      </c>
      <c r="Y77" s="621">
        <v>193</v>
      </c>
      <c r="Z77" s="621">
        <v>1177</v>
      </c>
      <c r="AA77" s="621">
        <v>3835</v>
      </c>
      <c r="AB77" s="621">
        <v>401</v>
      </c>
      <c r="AC77" s="621">
        <v>526</v>
      </c>
      <c r="AD77" s="621">
        <v>8068</v>
      </c>
      <c r="AE77" s="621">
        <v>16219</v>
      </c>
      <c r="AF77" s="621">
        <v>4094</v>
      </c>
      <c r="AK77" s="621"/>
      <c r="AL77" s="621"/>
    </row>
    <row r="78" spans="1:38" x14ac:dyDescent="0.2">
      <c r="A78" s="731" t="s">
        <v>584</v>
      </c>
      <c r="B78" s="742" t="s">
        <v>72</v>
      </c>
      <c r="C78" s="236" t="s">
        <v>73</v>
      </c>
      <c r="D78" s="164">
        <f t="shared" si="7"/>
        <v>523</v>
      </c>
      <c r="E78" s="33">
        <v>0</v>
      </c>
      <c r="F78" s="33"/>
      <c r="G78" s="33">
        <v>1</v>
      </c>
      <c r="H78" s="33">
        <v>10</v>
      </c>
      <c r="I78" s="33">
        <v>25</v>
      </c>
      <c r="J78" s="33">
        <v>19</v>
      </c>
      <c r="K78" s="33">
        <v>5</v>
      </c>
      <c r="L78" s="162">
        <f t="shared" si="8"/>
        <v>60</v>
      </c>
      <c r="M78" s="33">
        <v>130</v>
      </c>
      <c r="N78" s="33">
        <v>333</v>
      </c>
      <c r="O78" s="33"/>
      <c r="P78" s="622"/>
      <c r="Q78" s="55">
        <f t="shared" si="6"/>
        <v>0.12958963282937366</v>
      </c>
      <c r="R78" s="450"/>
      <c r="S78" s="424"/>
      <c r="T78" s="525">
        <v>85</v>
      </c>
      <c r="U78" s="621"/>
      <c r="V78" s="621"/>
      <c r="W78" s="621">
        <f t="shared" si="9"/>
        <v>0</v>
      </c>
      <c r="X78" s="621"/>
      <c r="Y78" s="621">
        <v>1</v>
      </c>
      <c r="Z78" s="621">
        <v>10</v>
      </c>
      <c r="AA78" s="621">
        <v>25</v>
      </c>
      <c r="AB78" s="621">
        <v>19</v>
      </c>
      <c r="AC78" s="621">
        <v>5</v>
      </c>
      <c r="AD78" s="621">
        <v>130</v>
      </c>
      <c r="AE78" s="621">
        <v>333</v>
      </c>
      <c r="AF78" s="621">
        <v>0</v>
      </c>
      <c r="AK78" s="621"/>
      <c r="AL78" s="621"/>
    </row>
    <row r="79" spans="1:38" x14ac:dyDescent="0.2">
      <c r="A79" s="722"/>
      <c r="B79" s="723"/>
      <c r="C79" s="237" t="s">
        <v>74</v>
      </c>
      <c r="D79" s="165">
        <f t="shared" si="7"/>
        <v>800</v>
      </c>
      <c r="E79" s="34">
        <v>0</v>
      </c>
      <c r="F79" s="34">
        <v>3</v>
      </c>
      <c r="G79" s="34">
        <v>0</v>
      </c>
      <c r="H79" s="34">
        <v>25</v>
      </c>
      <c r="I79" s="34">
        <v>31</v>
      </c>
      <c r="J79" s="34">
        <v>45</v>
      </c>
      <c r="K79" s="34">
        <v>8</v>
      </c>
      <c r="L79" s="160">
        <f t="shared" si="8"/>
        <v>109</v>
      </c>
      <c r="M79" s="34">
        <v>240</v>
      </c>
      <c r="N79" s="34">
        <v>448</v>
      </c>
      <c r="O79" s="34"/>
      <c r="P79" s="622"/>
      <c r="Q79" s="56">
        <f t="shared" si="6"/>
        <v>0.15843023255813954</v>
      </c>
      <c r="R79" s="450"/>
      <c r="S79" s="424"/>
      <c r="T79" s="525">
        <v>86</v>
      </c>
      <c r="U79" s="621"/>
      <c r="V79" s="621"/>
      <c r="W79" s="621">
        <f t="shared" si="9"/>
        <v>0</v>
      </c>
      <c r="X79" s="621">
        <v>3</v>
      </c>
      <c r="Y79" s="621">
        <v>0</v>
      </c>
      <c r="Z79" s="621">
        <v>25</v>
      </c>
      <c r="AA79" s="621">
        <v>31</v>
      </c>
      <c r="AB79" s="621">
        <v>45</v>
      </c>
      <c r="AC79" s="621">
        <v>8</v>
      </c>
      <c r="AD79" s="621">
        <v>240</v>
      </c>
      <c r="AE79" s="621">
        <v>448</v>
      </c>
      <c r="AF79" s="621">
        <v>0</v>
      </c>
      <c r="AK79" s="621"/>
      <c r="AL79" s="621"/>
    </row>
    <row r="80" spans="1:38" x14ac:dyDescent="0.2">
      <c r="A80" s="722"/>
      <c r="B80" s="723"/>
      <c r="C80" s="238" t="s">
        <v>75</v>
      </c>
      <c r="D80" s="166">
        <f t="shared" si="7"/>
        <v>603</v>
      </c>
      <c r="E80" s="35">
        <v>0</v>
      </c>
      <c r="F80" s="35">
        <v>1</v>
      </c>
      <c r="G80" s="35">
        <v>0</v>
      </c>
      <c r="H80" s="35">
        <v>15</v>
      </c>
      <c r="I80" s="35">
        <v>28</v>
      </c>
      <c r="J80" s="35">
        <v>8</v>
      </c>
      <c r="K80" s="35">
        <v>2</v>
      </c>
      <c r="L80" s="161">
        <f t="shared" si="8"/>
        <v>53</v>
      </c>
      <c r="M80" s="35">
        <v>191</v>
      </c>
      <c r="N80" s="35">
        <v>358</v>
      </c>
      <c r="O80" s="35"/>
      <c r="P80" s="622"/>
      <c r="Q80" s="57">
        <f t="shared" si="6"/>
        <v>9.6539162112932606E-2</v>
      </c>
      <c r="R80" s="450"/>
      <c r="S80" s="424"/>
      <c r="T80" s="525">
        <v>87</v>
      </c>
      <c r="U80" s="621"/>
      <c r="V80" s="621"/>
      <c r="W80" s="621">
        <f t="shared" si="9"/>
        <v>0</v>
      </c>
      <c r="X80" s="621">
        <v>1</v>
      </c>
      <c r="Y80" s="621">
        <v>0</v>
      </c>
      <c r="Z80" s="621">
        <v>15</v>
      </c>
      <c r="AA80" s="621">
        <v>28</v>
      </c>
      <c r="AB80" s="621">
        <v>8</v>
      </c>
      <c r="AC80" s="621">
        <v>2</v>
      </c>
      <c r="AD80" s="621">
        <v>191</v>
      </c>
      <c r="AE80" s="621">
        <v>358</v>
      </c>
      <c r="AF80" s="621">
        <v>0</v>
      </c>
      <c r="AK80" s="621"/>
      <c r="AL80" s="621"/>
    </row>
    <row r="81" spans="1:37" s="457" customFormat="1" ht="13.5" x14ac:dyDescent="0.2">
      <c r="A81" s="722"/>
      <c r="B81" s="729" t="s">
        <v>588</v>
      </c>
      <c r="C81" s="730" t="s">
        <v>586</v>
      </c>
      <c r="D81" s="264">
        <f t="shared" ref="D81:D85" si="10">E81+F81+L81+M81+N81+O81</f>
        <v>1926</v>
      </c>
      <c r="E81" s="251">
        <v>0</v>
      </c>
      <c r="F81" s="245">
        <v>4</v>
      </c>
      <c r="G81" s="245">
        <v>1</v>
      </c>
      <c r="H81" s="245">
        <v>50</v>
      </c>
      <c r="I81" s="245">
        <v>84</v>
      </c>
      <c r="J81" s="245">
        <v>72</v>
      </c>
      <c r="K81" s="245">
        <v>15</v>
      </c>
      <c r="L81" s="154">
        <f t="shared" ref="L81:L85" si="11">G81+H81+I81+J81+K81</f>
        <v>222</v>
      </c>
      <c r="M81" s="245">
        <v>561</v>
      </c>
      <c r="N81" s="245">
        <v>1139</v>
      </c>
      <c r="O81" s="245"/>
      <c r="P81" s="622"/>
      <c r="Q81" s="442">
        <f t="shared" ref="Q81:Q85" si="12">L81/(M81+N81)</f>
        <v>0.13058823529411764</v>
      </c>
      <c r="R81" s="450"/>
      <c r="S81" s="424"/>
      <c r="T81" s="525" t="s">
        <v>72</v>
      </c>
      <c r="U81" s="621"/>
      <c r="V81" s="621"/>
      <c r="W81" s="621">
        <f t="shared" si="9"/>
        <v>0</v>
      </c>
      <c r="X81" s="621">
        <v>4</v>
      </c>
      <c r="Y81" s="621">
        <v>1</v>
      </c>
      <c r="Z81" s="621">
        <v>50</v>
      </c>
      <c r="AA81" s="621">
        <v>84</v>
      </c>
      <c r="AB81" s="621">
        <v>72</v>
      </c>
      <c r="AC81" s="621">
        <v>15</v>
      </c>
      <c r="AD81" s="621">
        <v>561</v>
      </c>
      <c r="AE81" s="621">
        <v>1139</v>
      </c>
      <c r="AF81" s="621">
        <v>0</v>
      </c>
      <c r="AH81" s="439"/>
      <c r="AI81" s="439"/>
      <c r="AJ81" s="439"/>
      <c r="AK81" s="621"/>
    </row>
    <row r="82" spans="1:37" s="457" customFormat="1" x14ac:dyDescent="0.2">
      <c r="A82" s="722"/>
      <c r="B82" s="742" t="s">
        <v>595</v>
      </c>
      <c r="C82" s="236">
        <v>90</v>
      </c>
      <c r="D82" s="164">
        <f t="shared" si="10"/>
        <v>11</v>
      </c>
      <c r="E82" s="33">
        <v>0</v>
      </c>
      <c r="F82" s="33"/>
      <c r="G82" s="33">
        <v>0</v>
      </c>
      <c r="H82" s="33">
        <v>1</v>
      </c>
      <c r="I82" s="33"/>
      <c r="J82" s="33"/>
      <c r="K82" s="33">
        <v>7</v>
      </c>
      <c r="L82" s="162">
        <f t="shared" si="11"/>
        <v>8</v>
      </c>
      <c r="M82" s="33">
        <v>1</v>
      </c>
      <c r="N82" s="33">
        <v>2</v>
      </c>
      <c r="O82" s="33"/>
      <c r="P82" s="622"/>
      <c r="Q82" s="443">
        <f t="shared" si="12"/>
        <v>2.6666666666666665</v>
      </c>
      <c r="R82" s="450"/>
      <c r="S82" s="424"/>
      <c r="T82" s="525">
        <v>90</v>
      </c>
      <c r="U82" s="621"/>
      <c r="V82" s="621"/>
      <c r="W82" s="621">
        <f t="shared" si="9"/>
        <v>0</v>
      </c>
      <c r="X82" s="621"/>
      <c r="Y82" s="621">
        <v>0</v>
      </c>
      <c r="Z82" s="621">
        <v>1</v>
      </c>
      <c r="AA82" s="621"/>
      <c r="AB82" s="621"/>
      <c r="AC82" s="621">
        <v>7</v>
      </c>
      <c r="AD82" s="621">
        <v>1</v>
      </c>
      <c r="AE82" s="621">
        <v>2</v>
      </c>
      <c r="AF82" s="621">
        <v>0</v>
      </c>
      <c r="AH82" s="439"/>
      <c r="AI82" s="439"/>
      <c r="AJ82" s="439"/>
      <c r="AK82" s="621"/>
    </row>
    <row r="83" spans="1:37" s="621" customFormat="1" x14ac:dyDescent="0.2">
      <c r="A83" s="722"/>
      <c r="B83" s="723"/>
      <c r="C83" s="237">
        <v>91</v>
      </c>
      <c r="D83" s="165">
        <f t="shared" ref="D83" si="13">E83+F83+L83+M83+N83+O83</f>
        <v>34</v>
      </c>
      <c r="E83" s="34">
        <v>0</v>
      </c>
      <c r="F83" s="34"/>
      <c r="G83" s="34">
        <v>1</v>
      </c>
      <c r="H83" s="34">
        <v>0</v>
      </c>
      <c r="I83" s="34">
        <v>1</v>
      </c>
      <c r="J83" s="34">
        <v>9</v>
      </c>
      <c r="K83" s="34">
        <v>15</v>
      </c>
      <c r="L83" s="160">
        <f t="shared" ref="L83" si="14">G83+H83+I83+J83+K83</f>
        <v>26</v>
      </c>
      <c r="M83" s="34">
        <v>2</v>
      </c>
      <c r="N83" s="34">
        <v>6</v>
      </c>
      <c r="O83" s="34"/>
      <c r="P83" s="622"/>
      <c r="Q83" s="57">
        <f t="shared" ref="Q83" si="15">L83/(M83+N83)</f>
        <v>3.25</v>
      </c>
      <c r="R83" s="450"/>
      <c r="S83" s="424"/>
      <c r="T83" s="525">
        <v>91</v>
      </c>
      <c r="W83" s="621">
        <f t="shared" ref="W83" si="16">SUM(U83+V83)</f>
        <v>0</v>
      </c>
      <c r="Y83" s="621">
        <v>1</v>
      </c>
      <c r="Z83" s="621">
        <v>0</v>
      </c>
      <c r="AA83" s="621">
        <v>1</v>
      </c>
      <c r="AB83" s="621">
        <v>9</v>
      </c>
      <c r="AC83" s="621">
        <v>15</v>
      </c>
      <c r="AD83" s="621">
        <v>2</v>
      </c>
      <c r="AE83" s="621">
        <v>6</v>
      </c>
      <c r="AF83" s="621">
        <v>0</v>
      </c>
      <c r="AH83" s="439"/>
      <c r="AI83" s="439"/>
      <c r="AJ83" s="439"/>
    </row>
    <row r="84" spans="1:37" s="457" customFormat="1" x14ac:dyDescent="0.2">
      <c r="A84" s="722"/>
      <c r="B84" s="723"/>
      <c r="C84" s="237">
        <v>92</v>
      </c>
      <c r="D84" s="165">
        <f t="shared" si="10"/>
        <v>9</v>
      </c>
      <c r="E84" s="34">
        <v>0</v>
      </c>
      <c r="F84" s="34"/>
      <c r="G84" s="34"/>
      <c r="H84" s="34"/>
      <c r="I84" s="34"/>
      <c r="J84" s="34">
        <v>4</v>
      </c>
      <c r="K84" s="34">
        <v>3</v>
      </c>
      <c r="L84" s="160">
        <f t="shared" si="11"/>
        <v>7</v>
      </c>
      <c r="M84" s="34">
        <v>1</v>
      </c>
      <c r="N84" s="34">
        <v>1</v>
      </c>
      <c r="O84" s="34"/>
      <c r="P84" s="622"/>
      <c r="Q84" s="57">
        <f t="shared" si="12"/>
        <v>3.5</v>
      </c>
      <c r="R84" s="450"/>
      <c r="S84" s="424"/>
      <c r="T84" s="525">
        <v>92</v>
      </c>
      <c r="U84" s="621"/>
      <c r="V84" s="621"/>
      <c r="W84" s="621">
        <f t="shared" si="9"/>
        <v>0</v>
      </c>
      <c r="X84" s="621"/>
      <c r="Y84" s="621"/>
      <c r="Z84" s="621"/>
      <c r="AA84" s="621"/>
      <c r="AB84" s="621">
        <v>4</v>
      </c>
      <c r="AC84" s="621">
        <v>3</v>
      </c>
      <c r="AD84" s="621">
        <v>1</v>
      </c>
      <c r="AE84" s="621">
        <v>1</v>
      </c>
      <c r="AF84" s="621">
        <v>0</v>
      </c>
      <c r="AH84" s="439"/>
      <c r="AI84" s="439"/>
      <c r="AJ84" s="439"/>
      <c r="AK84" s="621"/>
    </row>
    <row r="85" spans="1:37" s="457" customFormat="1" ht="13.5" x14ac:dyDescent="0.2">
      <c r="A85" s="722"/>
      <c r="B85" s="729" t="s">
        <v>589</v>
      </c>
      <c r="C85" s="730" t="s">
        <v>587</v>
      </c>
      <c r="D85" s="264">
        <f t="shared" si="10"/>
        <v>54</v>
      </c>
      <c r="E85" s="251">
        <v>0</v>
      </c>
      <c r="F85" s="245"/>
      <c r="G85" s="245">
        <v>1</v>
      </c>
      <c r="H85" s="245">
        <v>1</v>
      </c>
      <c r="I85" s="245">
        <v>1</v>
      </c>
      <c r="J85" s="245">
        <v>13</v>
      </c>
      <c r="K85" s="245">
        <v>25</v>
      </c>
      <c r="L85" s="154">
        <f t="shared" si="11"/>
        <v>41</v>
      </c>
      <c r="M85" s="245">
        <v>4</v>
      </c>
      <c r="N85" s="245">
        <v>9</v>
      </c>
      <c r="O85" s="245"/>
      <c r="P85" s="622"/>
      <c r="Q85" s="442">
        <f t="shared" si="12"/>
        <v>3.1538461538461537</v>
      </c>
      <c r="R85" s="450"/>
      <c r="S85" s="424"/>
      <c r="T85" s="525" t="s">
        <v>585</v>
      </c>
      <c r="U85" s="621"/>
      <c r="V85" s="621"/>
      <c r="W85" s="621">
        <f t="shared" si="9"/>
        <v>0</v>
      </c>
      <c r="X85" s="621"/>
      <c r="Y85" s="621">
        <v>1</v>
      </c>
      <c r="Z85" s="621">
        <v>1</v>
      </c>
      <c r="AA85" s="621">
        <v>1</v>
      </c>
      <c r="AB85" s="621">
        <v>13</v>
      </c>
      <c r="AC85" s="621">
        <v>25</v>
      </c>
      <c r="AD85" s="621">
        <v>4</v>
      </c>
      <c r="AE85" s="621">
        <v>9</v>
      </c>
      <c r="AF85" s="621">
        <v>0</v>
      </c>
      <c r="AH85" s="439"/>
      <c r="AI85" s="439"/>
      <c r="AJ85" s="439"/>
      <c r="AK85" s="621"/>
    </row>
    <row r="86" spans="1:37" x14ac:dyDescent="0.2">
      <c r="A86" s="728" t="s">
        <v>590</v>
      </c>
      <c r="B86" s="728"/>
      <c r="C86" s="728"/>
      <c r="D86" s="250">
        <f t="shared" si="7"/>
        <v>1980</v>
      </c>
      <c r="E86" s="255">
        <v>0</v>
      </c>
      <c r="F86" s="250">
        <v>4</v>
      </c>
      <c r="G86" s="250">
        <v>2</v>
      </c>
      <c r="H86" s="250">
        <v>51</v>
      </c>
      <c r="I86" s="250">
        <v>85</v>
      </c>
      <c r="J86" s="250">
        <v>85</v>
      </c>
      <c r="K86" s="250">
        <v>40</v>
      </c>
      <c r="L86" s="154">
        <f t="shared" si="8"/>
        <v>263</v>
      </c>
      <c r="M86" s="250">
        <v>565</v>
      </c>
      <c r="N86" s="250">
        <v>1148</v>
      </c>
      <c r="O86" s="250"/>
      <c r="P86" s="622"/>
      <c r="Q86" s="78">
        <f t="shared" si="6"/>
        <v>0.15353181552831291</v>
      </c>
      <c r="R86" s="450"/>
      <c r="S86" s="424"/>
      <c r="T86" s="525" t="s">
        <v>584</v>
      </c>
      <c r="U86" s="621"/>
      <c r="V86" s="621"/>
      <c r="W86" s="621">
        <f t="shared" si="9"/>
        <v>0</v>
      </c>
      <c r="X86" s="621">
        <v>4</v>
      </c>
      <c r="Y86" s="621">
        <v>2</v>
      </c>
      <c r="Z86" s="621">
        <v>51</v>
      </c>
      <c r="AA86" s="621">
        <v>85</v>
      </c>
      <c r="AB86" s="621">
        <v>85</v>
      </c>
      <c r="AC86" s="621">
        <v>40</v>
      </c>
      <c r="AD86" s="621">
        <v>565</v>
      </c>
      <c r="AE86" s="621">
        <v>1148</v>
      </c>
      <c r="AF86" s="621"/>
      <c r="AK86" s="621"/>
    </row>
    <row r="87" spans="1:37" x14ac:dyDescent="0.2">
      <c r="D87" s="265"/>
      <c r="E87" s="13">
        <v>0</v>
      </c>
      <c r="F87" s="13"/>
      <c r="G87" s="13"/>
      <c r="H87" s="13"/>
      <c r="I87" s="13"/>
      <c r="J87" s="13"/>
      <c r="K87" s="13"/>
      <c r="L87" s="168"/>
      <c r="M87" s="239"/>
      <c r="N87" s="239"/>
      <c r="O87" s="13"/>
      <c r="P87" s="622"/>
      <c r="Q87" s="181"/>
      <c r="R87" s="450"/>
      <c r="S87" s="424"/>
      <c r="U87" s="621"/>
      <c r="V87" s="621"/>
      <c r="W87" s="621">
        <f t="shared" si="9"/>
        <v>0</v>
      </c>
      <c r="X87" s="621"/>
      <c r="Y87" s="621"/>
      <c r="Z87" s="621"/>
      <c r="AA87" s="621"/>
      <c r="AB87" s="621"/>
      <c r="AC87" s="621"/>
      <c r="AD87" s="621"/>
      <c r="AE87" s="621"/>
      <c r="AF87" s="621"/>
      <c r="AK87" s="621"/>
    </row>
    <row r="88" spans="1:37" x14ac:dyDescent="0.2">
      <c r="A88" s="737" t="s">
        <v>375</v>
      </c>
      <c r="B88" s="737"/>
      <c r="C88" s="738"/>
      <c r="D88" s="249">
        <f>E88+F88+L88+M88+N88+O88</f>
        <v>1037</v>
      </c>
      <c r="E88" s="241">
        <v>0</v>
      </c>
      <c r="F88" s="241"/>
      <c r="G88" s="241"/>
      <c r="H88" s="241"/>
      <c r="I88" s="241"/>
      <c r="J88" s="241"/>
      <c r="K88" s="241"/>
      <c r="L88" s="27"/>
      <c r="M88" s="240">
        <v>558</v>
      </c>
      <c r="N88" s="240">
        <v>479</v>
      </c>
      <c r="O88" s="242"/>
      <c r="P88" s="622"/>
      <c r="Q88" s="78">
        <f>L88/(M88+N88)</f>
        <v>0</v>
      </c>
      <c r="R88" s="450"/>
      <c r="S88" s="424"/>
      <c r="U88" s="621"/>
      <c r="V88" s="621"/>
      <c r="W88" s="621">
        <f t="shared" si="9"/>
        <v>0</v>
      </c>
      <c r="X88" s="621"/>
      <c r="Y88" s="621"/>
      <c r="Z88" s="621"/>
      <c r="AA88" s="621"/>
      <c r="AB88" s="621"/>
      <c r="AC88" s="621"/>
      <c r="AD88" s="621">
        <v>558</v>
      </c>
      <c r="AE88" s="621">
        <v>479</v>
      </c>
      <c r="AF88" s="621"/>
      <c r="AK88" s="621"/>
    </row>
    <row r="89" spans="1:37" x14ac:dyDescent="0.2">
      <c r="D89" s="265"/>
      <c r="E89">
        <v>0</v>
      </c>
      <c r="L89" s="53"/>
      <c r="P89" s="622"/>
      <c r="Q89" s="193"/>
      <c r="R89" s="450"/>
      <c r="S89" s="424"/>
      <c r="U89" s="621"/>
      <c r="V89" s="621"/>
      <c r="W89" s="621">
        <f t="shared" si="9"/>
        <v>0</v>
      </c>
      <c r="X89" s="621"/>
      <c r="Y89" s="621"/>
      <c r="Z89" s="621"/>
      <c r="AA89" s="621"/>
      <c r="AB89" s="621"/>
      <c r="AC89" s="621"/>
      <c r="AD89" s="621"/>
      <c r="AE89" s="621"/>
      <c r="AF89" s="621"/>
      <c r="AJ89"/>
      <c r="AK89" s="621"/>
    </row>
    <row r="90" spans="1:37" ht="15.75" x14ac:dyDescent="0.25">
      <c r="A90" s="739" t="s">
        <v>376</v>
      </c>
      <c r="B90" s="739"/>
      <c r="C90" s="740"/>
      <c r="D90" s="248">
        <f>E90+F90+L90+M90+N90+O90</f>
        <v>3224</v>
      </c>
      <c r="E90" s="241">
        <v>82</v>
      </c>
      <c r="F90" s="241">
        <v>322</v>
      </c>
      <c r="G90" s="241">
        <v>139</v>
      </c>
      <c r="H90" s="241">
        <v>429</v>
      </c>
      <c r="I90" s="241">
        <v>1157</v>
      </c>
      <c r="J90" s="241">
        <v>355</v>
      </c>
      <c r="K90" s="241">
        <v>568</v>
      </c>
      <c r="L90" s="27">
        <f t="shared" si="8"/>
        <v>2648</v>
      </c>
      <c r="M90" s="240"/>
      <c r="N90" s="240"/>
      <c r="O90" s="242">
        <v>172</v>
      </c>
      <c r="P90" s="622"/>
      <c r="Q90" s="363"/>
      <c r="R90" s="450"/>
      <c r="S90" s="424"/>
      <c r="T90" s="525" t="s">
        <v>447</v>
      </c>
      <c r="U90" s="621">
        <v>78</v>
      </c>
      <c r="V90" s="621">
        <v>4</v>
      </c>
      <c r="W90" s="621">
        <f t="shared" si="9"/>
        <v>82</v>
      </c>
      <c r="X90" s="621">
        <v>322</v>
      </c>
      <c r="Y90" s="621">
        <v>139</v>
      </c>
      <c r="Z90" s="621">
        <v>429</v>
      </c>
      <c r="AA90" s="621">
        <v>1157</v>
      </c>
      <c r="AB90" s="621">
        <v>355</v>
      </c>
      <c r="AC90" s="621">
        <v>569</v>
      </c>
      <c r="AD90" s="621"/>
      <c r="AE90" s="621"/>
      <c r="AF90" s="621">
        <v>172</v>
      </c>
      <c r="AJ90"/>
    </row>
    <row r="91" spans="1:37" x14ac:dyDescent="0.2">
      <c r="D91" s="265"/>
      <c r="L91" s="53"/>
      <c r="P91" s="622"/>
      <c r="Q91" s="193"/>
      <c r="R91" s="450"/>
      <c r="S91" s="424"/>
      <c r="U91" s="621"/>
      <c r="V91" s="457"/>
      <c r="W91" s="457"/>
      <c r="X91" s="457"/>
      <c r="Y91" s="457"/>
      <c r="Z91" s="457"/>
      <c r="AA91" s="457"/>
      <c r="AB91" s="457"/>
      <c r="AJ91"/>
    </row>
    <row r="92" spans="1:37" ht="15.75" x14ac:dyDescent="0.2">
      <c r="A92" s="735" t="s">
        <v>1</v>
      </c>
      <c r="B92" s="735"/>
      <c r="C92" s="736"/>
      <c r="D92" s="262">
        <f t="shared" ref="D92:O92" si="17">D17+D47+D77+D86+D88+D90</f>
        <v>80559</v>
      </c>
      <c r="E92" s="25">
        <f t="shared" si="17"/>
        <v>944</v>
      </c>
      <c r="F92" s="25">
        <f t="shared" si="17"/>
        <v>1014</v>
      </c>
      <c r="G92" s="25">
        <f t="shared" si="17"/>
        <v>903</v>
      </c>
      <c r="H92" s="25">
        <f t="shared" si="17"/>
        <v>3921</v>
      </c>
      <c r="I92" s="25">
        <f t="shared" si="17"/>
        <v>6893</v>
      </c>
      <c r="J92" s="25">
        <f t="shared" si="17"/>
        <v>2262</v>
      </c>
      <c r="K92" s="25">
        <f t="shared" si="17"/>
        <v>2446</v>
      </c>
      <c r="L92" s="27">
        <f t="shared" si="17"/>
        <v>16425</v>
      </c>
      <c r="M92" s="25">
        <f t="shared" si="17"/>
        <v>15873</v>
      </c>
      <c r="N92" s="25">
        <f t="shared" si="17"/>
        <v>33427</v>
      </c>
      <c r="O92" s="25">
        <f t="shared" si="17"/>
        <v>12876</v>
      </c>
      <c r="P92" s="622"/>
      <c r="Q92" s="182">
        <f>L92/(M92+N92)</f>
        <v>0.33316430020283977</v>
      </c>
      <c r="R92" s="450"/>
      <c r="S92" s="424"/>
      <c r="U92" s="621">
        <f t="shared" ref="U92:AF92" si="18">SUM(U9:U86)/3+U90+U88</f>
        <v>758</v>
      </c>
      <c r="V92" s="621">
        <f t="shared" si="18"/>
        <v>186</v>
      </c>
      <c r="W92" s="621">
        <f t="shared" si="18"/>
        <v>944</v>
      </c>
      <c r="X92" s="621">
        <f t="shared" si="18"/>
        <v>1014</v>
      </c>
      <c r="Y92" s="621">
        <f t="shared" si="18"/>
        <v>903</v>
      </c>
      <c r="Z92" s="621">
        <f t="shared" si="18"/>
        <v>3921</v>
      </c>
      <c r="AA92" s="621">
        <f t="shared" si="18"/>
        <v>6893</v>
      </c>
      <c r="AB92" s="621">
        <f t="shared" si="18"/>
        <v>2262</v>
      </c>
      <c r="AC92" s="621">
        <f t="shared" si="18"/>
        <v>2447</v>
      </c>
      <c r="AD92" s="621">
        <f>SUM(AD9:AD86)/3+AD90+AD88</f>
        <v>15873</v>
      </c>
      <c r="AE92" s="621">
        <f t="shared" si="18"/>
        <v>33427</v>
      </c>
      <c r="AF92" s="621">
        <f t="shared" si="18"/>
        <v>12876</v>
      </c>
      <c r="AJ92"/>
    </row>
    <row r="93" spans="1:37" ht="3" customHeight="1" x14ac:dyDescent="0.2">
      <c r="E93" s="458"/>
      <c r="S93" s="424"/>
      <c r="U93" s="457"/>
      <c r="AJ93"/>
    </row>
    <row r="94" spans="1:37" x14ac:dyDescent="0.2">
      <c r="A94" s="360" t="s">
        <v>398</v>
      </c>
      <c r="S94" s="424"/>
      <c r="U94" s="457"/>
      <c r="AJ94"/>
    </row>
    <row r="95" spans="1:37" x14ac:dyDescent="0.2">
      <c r="A95" s="360" t="s">
        <v>494</v>
      </c>
      <c r="S95" s="424"/>
      <c r="U95" s="457"/>
      <c r="AJ95"/>
    </row>
    <row r="96" spans="1:37" x14ac:dyDescent="0.2">
      <c r="A96" s="205"/>
      <c r="S96" s="424"/>
      <c r="U96" s="457"/>
      <c r="AJ96"/>
    </row>
    <row r="97" spans="5:36" x14ac:dyDescent="0.2">
      <c r="U97" s="457"/>
      <c r="AJ97"/>
    </row>
    <row r="98" spans="5:36" x14ac:dyDescent="0.2">
      <c r="P98" s="193"/>
      <c r="U98" s="457"/>
      <c r="AJ98"/>
    </row>
    <row r="99" spans="5:36" x14ac:dyDescent="0.2">
      <c r="AJ99"/>
    </row>
    <row r="100" spans="5:36" x14ac:dyDescent="0.2">
      <c r="AJ100"/>
    </row>
    <row r="101" spans="5:36" x14ac:dyDescent="0.2">
      <c r="E101" s="604"/>
      <c r="F101" s="605"/>
      <c r="AJ101"/>
    </row>
    <row r="102" spans="5:36" x14ac:dyDescent="0.2">
      <c r="E102" s="604"/>
      <c r="F102" s="605"/>
      <c r="AJ102"/>
    </row>
    <row r="103" spans="5:36" x14ac:dyDescent="0.2">
      <c r="E103" s="604"/>
      <c r="F103" s="605"/>
      <c r="AJ103"/>
    </row>
    <row r="104" spans="5:36" x14ac:dyDescent="0.2">
      <c r="E104" s="604"/>
      <c r="F104" s="605"/>
      <c r="AJ104"/>
    </row>
    <row r="105" spans="5:36" x14ac:dyDescent="0.2">
      <c r="E105" s="604"/>
      <c r="F105" s="605"/>
      <c r="AJ105"/>
    </row>
    <row r="106" spans="5:36" x14ac:dyDescent="0.2">
      <c r="AJ106"/>
    </row>
    <row r="107" spans="5:36" x14ac:dyDescent="0.2">
      <c r="AJ107"/>
    </row>
    <row r="108" spans="5:36" x14ac:dyDescent="0.2">
      <c r="AJ108"/>
    </row>
    <row r="109" spans="5:36" x14ac:dyDescent="0.2">
      <c r="AJ109"/>
    </row>
    <row r="110" spans="5:36" x14ac:dyDescent="0.2">
      <c r="AJ110"/>
    </row>
    <row r="111" spans="5:36" x14ac:dyDescent="0.2">
      <c r="AJ111"/>
    </row>
    <row r="112" spans="5:36" x14ac:dyDescent="0.2">
      <c r="AJ112"/>
    </row>
    <row r="113" spans="36:36" x14ac:dyDescent="0.2">
      <c r="AJ113"/>
    </row>
    <row r="114" spans="36:36" x14ac:dyDescent="0.2">
      <c r="AJ114"/>
    </row>
    <row r="115" spans="36:36" x14ac:dyDescent="0.2">
      <c r="AJ115"/>
    </row>
    <row r="116" spans="36:36" x14ac:dyDescent="0.2">
      <c r="AJ116"/>
    </row>
    <row r="117" spans="36:36" x14ac:dyDescent="0.2">
      <c r="AJ117"/>
    </row>
    <row r="118" spans="36:36" x14ac:dyDescent="0.2">
      <c r="AJ118"/>
    </row>
    <row r="119" spans="36:36" x14ac:dyDescent="0.2">
      <c r="AJ119"/>
    </row>
    <row r="120" spans="36:36" x14ac:dyDescent="0.2">
      <c r="AJ120"/>
    </row>
    <row r="121" spans="36:36" x14ac:dyDescent="0.2">
      <c r="AJ121"/>
    </row>
    <row r="122" spans="36:36" x14ac:dyDescent="0.2">
      <c r="AJ122"/>
    </row>
    <row r="123" spans="36:36" x14ac:dyDescent="0.2">
      <c r="AJ123"/>
    </row>
    <row r="124" spans="36:36" x14ac:dyDescent="0.2">
      <c r="AJ124" s="457"/>
    </row>
    <row r="125" spans="36:36" x14ac:dyDescent="0.2">
      <c r="AJ125" s="457"/>
    </row>
    <row r="126" spans="36:36" x14ac:dyDescent="0.2">
      <c r="AJ126" s="621"/>
    </row>
    <row r="127" spans="36:36" x14ac:dyDescent="0.2">
      <c r="AJ127" s="457"/>
    </row>
    <row r="128" spans="36:36" x14ac:dyDescent="0.2">
      <c r="AJ128" s="457"/>
    </row>
    <row r="129" spans="36:36" x14ac:dyDescent="0.2">
      <c r="AJ129"/>
    </row>
    <row r="130" spans="36:36" x14ac:dyDescent="0.2">
      <c r="AJ130"/>
    </row>
    <row r="131" spans="36:36" x14ac:dyDescent="0.2">
      <c r="AJ131"/>
    </row>
  </sheetData>
  <autoFilter ref="A8:AM86"/>
  <mergeCells count="42">
    <mergeCell ref="B78:B80"/>
    <mergeCell ref="B76:C76"/>
    <mergeCell ref="B48:B50"/>
    <mergeCell ref="A48:A76"/>
    <mergeCell ref="A78:A85"/>
    <mergeCell ref="B81:C81"/>
    <mergeCell ref="B85:C85"/>
    <mergeCell ref="B82:B84"/>
    <mergeCell ref="A86:C86"/>
    <mergeCell ref="A92:C92"/>
    <mergeCell ref="A88:C88"/>
    <mergeCell ref="A90:C90"/>
    <mergeCell ref="A47:C47"/>
    <mergeCell ref="B51:C51"/>
    <mergeCell ref="B52:B54"/>
    <mergeCell ref="B55:C55"/>
    <mergeCell ref="B56:B58"/>
    <mergeCell ref="B59:C59"/>
    <mergeCell ref="B60:B63"/>
    <mergeCell ref="B64:C64"/>
    <mergeCell ref="B65:B68"/>
    <mergeCell ref="B69:C69"/>
    <mergeCell ref="B70:B75"/>
    <mergeCell ref="A77:C77"/>
    <mergeCell ref="A17:C17"/>
    <mergeCell ref="B27:C27"/>
    <mergeCell ref="B37:C37"/>
    <mergeCell ref="B43:C43"/>
    <mergeCell ref="B46:C46"/>
    <mergeCell ref="B44:B45"/>
    <mergeCell ref="B18:B26"/>
    <mergeCell ref="B28:B36"/>
    <mergeCell ref="B38:B42"/>
    <mergeCell ref="A18:A46"/>
    <mergeCell ref="E6:L6"/>
    <mergeCell ref="M6:O6"/>
    <mergeCell ref="A3:Q3"/>
    <mergeCell ref="A9:A16"/>
    <mergeCell ref="B9:B12"/>
    <mergeCell ref="B13:C13"/>
    <mergeCell ref="B14:B15"/>
    <mergeCell ref="B16:C16"/>
  </mergeCells>
  <printOptions horizontalCentered="1"/>
  <pageMargins left="0.70866141732283472" right="0.70866141732283472" top="0.74803149606299213" bottom="0.74803149606299213" header="0.31496062992125984" footer="0.31496062992125984"/>
  <pageSetup paperSize="9" scale="60" firstPageNumber="7" fitToHeight="0" orientation="landscape" r:id="rId1"/>
  <headerFooter>
    <oddFooter>&amp;CPage &amp;P</oddFooter>
  </headerFooter>
  <rowBreaks count="1" manualBreakCount="1">
    <brk id="51" max="16383" man="1"/>
  </rowBreaks>
  <ignoredErrors>
    <ignoredError sqref="A9:C17 A19:C27 A18 C18 A29:C37 A28 C28 A39:C42 A38 C38 A45:C47 A44 C44 A49:C51 A48 C48 A53:C59 A52 C52 A61:C64 A60 C60 A66:C69 A65 C65 A71:C77 A70 C70 A43 C43 B79:C80 C7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00B050"/>
    <pageSetUpPr fitToPage="1"/>
  </sheetPr>
  <dimension ref="B1:J802"/>
  <sheetViews>
    <sheetView showGridLines="0" showZeros="0" showWhiteSpace="0" zoomScaleNormal="100" workbookViewId="0">
      <selection activeCell="N25" sqref="N25"/>
    </sheetView>
  </sheetViews>
  <sheetFormatPr baseColWidth="10" defaultColWidth="12" defaultRowHeight="12.75" x14ac:dyDescent="0.2"/>
  <cols>
    <col min="1" max="16384" width="12" style="2"/>
  </cols>
  <sheetData>
    <row r="1" spans="2:8" ht="18" customHeight="1" x14ac:dyDescent="0.2">
      <c r="B1" s="1"/>
      <c r="C1" s="1"/>
      <c r="D1" s="1"/>
    </row>
    <row r="2" spans="2:8" x14ac:dyDescent="0.2">
      <c r="B2" s="3"/>
      <c r="C2" s="3"/>
      <c r="D2" s="3"/>
    </row>
    <row r="3" spans="2:8" x14ac:dyDescent="0.2">
      <c r="B3" s="3"/>
      <c r="C3" s="3"/>
      <c r="D3" s="3"/>
    </row>
    <row r="4" spans="2:8" x14ac:dyDescent="0.2">
      <c r="B4" s="3"/>
      <c r="C4" s="3"/>
      <c r="D4" s="3"/>
    </row>
    <row r="5" spans="2:8" x14ac:dyDescent="0.2">
      <c r="B5" s="3"/>
      <c r="C5" s="3"/>
      <c r="D5" s="3"/>
      <c r="G5" s="3"/>
      <c r="H5" s="3"/>
    </row>
    <row r="6" spans="2:8" x14ac:dyDescent="0.2">
      <c r="B6" s="3"/>
      <c r="C6" s="3"/>
      <c r="D6" s="3"/>
    </row>
    <row r="7" spans="2:8" x14ac:dyDescent="0.2">
      <c r="B7" s="3"/>
      <c r="C7" s="3"/>
      <c r="D7" s="3"/>
    </row>
    <row r="8" spans="2:8" x14ac:dyDescent="0.2">
      <c r="B8" s="3"/>
      <c r="C8" s="3"/>
      <c r="D8" s="3"/>
    </row>
    <row r="9" spans="2:8" x14ac:dyDescent="0.2">
      <c r="B9" s="3"/>
      <c r="C9" s="3"/>
      <c r="D9" s="3"/>
    </row>
    <row r="10" spans="2:8" x14ac:dyDescent="0.2">
      <c r="B10" s="3"/>
      <c r="C10" s="3"/>
      <c r="D10" s="3"/>
    </row>
    <row r="11" spans="2:8" x14ac:dyDescent="0.2">
      <c r="B11" s="3"/>
      <c r="C11" s="3"/>
      <c r="D11" s="3"/>
    </row>
    <row r="12" spans="2:8" x14ac:dyDescent="0.2">
      <c r="B12" s="3"/>
      <c r="C12" s="3"/>
      <c r="D12" s="3"/>
    </row>
    <row r="13" spans="2:8" x14ac:dyDescent="0.2">
      <c r="B13" s="3"/>
      <c r="C13" s="3"/>
      <c r="D13" s="3"/>
    </row>
    <row r="14" spans="2:8" x14ac:dyDescent="0.2">
      <c r="B14" s="3"/>
      <c r="C14" s="3"/>
      <c r="D14" s="3"/>
    </row>
    <row r="15" spans="2:8" x14ac:dyDescent="0.2">
      <c r="B15" s="3"/>
      <c r="C15" s="3"/>
      <c r="D15" s="3"/>
    </row>
    <row r="16" spans="2:8" x14ac:dyDescent="0.2">
      <c r="B16" s="3"/>
      <c r="C16" s="3"/>
      <c r="D16" s="3"/>
    </row>
    <row r="17" spans="2:9" x14ac:dyDescent="0.2">
      <c r="B17" s="3"/>
      <c r="C17" s="3"/>
      <c r="D17" s="3"/>
    </row>
    <row r="18" spans="2:9" x14ac:dyDescent="0.2">
      <c r="B18" s="3"/>
      <c r="C18" s="3"/>
      <c r="D18" s="3"/>
    </row>
    <row r="19" spans="2:9" x14ac:dyDescent="0.2">
      <c r="B19" s="3"/>
      <c r="C19" s="3"/>
      <c r="D19" s="3"/>
    </row>
    <row r="20" spans="2:9" x14ac:dyDescent="0.2">
      <c r="B20" s="3"/>
      <c r="C20" s="3"/>
      <c r="D20" s="3"/>
    </row>
    <row r="21" spans="2:9" x14ac:dyDescent="0.2">
      <c r="B21" s="3"/>
      <c r="C21" s="3"/>
      <c r="D21" s="3"/>
    </row>
    <row r="22" spans="2:9" x14ac:dyDescent="0.2">
      <c r="B22" s="3"/>
      <c r="C22" s="3"/>
      <c r="D22" s="3"/>
    </row>
    <row r="23" spans="2:9" x14ac:dyDescent="0.2">
      <c r="B23" s="3"/>
      <c r="C23" s="3"/>
      <c r="D23" s="3"/>
    </row>
    <row r="24" spans="2:9" x14ac:dyDescent="0.2">
      <c r="B24" s="3"/>
      <c r="C24" s="3"/>
      <c r="D24" s="3"/>
    </row>
    <row r="25" spans="2:9" x14ac:dyDescent="0.2">
      <c r="B25" s="3"/>
      <c r="C25" s="3"/>
      <c r="D25" s="3"/>
    </row>
    <row r="26" spans="2:9" ht="13.5" thickBot="1" x14ac:dyDescent="0.25">
      <c r="B26" s="3"/>
      <c r="C26" s="3"/>
      <c r="D26" s="3"/>
    </row>
    <row r="27" spans="2:9" ht="21.75" customHeight="1" thickTop="1" x14ac:dyDescent="0.2">
      <c r="B27" s="690" t="s">
        <v>540</v>
      </c>
      <c r="C27" s="691"/>
      <c r="D27" s="691"/>
      <c r="E27" s="691"/>
      <c r="F27" s="691"/>
      <c r="G27" s="691"/>
      <c r="H27" s="691"/>
      <c r="I27" s="692"/>
    </row>
    <row r="28" spans="2:9" ht="19.5" customHeight="1" x14ac:dyDescent="0.2">
      <c r="B28" s="693"/>
      <c r="C28" s="694"/>
      <c r="D28" s="694"/>
      <c r="E28" s="694"/>
      <c r="F28" s="694"/>
      <c r="G28" s="694"/>
      <c r="H28" s="694"/>
      <c r="I28" s="695"/>
    </row>
    <row r="29" spans="2:9" ht="30" customHeight="1" thickBot="1" x14ac:dyDescent="0.25">
      <c r="B29" s="696"/>
      <c r="C29" s="697"/>
      <c r="D29" s="697"/>
      <c r="E29" s="697"/>
      <c r="F29" s="697"/>
      <c r="G29" s="697"/>
      <c r="H29" s="697"/>
      <c r="I29" s="698"/>
    </row>
    <row r="30" spans="2:9" ht="13.5" thickTop="1" x14ac:dyDescent="0.2">
      <c r="B30" s="3"/>
      <c r="C30" s="3"/>
      <c r="D30" s="3"/>
    </row>
    <row r="31" spans="2:9" x14ac:dyDescent="0.2">
      <c r="B31" s="3"/>
      <c r="C31" s="3"/>
      <c r="D31" s="3"/>
    </row>
    <row r="32" spans="2:9" x14ac:dyDescent="0.2">
      <c r="B32" s="3"/>
      <c r="C32" s="3"/>
      <c r="D32" s="3"/>
    </row>
    <row r="33" spans="2:9" ht="15.75" x14ac:dyDescent="0.2">
      <c r="B33" s="699" t="s">
        <v>645</v>
      </c>
      <c r="C33" s="699"/>
      <c r="D33" s="699"/>
      <c r="E33" s="699"/>
      <c r="F33" s="699"/>
      <c r="G33" s="699"/>
      <c r="H33" s="699"/>
      <c r="I33" s="699"/>
    </row>
    <row r="34" spans="2:9" x14ac:dyDescent="0.2">
      <c r="B34" s="3"/>
      <c r="C34" s="3"/>
      <c r="D34" s="3"/>
    </row>
    <row r="35" spans="2:9" x14ac:dyDescent="0.2">
      <c r="B35" s="3"/>
      <c r="C35" s="3"/>
      <c r="D35" s="3"/>
    </row>
    <row r="36" spans="2:9" ht="15.75" x14ac:dyDescent="0.25">
      <c r="B36" s="3"/>
      <c r="C36" s="3"/>
      <c r="D36" s="3"/>
      <c r="E36" s="4"/>
    </row>
    <row r="37" spans="2:9" x14ac:dyDescent="0.2">
      <c r="B37" s="3"/>
      <c r="C37" s="5"/>
      <c r="D37" s="3"/>
    </row>
    <row r="38" spans="2:9" x14ac:dyDescent="0.2">
      <c r="B38" s="3"/>
      <c r="C38" s="5"/>
      <c r="D38" s="3"/>
    </row>
    <row r="39" spans="2:9" x14ac:dyDescent="0.2">
      <c r="B39" s="3"/>
      <c r="C39" s="5"/>
      <c r="D39" s="3"/>
    </row>
    <row r="40" spans="2:9" ht="12.75" customHeight="1" x14ac:dyDescent="0.2"/>
    <row r="45" spans="2:9" x14ac:dyDescent="0.2">
      <c r="B45" s="3"/>
      <c r="C45" s="3"/>
      <c r="D45" s="3"/>
    </row>
    <row r="46" spans="2:9" x14ac:dyDescent="0.2">
      <c r="B46" s="10"/>
      <c r="C46" s="9"/>
      <c r="D46" s="9"/>
      <c r="E46" s="9"/>
      <c r="F46" s="9"/>
      <c r="G46" s="9"/>
      <c r="H46" s="9"/>
      <c r="I46" s="9"/>
    </row>
    <row r="47" spans="2:9" x14ac:dyDescent="0.2">
      <c r="B47" s="9"/>
      <c r="C47" s="9"/>
      <c r="D47" s="9"/>
      <c r="E47" s="9"/>
      <c r="F47" s="9"/>
      <c r="G47" s="9"/>
      <c r="H47" s="9"/>
      <c r="I47" s="9"/>
    </row>
    <row r="48" spans="2:9" x14ac:dyDescent="0.2">
      <c r="B48" s="9"/>
      <c r="C48" s="9"/>
      <c r="D48" s="9"/>
      <c r="E48" s="9"/>
      <c r="F48" s="9"/>
      <c r="G48" s="9"/>
      <c r="H48" s="9"/>
      <c r="I48" s="9"/>
    </row>
    <row r="49" spans="2:10" x14ac:dyDescent="0.2">
      <c r="B49" s="9"/>
      <c r="C49" s="9"/>
      <c r="D49" s="9"/>
      <c r="E49" s="9"/>
      <c r="F49" s="9"/>
      <c r="G49" s="9"/>
      <c r="H49" s="9"/>
      <c r="I49" s="9"/>
    </row>
    <row r="50" spans="2:10" x14ac:dyDescent="0.2">
      <c r="B50" s="9"/>
      <c r="C50" s="9"/>
      <c r="D50" s="9"/>
      <c r="E50" s="9"/>
      <c r="F50" s="9"/>
      <c r="G50" s="9"/>
      <c r="H50" s="9"/>
      <c r="I50" s="9"/>
    </row>
    <row r="51" spans="2:10" x14ac:dyDescent="0.2">
      <c r="B51" s="10"/>
      <c r="C51" s="9"/>
      <c r="D51" s="9"/>
      <c r="E51" s="9"/>
      <c r="F51" s="9"/>
      <c r="G51" s="9"/>
      <c r="H51" s="9"/>
      <c r="I51" s="9"/>
    </row>
    <row r="52" spans="2:10" ht="12.75" customHeight="1" x14ac:dyDescent="0.2">
      <c r="B52" s="700" t="s">
        <v>514</v>
      </c>
      <c r="C52" s="701"/>
      <c r="D52" s="701"/>
      <c r="E52" s="701"/>
      <c r="F52" s="701"/>
      <c r="G52" s="701"/>
      <c r="H52" s="701"/>
      <c r="I52" s="701"/>
    </row>
    <row r="53" spans="2:10" ht="16.5" customHeight="1" x14ac:dyDescent="0.2">
      <c r="B53" s="701"/>
      <c r="C53" s="701"/>
      <c r="D53" s="701"/>
      <c r="E53" s="701"/>
      <c r="F53" s="701"/>
      <c r="G53" s="701"/>
      <c r="H53" s="701"/>
      <c r="I53" s="701"/>
    </row>
    <row r="54" spans="2:10" ht="16.5" customHeight="1" x14ac:dyDescent="0.2">
      <c r="B54" s="701"/>
      <c r="C54" s="701"/>
      <c r="D54" s="701"/>
      <c r="E54" s="701"/>
      <c r="F54" s="701"/>
      <c r="G54" s="701"/>
      <c r="H54" s="701"/>
      <c r="I54" s="701"/>
    </row>
    <row r="55" spans="2:10" ht="16.5" customHeight="1" x14ac:dyDescent="0.2">
      <c r="B55" s="701"/>
      <c r="C55" s="701"/>
      <c r="D55" s="701"/>
      <c r="E55" s="701"/>
      <c r="F55" s="701"/>
      <c r="G55" s="701"/>
      <c r="H55" s="701"/>
      <c r="I55" s="701"/>
    </row>
    <row r="56" spans="2:10" x14ac:dyDescent="0.2">
      <c r="B56" s="701"/>
      <c r="C56" s="701"/>
      <c r="D56" s="701"/>
      <c r="E56" s="701"/>
      <c r="F56" s="701"/>
      <c r="G56" s="701"/>
      <c r="H56" s="701"/>
      <c r="I56" s="701"/>
      <c r="J56" s="6"/>
    </row>
    <row r="57" spans="2:10" x14ac:dyDescent="0.2">
      <c r="B57" s="9"/>
      <c r="C57" s="9"/>
      <c r="D57" s="9"/>
      <c r="E57" s="9"/>
      <c r="F57" s="9"/>
      <c r="G57" s="9"/>
      <c r="H57" s="9"/>
      <c r="I57" s="9"/>
    </row>
    <row r="58" spans="2:10" x14ac:dyDescent="0.2">
      <c r="B58" s="3"/>
      <c r="C58" s="7"/>
      <c r="D58" s="7"/>
    </row>
    <row r="59" spans="2:10" x14ac:dyDescent="0.2">
      <c r="B59" s="8" t="s">
        <v>0</v>
      </c>
      <c r="C59" s="7"/>
      <c r="D59" s="7"/>
      <c r="I59" s="494">
        <v>45047</v>
      </c>
    </row>
    <row r="60" spans="2:10" x14ac:dyDescent="0.2">
      <c r="B60" s="7"/>
      <c r="C60" s="7"/>
      <c r="D60" s="7"/>
    </row>
    <row r="61" spans="2:10" x14ac:dyDescent="0.2">
      <c r="B61" s="3"/>
      <c r="C61" s="7"/>
      <c r="D61" s="7"/>
    </row>
    <row r="62" spans="2:10" x14ac:dyDescent="0.2">
      <c r="B62" s="7"/>
      <c r="C62" s="7"/>
      <c r="D62" s="7"/>
    </row>
    <row r="63" spans="2:10" x14ac:dyDescent="0.2">
      <c r="B63" s="7"/>
      <c r="C63" s="7"/>
      <c r="D63" s="7"/>
    </row>
    <row r="64" spans="2:10" x14ac:dyDescent="0.2">
      <c r="B64" s="7"/>
      <c r="C64" s="7"/>
      <c r="D64" s="7"/>
    </row>
    <row r="65" spans="2:4" x14ac:dyDescent="0.2">
      <c r="B65" s="7"/>
      <c r="C65" s="7"/>
      <c r="D65" s="7"/>
    </row>
    <row r="66" spans="2:4" x14ac:dyDescent="0.2">
      <c r="B66" s="7"/>
      <c r="C66" s="7"/>
      <c r="D66" s="7"/>
    </row>
    <row r="67" spans="2:4" x14ac:dyDescent="0.2">
      <c r="B67" s="7"/>
      <c r="C67" s="7"/>
      <c r="D67" s="7"/>
    </row>
    <row r="68" spans="2:4" x14ac:dyDescent="0.2">
      <c r="B68" s="7"/>
      <c r="C68" s="7"/>
      <c r="D68" s="7"/>
    </row>
    <row r="69" spans="2:4" x14ac:dyDescent="0.2">
      <c r="B69" s="7"/>
      <c r="C69" s="7"/>
      <c r="D69" s="7"/>
    </row>
    <row r="70" spans="2:4" x14ac:dyDescent="0.2">
      <c r="B70" s="7"/>
      <c r="C70" s="7"/>
      <c r="D70" s="7"/>
    </row>
    <row r="71" spans="2:4" x14ac:dyDescent="0.2">
      <c r="B71" s="7"/>
      <c r="C71" s="7"/>
      <c r="D71" s="7"/>
    </row>
    <row r="72" spans="2:4" x14ac:dyDescent="0.2">
      <c r="B72" s="7"/>
      <c r="C72" s="7"/>
      <c r="D72" s="7"/>
    </row>
    <row r="73" spans="2:4" x14ac:dyDescent="0.2">
      <c r="B73" s="7"/>
      <c r="C73" s="7"/>
      <c r="D73" s="7"/>
    </row>
    <row r="74" spans="2:4" x14ac:dyDescent="0.2">
      <c r="B74" s="7"/>
      <c r="C74" s="7"/>
      <c r="D74" s="7"/>
    </row>
    <row r="75" spans="2:4" x14ac:dyDescent="0.2">
      <c r="B75" s="7"/>
      <c r="C75" s="7"/>
      <c r="D75" s="7"/>
    </row>
    <row r="76" spans="2:4" x14ac:dyDescent="0.2">
      <c r="B76" s="7"/>
      <c r="C76" s="7"/>
      <c r="D76" s="7"/>
    </row>
    <row r="77" spans="2:4" x14ac:dyDescent="0.2">
      <c r="B77" s="7"/>
      <c r="C77" s="7"/>
      <c r="D77" s="7"/>
    </row>
    <row r="78" spans="2:4" x14ac:dyDescent="0.2">
      <c r="B78" s="7"/>
      <c r="C78" s="7"/>
      <c r="D78" s="7"/>
    </row>
    <row r="79" spans="2:4" x14ac:dyDescent="0.2">
      <c r="B79" s="7"/>
      <c r="C79" s="7"/>
      <c r="D79" s="7"/>
    </row>
    <row r="80" spans="2:4" x14ac:dyDescent="0.2">
      <c r="B80" s="7"/>
      <c r="C80" s="7"/>
      <c r="D80" s="7"/>
    </row>
    <row r="81" spans="2:4" x14ac:dyDescent="0.2">
      <c r="B81" s="7"/>
      <c r="C81" s="7"/>
      <c r="D81" s="7"/>
    </row>
    <row r="82" spans="2:4" x14ac:dyDescent="0.2">
      <c r="B82" s="7"/>
      <c r="C82" s="7"/>
      <c r="D82" s="7"/>
    </row>
    <row r="83" spans="2:4" x14ac:dyDescent="0.2">
      <c r="B83" s="7"/>
      <c r="C83" s="7"/>
      <c r="D83" s="7"/>
    </row>
    <row r="84" spans="2:4" x14ac:dyDescent="0.2">
      <c r="B84" s="7"/>
      <c r="C84" s="7"/>
      <c r="D84" s="7"/>
    </row>
    <row r="85" spans="2:4" x14ac:dyDescent="0.2">
      <c r="B85" s="7"/>
      <c r="C85" s="7"/>
      <c r="D85" s="7"/>
    </row>
    <row r="86" spans="2:4" x14ac:dyDescent="0.2">
      <c r="B86" s="7"/>
      <c r="C86" s="7"/>
      <c r="D86" s="7"/>
    </row>
    <row r="87" spans="2:4" x14ac:dyDescent="0.2">
      <c r="B87" s="7"/>
      <c r="C87" s="7"/>
      <c r="D87" s="7"/>
    </row>
    <row r="88" spans="2:4" x14ac:dyDescent="0.2">
      <c r="B88" s="7"/>
      <c r="C88" s="7"/>
      <c r="D88" s="7"/>
    </row>
    <row r="89" spans="2:4" x14ac:dyDescent="0.2">
      <c r="B89" s="7"/>
      <c r="C89" s="7"/>
      <c r="D89" s="7"/>
    </row>
    <row r="90" spans="2:4" x14ac:dyDescent="0.2">
      <c r="B90" s="7"/>
      <c r="C90" s="7"/>
      <c r="D90" s="7"/>
    </row>
    <row r="91" spans="2:4" x14ac:dyDescent="0.2">
      <c r="B91" s="7"/>
      <c r="C91" s="7"/>
      <c r="D91" s="7"/>
    </row>
    <row r="92" spans="2:4" x14ac:dyDescent="0.2">
      <c r="B92" s="7"/>
      <c r="C92" s="7"/>
      <c r="D92" s="7"/>
    </row>
    <row r="93" spans="2:4" x14ac:dyDescent="0.2">
      <c r="B93" s="7"/>
      <c r="C93" s="7"/>
      <c r="D93" s="7"/>
    </row>
    <row r="94" spans="2:4" x14ac:dyDescent="0.2">
      <c r="B94" s="7"/>
      <c r="C94" s="7"/>
      <c r="D94" s="7"/>
    </row>
    <row r="95" spans="2:4" x14ac:dyDescent="0.2">
      <c r="B95" s="7"/>
      <c r="C95" s="7"/>
      <c r="D95" s="7"/>
    </row>
    <row r="96" spans="2:4" x14ac:dyDescent="0.2">
      <c r="B96" s="7"/>
      <c r="C96" s="7"/>
      <c r="D96" s="7"/>
    </row>
    <row r="97" spans="2:4" x14ac:dyDescent="0.2">
      <c r="B97" s="7"/>
      <c r="C97" s="7"/>
      <c r="D97" s="7"/>
    </row>
    <row r="98" spans="2:4" x14ac:dyDescent="0.2">
      <c r="B98" s="7"/>
      <c r="C98" s="7"/>
      <c r="D98" s="7"/>
    </row>
    <row r="99" spans="2:4" x14ac:dyDescent="0.2">
      <c r="B99" s="7"/>
      <c r="C99" s="7"/>
      <c r="D99" s="7"/>
    </row>
    <row r="100" spans="2:4" x14ac:dyDescent="0.2">
      <c r="B100" s="7"/>
      <c r="C100" s="7"/>
      <c r="D100" s="7"/>
    </row>
    <row r="101" spans="2:4" x14ac:dyDescent="0.2">
      <c r="B101" s="7"/>
      <c r="C101" s="7"/>
      <c r="D101" s="7"/>
    </row>
    <row r="102" spans="2:4" x14ac:dyDescent="0.2">
      <c r="B102" s="7"/>
      <c r="C102" s="7"/>
      <c r="D102" s="7"/>
    </row>
    <row r="103" spans="2:4" x14ac:dyDescent="0.2">
      <c r="B103" s="7"/>
      <c r="C103" s="7"/>
      <c r="D103" s="7"/>
    </row>
    <row r="104" spans="2:4" x14ac:dyDescent="0.2">
      <c r="B104" s="7"/>
      <c r="C104" s="7"/>
      <c r="D104" s="7"/>
    </row>
    <row r="105" spans="2:4" x14ac:dyDescent="0.2">
      <c r="B105" s="7"/>
      <c r="C105" s="7"/>
      <c r="D105" s="7"/>
    </row>
    <row r="106" spans="2:4" x14ac:dyDescent="0.2">
      <c r="B106" s="7"/>
      <c r="C106" s="7"/>
      <c r="D106" s="7"/>
    </row>
    <row r="107" spans="2:4" x14ac:dyDescent="0.2">
      <c r="B107" s="7"/>
      <c r="C107" s="7"/>
      <c r="D107" s="7"/>
    </row>
    <row r="108" spans="2:4" x14ac:dyDescent="0.2">
      <c r="B108" s="7"/>
      <c r="C108" s="7"/>
      <c r="D108" s="7"/>
    </row>
    <row r="109" spans="2:4" x14ac:dyDescent="0.2">
      <c r="B109" s="7"/>
      <c r="C109" s="7"/>
      <c r="D109" s="7"/>
    </row>
    <row r="110" spans="2:4" x14ac:dyDescent="0.2">
      <c r="B110" s="7"/>
      <c r="C110" s="7"/>
      <c r="D110" s="7"/>
    </row>
    <row r="111" spans="2:4" x14ac:dyDescent="0.2">
      <c r="B111" s="7"/>
      <c r="C111" s="7"/>
      <c r="D111" s="7"/>
    </row>
    <row r="112" spans="2:4" x14ac:dyDescent="0.2">
      <c r="B112" s="7"/>
      <c r="C112" s="7"/>
      <c r="D112" s="7"/>
    </row>
    <row r="113" spans="2:4" x14ac:dyDescent="0.2">
      <c r="B113" s="7"/>
      <c r="C113" s="7"/>
      <c r="D113" s="7"/>
    </row>
    <row r="114" spans="2:4" x14ac:dyDescent="0.2">
      <c r="B114" s="7"/>
      <c r="C114" s="7"/>
      <c r="D114" s="7"/>
    </row>
    <row r="115" spans="2:4" x14ac:dyDescent="0.2">
      <c r="B115" s="7"/>
      <c r="C115" s="7"/>
      <c r="D115" s="7"/>
    </row>
    <row r="116" spans="2:4" x14ac:dyDescent="0.2">
      <c r="B116" s="7"/>
      <c r="C116" s="7"/>
      <c r="D116" s="7"/>
    </row>
    <row r="117" spans="2:4" x14ac:dyDescent="0.2">
      <c r="B117" s="7"/>
      <c r="C117" s="7"/>
      <c r="D117" s="7"/>
    </row>
    <row r="118" spans="2:4" x14ac:dyDescent="0.2">
      <c r="B118" s="7"/>
      <c r="C118" s="7"/>
      <c r="D118" s="7"/>
    </row>
    <row r="119" spans="2:4" x14ac:dyDescent="0.2">
      <c r="B119" s="7"/>
      <c r="C119" s="7"/>
      <c r="D119" s="7"/>
    </row>
    <row r="120" spans="2:4" x14ac:dyDescent="0.2">
      <c r="B120" s="7"/>
      <c r="C120" s="7"/>
      <c r="D120" s="7"/>
    </row>
    <row r="121" spans="2:4" x14ac:dyDescent="0.2">
      <c r="B121" s="7"/>
      <c r="C121" s="7"/>
      <c r="D121" s="7"/>
    </row>
    <row r="122" spans="2:4" x14ac:dyDescent="0.2">
      <c r="B122" s="7"/>
      <c r="C122" s="7"/>
      <c r="D122" s="7"/>
    </row>
    <row r="123" spans="2:4" x14ac:dyDescent="0.2">
      <c r="B123" s="7"/>
      <c r="C123" s="7"/>
      <c r="D123" s="7"/>
    </row>
    <row r="124" spans="2:4" x14ac:dyDescent="0.2">
      <c r="B124" s="7"/>
      <c r="C124" s="7"/>
      <c r="D124" s="7"/>
    </row>
    <row r="125" spans="2:4" x14ac:dyDescent="0.2">
      <c r="B125" s="7"/>
      <c r="C125" s="7"/>
      <c r="D125" s="7"/>
    </row>
    <row r="126" spans="2:4" x14ac:dyDescent="0.2">
      <c r="B126" s="7"/>
      <c r="C126" s="7"/>
      <c r="D126" s="7"/>
    </row>
    <row r="127" spans="2:4" x14ac:dyDescent="0.2">
      <c r="B127" s="7"/>
      <c r="C127" s="7"/>
      <c r="D127" s="7"/>
    </row>
    <row r="128" spans="2:4" x14ac:dyDescent="0.2">
      <c r="B128" s="7"/>
      <c r="C128" s="7"/>
      <c r="D128" s="7"/>
    </row>
    <row r="129" spans="2:4" x14ac:dyDescent="0.2">
      <c r="B129" s="7"/>
      <c r="C129" s="7"/>
      <c r="D129" s="7"/>
    </row>
    <row r="130" spans="2:4" x14ac:dyDescent="0.2">
      <c r="B130" s="7"/>
      <c r="C130" s="7"/>
      <c r="D130" s="7"/>
    </row>
    <row r="131" spans="2:4" x14ac:dyDescent="0.2">
      <c r="B131" s="7"/>
      <c r="C131" s="7"/>
      <c r="D131" s="7"/>
    </row>
    <row r="132" spans="2:4" x14ac:dyDescent="0.2">
      <c r="B132" s="7"/>
      <c r="C132" s="7"/>
      <c r="D132" s="7"/>
    </row>
    <row r="133" spans="2:4" x14ac:dyDescent="0.2">
      <c r="B133" s="7"/>
      <c r="C133" s="7"/>
      <c r="D133" s="7"/>
    </row>
    <row r="134" spans="2:4" x14ac:dyDescent="0.2">
      <c r="B134" s="7"/>
      <c r="C134" s="7"/>
      <c r="D134" s="7"/>
    </row>
    <row r="135" spans="2:4" x14ac:dyDescent="0.2">
      <c r="B135" s="7"/>
      <c r="C135" s="7"/>
      <c r="D135" s="7"/>
    </row>
    <row r="136" spans="2:4" x14ac:dyDescent="0.2">
      <c r="B136" s="7"/>
      <c r="C136" s="7"/>
      <c r="D136" s="7"/>
    </row>
    <row r="137" spans="2:4" x14ac:dyDescent="0.2">
      <c r="B137" s="7"/>
      <c r="C137" s="7"/>
      <c r="D137" s="7"/>
    </row>
    <row r="138" spans="2:4" x14ac:dyDescent="0.2">
      <c r="B138" s="7"/>
      <c r="C138" s="7"/>
      <c r="D138" s="7"/>
    </row>
    <row r="139" spans="2:4" x14ac:dyDescent="0.2">
      <c r="B139" s="7"/>
      <c r="C139" s="7"/>
      <c r="D139" s="7"/>
    </row>
    <row r="140" spans="2:4" x14ac:dyDescent="0.2">
      <c r="B140" s="7"/>
      <c r="C140" s="7"/>
      <c r="D140" s="7"/>
    </row>
    <row r="141" spans="2:4" x14ac:dyDescent="0.2">
      <c r="B141" s="7"/>
      <c r="C141" s="7"/>
      <c r="D141" s="7"/>
    </row>
    <row r="142" spans="2:4" x14ac:dyDescent="0.2">
      <c r="B142" s="7"/>
      <c r="C142" s="7"/>
      <c r="D142" s="7"/>
    </row>
    <row r="143" spans="2:4" x14ac:dyDescent="0.2">
      <c r="B143" s="7"/>
      <c r="C143" s="7"/>
      <c r="D143" s="7"/>
    </row>
    <row r="144" spans="2:4" x14ac:dyDescent="0.2">
      <c r="B144" s="7"/>
      <c r="C144" s="7"/>
      <c r="D144" s="7"/>
    </row>
    <row r="145" spans="2:4" x14ac:dyDescent="0.2">
      <c r="B145" s="7"/>
      <c r="C145" s="7"/>
      <c r="D145" s="7"/>
    </row>
    <row r="146" spans="2:4" x14ac:dyDescent="0.2">
      <c r="B146" s="7"/>
      <c r="C146" s="7"/>
      <c r="D146" s="7"/>
    </row>
    <row r="147" spans="2:4" x14ac:dyDescent="0.2">
      <c r="B147" s="7"/>
      <c r="C147" s="7"/>
      <c r="D147" s="7"/>
    </row>
    <row r="148" spans="2:4" x14ac:dyDescent="0.2">
      <c r="B148" s="7"/>
      <c r="C148" s="7"/>
      <c r="D148" s="7"/>
    </row>
    <row r="149" spans="2:4" x14ac:dyDescent="0.2">
      <c r="B149" s="7"/>
      <c r="C149" s="7"/>
      <c r="D149" s="7"/>
    </row>
    <row r="150" spans="2:4" x14ac:dyDescent="0.2">
      <c r="B150" s="7"/>
      <c r="C150" s="7"/>
      <c r="D150" s="7"/>
    </row>
    <row r="151" spans="2:4" x14ac:dyDescent="0.2">
      <c r="B151" s="7"/>
      <c r="C151" s="7"/>
      <c r="D151" s="7"/>
    </row>
    <row r="152" spans="2:4" x14ac:dyDescent="0.2">
      <c r="B152" s="7"/>
      <c r="C152" s="7"/>
      <c r="D152" s="7"/>
    </row>
    <row r="153" spans="2:4" x14ac:dyDescent="0.2">
      <c r="B153" s="7"/>
      <c r="C153" s="7"/>
      <c r="D153" s="7"/>
    </row>
    <row r="154" spans="2:4" x14ac:dyDescent="0.2">
      <c r="B154" s="7"/>
      <c r="C154" s="7"/>
      <c r="D154" s="7"/>
    </row>
    <row r="155" spans="2:4" x14ac:dyDescent="0.2">
      <c r="B155" s="7"/>
      <c r="C155" s="7"/>
      <c r="D155" s="7"/>
    </row>
    <row r="156" spans="2:4" x14ac:dyDescent="0.2">
      <c r="B156" s="7"/>
      <c r="C156" s="7"/>
      <c r="D156" s="7"/>
    </row>
    <row r="157" spans="2:4" x14ac:dyDescent="0.2">
      <c r="B157" s="7"/>
      <c r="C157" s="7"/>
      <c r="D157" s="7"/>
    </row>
    <row r="158" spans="2:4" x14ac:dyDescent="0.2">
      <c r="B158" s="7"/>
      <c r="C158" s="7"/>
      <c r="D158" s="7"/>
    </row>
    <row r="159" spans="2:4" x14ac:dyDescent="0.2">
      <c r="B159" s="7"/>
      <c r="C159" s="7"/>
      <c r="D159" s="7"/>
    </row>
    <row r="160" spans="2:4" x14ac:dyDescent="0.2">
      <c r="B160" s="7"/>
      <c r="C160" s="7"/>
      <c r="D160" s="7"/>
    </row>
    <row r="161" spans="2:4" x14ac:dyDescent="0.2">
      <c r="B161" s="7"/>
      <c r="C161" s="7"/>
      <c r="D161" s="7"/>
    </row>
    <row r="162" spans="2:4" x14ac:dyDescent="0.2">
      <c r="B162" s="7"/>
      <c r="C162" s="7"/>
      <c r="D162" s="7"/>
    </row>
    <row r="163" spans="2:4" x14ac:dyDescent="0.2">
      <c r="B163" s="7"/>
      <c r="C163" s="7"/>
      <c r="D163" s="7"/>
    </row>
    <row r="164" spans="2:4" x14ac:dyDescent="0.2">
      <c r="B164" s="7"/>
      <c r="C164" s="7"/>
      <c r="D164" s="7"/>
    </row>
    <row r="165" spans="2:4" x14ac:dyDescent="0.2">
      <c r="B165" s="7"/>
      <c r="C165" s="7"/>
      <c r="D165" s="7"/>
    </row>
    <row r="166" spans="2:4" x14ac:dyDescent="0.2">
      <c r="B166" s="7"/>
      <c r="C166" s="7"/>
      <c r="D166" s="7"/>
    </row>
    <row r="167" spans="2:4" x14ac:dyDescent="0.2">
      <c r="B167" s="7"/>
      <c r="C167" s="7"/>
      <c r="D167" s="7"/>
    </row>
    <row r="168" spans="2:4" x14ac:dyDescent="0.2">
      <c r="B168" s="7"/>
      <c r="C168" s="7"/>
      <c r="D168" s="7"/>
    </row>
    <row r="169" spans="2:4" x14ac:dyDescent="0.2">
      <c r="B169" s="7"/>
      <c r="C169" s="7"/>
      <c r="D169" s="7"/>
    </row>
    <row r="170" spans="2:4" x14ac:dyDescent="0.2">
      <c r="B170" s="7"/>
      <c r="C170" s="7"/>
      <c r="D170" s="7"/>
    </row>
    <row r="171" spans="2:4" x14ac:dyDescent="0.2">
      <c r="B171" s="7"/>
      <c r="C171" s="7"/>
      <c r="D171" s="7"/>
    </row>
    <row r="172" spans="2:4" x14ac:dyDescent="0.2">
      <c r="B172" s="7"/>
      <c r="C172" s="7"/>
      <c r="D172" s="7"/>
    </row>
    <row r="173" spans="2:4" x14ac:dyDescent="0.2">
      <c r="B173" s="7"/>
      <c r="C173" s="7"/>
      <c r="D173" s="7"/>
    </row>
    <row r="174" spans="2:4" x14ac:dyDescent="0.2">
      <c r="B174" s="7"/>
      <c r="C174" s="7"/>
      <c r="D174" s="7"/>
    </row>
    <row r="175" spans="2:4" x14ac:dyDescent="0.2">
      <c r="B175" s="7"/>
      <c r="C175" s="7"/>
      <c r="D175" s="7"/>
    </row>
    <row r="176" spans="2:4" x14ac:dyDescent="0.2">
      <c r="B176" s="7"/>
      <c r="C176" s="7"/>
      <c r="D176" s="7"/>
    </row>
    <row r="177" spans="2:4" x14ac:dyDescent="0.2">
      <c r="B177" s="7"/>
      <c r="C177" s="7"/>
      <c r="D177" s="7"/>
    </row>
    <row r="178" spans="2:4" x14ac:dyDescent="0.2">
      <c r="B178" s="7"/>
      <c r="C178" s="7"/>
      <c r="D178" s="7"/>
    </row>
    <row r="179" spans="2:4" x14ac:dyDescent="0.2">
      <c r="B179" s="7"/>
      <c r="C179" s="7"/>
      <c r="D179" s="7"/>
    </row>
    <row r="180" spans="2:4" x14ac:dyDescent="0.2">
      <c r="B180" s="7"/>
      <c r="C180" s="7"/>
      <c r="D180" s="7"/>
    </row>
    <row r="181" spans="2:4" x14ac:dyDescent="0.2">
      <c r="B181" s="7"/>
      <c r="C181" s="7"/>
      <c r="D181" s="7"/>
    </row>
    <row r="182" spans="2:4" x14ac:dyDescent="0.2">
      <c r="B182" s="7"/>
      <c r="C182" s="7"/>
      <c r="D182" s="7"/>
    </row>
    <row r="183" spans="2:4" x14ac:dyDescent="0.2">
      <c r="B183" s="7"/>
      <c r="C183" s="7"/>
      <c r="D183" s="7"/>
    </row>
    <row r="184" spans="2:4" x14ac:dyDescent="0.2">
      <c r="B184" s="7"/>
      <c r="C184" s="7"/>
      <c r="D184" s="7"/>
    </row>
    <row r="185" spans="2:4" x14ac:dyDescent="0.2">
      <c r="B185" s="7"/>
      <c r="C185" s="7"/>
      <c r="D185" s="7"/>
    </row>
    <row r="186" spans="2:4" x14ac:dyDescent="0.2">
      <c r="B186" s="7"/>
      <c r="C186" s="7"/>
      <c r="D186" s="7"/>
    </row>
    <row r="187" spans="2:4" x14ac:dyDescent="0.2">
      <c r="B187" s="7"/>
      <c r="C187" s="7"/>
      <c r="D187" s="7"/>
    </row>
    <row r="188" spans="2:4" x14ac:dyDescent="0.2">
      <c r="B188" s="7"/>
      <c r="C188" s="7"/>
      <c r="D188" s="7"/>
    </row>
    <row r="189" spans="2:4" x14ac:dyDescent="0.2">
      <c r="B189" s="7"/>
      <c r="C189" s="7"/>
      <c r="D189" s="7"/>
    </row>
    <row r="190" spans="2:4" x14ac:dyDescent="0.2">
      <c r="B190" s="7"/>
      <c r="C190" s="7"/>
      <c r="D190" s="7"/>
    </row>
    <row r="191" spans="2:4" x14ac:dyDescent="0.2">
      <c r="B191" s="7"/>
      <c r="C191" s="7"/>
      <c r="D191" s="7"/>
    </row>
    <row r="192" spans="2:4" x14ac:dyDescent="0.2">
      <c r="B192" s="7"/>
      <c r="C192" s="7"/>
      <c r="D192" s="7"/>
    </row>
    <row r="193" spans="2:4" x14ac:dyDescent="0.2">
      <c r="B193" s="7"/>
      <c r="C193" s="7"/>
      <c r="D193" s="7"/>
    </row>
    <row r="194" spans="2:4" x14ac:dyDescent="0.2">
      <c r="B194" s="7"/>
      <c r="C194" s="7"/>
      <c r="D194" s="7"/>
    </row>
    <row r="195" spans="2:4" x14ac:dyDescent="0.2">
      <c r="B195" s="7"/>
      <c r="C195" s="7"/>
      <c r="D195" s="7"/>
    </row>
    <row r="196" spans="2:4" x14ac:dyDescent="0.2">
      <c r="B196" s="7"/>
      <c r="C196" s="7"/>
      <c r="D196" s="7"/>
    </row>
    <row r="197" spans="2:4" x14ac:dyDescent="0.2">
      <c r="B197" s="7"/>
      <c r="C197" s="7"/>
      <c r="D197" s="7"/>
    </row>
    <row r="198" spans="2:4" x14ac:dyDescent="0.2">
      <c r="B198" s="7"/>
      <c r="C198" s="7"/>
      <c r="D198" s="7"/>
    </row>
    <row r="199" spans="2:4" x14ac:dyDescent="0.2">
      <c r="B199" s="7"/>
      <c r="C199" s="7"/>
      <c r="D199" s="7"/>
    </row>
    <row r="200" spans="2:4" x14ac:dyDescent="0.2">
      <c r="B200" s="7"/>
      <c r="C200" s="7"/>
      <c r="D200" s="7"/>
    </row>
    <row r="201" spans="2:4" x14ac:dyDescent="0.2">
      <c r="B201" s="7"/>
      <c r="C201" s="7"/>
      <c r="D201" s="7"/>
    </row>
    <row r="202" spans="2:4" x14ac:dyDescent="0.2">
      <c r="B202" s="7"/>
      <c r="C202" s="7"/>
      <c r="D202" s="7"/>
    </row>
    <row r="203" spans="2:4" x14ac:dyDescent="0.2">
      <c r="B203" s="7"/>
      <c r="C203" s="7"/>
      <c r="D203" s="7"/>
    </row>
    <row r="204" spans="2:4" x14ac:dyDescent="0.2">
      <c r="B204" s="7"/>
      <c r="C204" s="7"/>
      <c r="D204" s="7"/>
    </row>
    <row r="205" spans="2:4" x14ac:dyDescent="0.2">
      <c r="B205" s="7"/>
      <c r="C205" s="7"/>
      <c r="D205" s="7"/>
    </row>
    <row r="206" spans="2:4" x14ac:dyDescent="0.2">
      <c r="B206" s="7"/>
      <c r="C206" s="7"/>
      <c r="D206" s="7"/>
    </row>
    <row r="207" spans="2:4" x14ac:dyDescent="0.2">
      <c r="B207" s="7"/>
      <c r="C207" s="7"/>
      <c r="D207" s="7"/>
    </row>
    <row r="208" spans="2:4" x14ac:dyDescent="0.2">
      <c r="B208" s="7"/>
      <c r="C208" s="7"/>
      <c r="D208" s="7"/>
    </row>
    <row r="209" spans="2:4" x14ac:dyDescent="0.2">
      <c r="B209" s="7"/>
      <c r="C209" s="7"/>
      <c r="D209" s="7"/>
    </row>
    <row r="210" spans="2:4" x14ac:dyDescent="0.2">
      <c r="B210" s="7"/>
      <c r="C210" s="7"/>
      <c r="D210" s="7"/>
    </row>
    <row r="211" spans="2:4" x14ac:dyDescent="0.2">
      <c r="B211" s="7"/>
      <c r="C211" s="7"/>
      <c r="D211" s="7"/>
    </row>
    <row r="212" spans="2:4" x14ac:dyDescent="0.2">
      <c r="B212" s="7"/>
      <c r="C212" s="7"/>
      <c r="D212" s="7"/>
    </row>
    <row r="213" spans="2:4" x14ac:dyDescent="0.2">
      <c r="B213" s="7"/>
      <c r="C213" s="7"/>
      <c r="D213" s="7"/>
    </row>
    <row r="214" spans="2:4" x14ac:dyDescent="0.2">
      <c r="B214" s="7"/>
      <c r="C214" s="7"/>
      <c r="D214" s="7"/>
    </row>
    <row r="215" spans="2:4" x14ac:dyDescent="0.2">
      <c r="B215" s="7"/>
      <c r="C215" s="7"/>
      <c r="D215" s="7"/>
    </row>
    <row r="216" spans="2:4" x14ac:dyDescent="0.2">
      <c r="B216" s="7"/>
      <c r="C216" s="7"/>
      <c r="D216" s="7"/>
    </row>
    <row r="217" spans="2:4" x14ac:dyDescent="0.2">
      <c r="B217" s="7"/>
      <c r="C217" s="7"/>
      <c r="D217" s="7"/>
    </row>
    <row r="218" spans="2:4" x14ac:dyDescent="0.2">
      <c r="B218" s="7"/>
      <c r="C218" s="7"/>
      <c r="D218" s="7"/>
    </row>
    <row r="219" spans="2:4" x14ac:dyDescent="0.2">
      <c r="B219" s="7"/>
      <c r="C219" s="7"/>
      <c r="D219" s="7"/>
    </row>
    <row r="220" spans="2:4" x14ac:dyDescent="0.2">
      <c r="B220" s="7"/>
      <c r="C220" s="7"/>
      <c r="D220" s="7"/>
    </row>
    <row r="221" spans="2:4" x14ac:dyDescent="0.2">
      <c r="B221" s="7"/>
      <c r="C221" s="7"/>
      <c r="D221" s="7"/>
    </row>
    <row r="222" spans="2:4" x14ac:dyDescent="0.2">
      <c r="B222" s="7"/>
      <c r="C222" s="7"/>
      <c r="D222" s="7"/>
    </row>
    <row r="223" spans="2:4" x14ac:dyDescent="0.2">
      <c r="B223" s="7"/>
      <c r="C223" s="7"/>
      <c r="D223" s="7"/>
    </row>
    <row r="224" spans="2:4" x14ac:dyDescent="0.2">
      <c r="B224" s="7"/>
      <c r="C224" s="7"/>
      <c r="D224" s="7"/>
    </row>
    <row r="225" spans="2:4" x14ac:dyDescent="0.2">
      <c r="B225" s="7"/>
      <c r="C225" s="7"/>
      <c r="D225" s="7"/>
    </row>
    <row r="226" spans="2:4" x14ac:dyDescent="0.2">
      <c r="B226" s="7"/>
      <c r="C226" s="7"/>
      <c r="D226" s="7"/>
    </row>
    <row r="227" spans="2:4" x14ac:dyDescent="0.2">
      <c r="B227" s="7"/>
      <c r="C227" s="7"/>
      <c r="D227" s="7"/>
    </row>
    <row r="228" spans="2:4" x14ac:dyDescent="0.2">
      <c r="B228" s="7"/>
      <c r="C228" s="7"/>
      <c r="D228" s="7"/>
    </row>
    <row r="229" spans="2:4" x14ac:dyDescent="0.2">
      <c r="B229" s="7"/>
      <c r="C229" s="7"/>
      <c r="D229" s="7"/>
    </row>
    <row r="230" spans="2:4" x14ac:dyDescent="0.2">
      <c r="B230" s="7"/>
      <c r="C230" s="7"/>
      <c r="D230" s="7"/>
    </row>
    <row r="231" spans="2:4" x14ac:dyDescent="0.2">
      <c r="B231" s="7"/>
      <c r="C231" s="7"/>
      <c r="D231" s="7"/>
    </row>
    <row r="232" spans="2:4" x14ac:dyDescent="0.2">
      <c r="B232" s="7"/>
      <c r="C232" s="7"/>
      <c r="D232" s="7"/>
    </row>
    <row r="233" spans="2:4" x14ac:dyDescent="0.2">
      <c r="B233" s="7"/>
      <c r="C233" s="7"/>
      <c r="D233" s="7"/>
    </row>
    <row r="234" spans="2:4" x14ac:dyDescent="0.2">
      <c r="B234" s="7"/>
      <c r="C234" s="7"/>
      <c r="D234" s="7"/>
    </row>
    <row r="235" spans="2:4" x14ac:dyDescent="0.2">
      <c r="B235" s="7"/>
      <c r="C235" s="7"/>
      <c r="D235" s="7"/>
    </row>
    <row r="236" spans="2:4" x14ac:dyDescent="0.2">
      <c r="B236" s="7"/>
      <c r="C236" s="7"/>
      <c r="D236" s="7"/>
    </row>
    <row r="237" spans="2:4" x14ac:dyDescent="0.2">
      <c r="B237" s="7"/>
      <c r="C237" s="7"/>
      <c r="D237" s="7"/>
    </row>
    <row r="238" spans="2:4" x14ac:dyDescent="0.2">
      <c r="B238" s="7"/>
      <c r="C238" s="7"/>
      <c r="D238" s="7"/>
    </row>
    <row r="239" spans="2:4" x14ac:dyDescent="0.2">
      <c r="B239" s="7"/>
      <c r="C239" s="7"/>
      <c r="D239" s="7"/>
    </row>
    <row r="240" spans="2:4" x14ac:dyDescent="0.2">
      <c r="B240" s="7"/>
      <c r="C240" s="7"/>
      <c r="D240" s="7"/>
    </row>
    <row r="241" spans="2:4" x14ac:dyDescent="0.2">
      <c r="B241" s="7"/>
      <c r="C241" s="7"/>
      <c r="D241" s="7"/>
    </row>
    <row r="242" spans="2:4" x14ac:dyDescent="0.2">
      <c r="B242" s="7"/>
      <c r="C242" s="7"/>
      <c r="D242" s="7"/>
    </row>
    <row r="243" spans="2:4" x14ac:dyDescent="0.2">
      <c r="B243" s="7"/>
      <c r="C243" s="7"/>
      <c r="D243" s="7"/>
    </row>
    <row r="244" spans="2:4" x14ac:dyDescent="0.2">
      <c r="B244" s="7"/>
      <c r="C244" s="7"/>
      <c r="D244" s="7"/>
    </row>
    <row r="245" spans="2:4" x14ac:dyDescent="0.2">
      <c r="B245" s="7"/>
      <c r="C245" s="7"/>
      <c r="D245" s="7"/>
    </row>
    <row r="246" spans="2:4" x14ac:dyDescent="0.2">
      <c r="B246" s="7"/>
      <c r="C246" s="7"/>
      <c r="D246" s="7"/>
    </row>
    <row r="247" spans="2:4" x14ac:dyDescent="0.2">
      <c r="B247" s="7"/>
      <c r="C247" s="7"/>
      <c r="D247" s="7"/>
    </row>
    <row r="248" spans="2:4" x14ac:dyDescent="0.2">
      <c r="B248" s="7"/>
      <c r="C248" s="7"/>
      <c r="D248" s="7"/>
    </row>
    <row r="249" spans="2:4" x14ac:dyDescent="0.2">
      <c r="B249" s="7"/>
      <c r="C249" s="7"/>
      <c r="D249" s="7"/>
    </row>
    <row r="250" spans="2:4" x14ac:dyDescent="0.2">
      <c r="B250" s="7"/>
      <c r="C250" s="7"/>
      <c r="D250" s="7"/>
    </row>
    <row r="251" spans="2:4" x14ac:dyDescent="0.2">
      <c r="B251" s="7"/>
      <c r="C251" s="7"/>
      <c r="D251" s="7"/>
    </row>
    <row r="252" spans="2:4" x14ac:dyDescent="0.2">
      <c r="B252" s="7"/>
      <c r="C252" s="7"/>
      <c r="D252" s="7"/>
    </row>
    <row r="253" spans="2:4" x14ac:dyDescent="0.2">
      <c r="B253" s="7"/>
      <c r="C253" s="7"/>
      <c r="D253" s="7"/>
    </row>
    <row r="254" spans="2:4" x14ac:dyDescent="0.2">
      <c r="B254" s="7"/>
      <c r="C254" s="7"/>
      <c r="D254" s="7"/>
    </row>
    <row r="255" spans="2:4" x14ac:dyDescent="0.2">
      <c r="B255" s="7"/>
      <c r="C255" s="7"/>
      <c r="D255" s="7"/>
    </row>
    <row r="256" spans="2:4" x14ac:dyDescent="0.2">
      <c r="B256" s="7"/>
      <c r="C256" s="7"/>
      <c r="D256" s="7"/>
    </row>
    <row r="257" spans="2:4" x14ac:dyDescent="0.2">
      <c r="B257" s="7"/>
      <c r="C257" s="7"/>
      <c r="D257" s="7"/>
    </row>
    <row r="258" spans="2:4" x14ac:dyDescent="0.2">
      <c r="B258" s="7"/>
      <c r="C258" s="7"/>
      <c r="D258" s="7"/>
    </row>
    <row r="259" spans="2:4" x14ac:dyDescent="0.2">
      <c r="B259" s="7"/>
      <c r="C259" s="7"/>
      <c r="D259" s="7"/>
    </row>
    <row r="260" spans="2:4" x14ac:dyDescent="0.2">
      <c r="B260" s="7"/>
      <c r="C260" s="7"/>
      <c r="D260" s="7"/>
    </row>
    <row r="261" spans="2:4" x14ac:dyDescent="0.2">
      <c r="B261" s="7"/>
      <c r="C261" s="7"/>
      <c r="D261" s="7"/>
    </row>
    <row r="262" spans="2:4" x14ac:dyDescent="0.2">
      <c r="B262" s="7"/>
      <c r="C262" s="7"/>
      <c r="D262" s="7"/>
    </row>
    <row r="263" spans="2:4" x14ac:dyDescent="0.2">
      <c r="B263" s="7"/>
      <c r="C263" s="7"/>
      <c r="D263" s="7"/>
    </row>
    <row r="264" spans="2:4" x14ac:dyDescent="0.2">
      <c r="B264" s="7"/>
      <c r="C264" s="7"/>
      <c r="D264" s="7"/>
    </row>
    <row r="265" spans="2:4" x14ac:dyDescent="0.2">
      <c r="B265" s="7"/>
      <c r="C265" s="7"/>
      <c r="D265" s="7"/>
    </row>
    <row r="266" spans="2:4" x14ac:dyDescent="0.2">
      <c r="B266" s="7"/>
      <c r="C266" s="7"/>
      <c r="D266" s="7"/>
    </row>
    <row r="267" spans="2:4" x14ac:dyDescent="0.2">
      <c r="B267" s="7"/>
      <c r="C267" s="7"/>
      <c r="D267" s="7"/>
    </row>
    <row r="268" spans="2:4" x14ac:dyDescent="0.2">
      <c r="B268" s="7"/>
      <c r="C268" s="7"/>
      <c r="D268" s="7"/>
    </row>
    <row r="269" spans="2:4" x14ac:dyDescent="0.2">
      <c r="B269" s="7"/>
      <c r="C269" s="7"/>
      <c r="D269" s="7"/>
    </row>
    <row r="270" spans="2:4" x14ac:dyDescent="0.2">
      <c r="B270" s="7"/>
      <c r="C270" s="7"/>
      <c r="D270" s="7"/>
    </row>
    <row r="271" spans="2:4" x14ac:dyDescent="0.2">
      <c r="B271" s="7"/>
      <c r="C271" s="7"/>
      <c r="D271" s="7"/>
    </row>
    <row r="272" spans="2:4" x14ac:dyDescent="0.2">
      <c r="B272" s="7"/>
      <c r="C272" s="7"/>
      <c r="D272" s="7"/>
    </row>
    <row r="273" spans="2:4" x14ac:dyDescent="0.2">
      <c r="B273" s="7"/>
      <c r="C273" s="7"/>
      <c r="D273" s="7"/>
    </row>
    <row r="274" spans="2:4" x14ac:dyDescent="0.2">
      <c r="B274" s="7"/>
      <c r="C274" s="7"/>
      <c r="D274" s="7"/>
    </row>
    <row r="275" spans="2:4" x14ac:dyDescent="0.2">
      <c r="B275" s="7"/>
      <c r="C275" s="7"/>
      <c r="D275" s="7"/>
    </row>
    <row r="276" spans="2:4" x14ac:dyDescent="0.2">
      <c r="B276" s="7"/>
      <c r="C276" s="7"/>
      <c r="D276" s="7"/>
    </row>
    <row r="277" spans="2:4" x14ac:dyDescent="0.2">
      <c r="B277" s="7"/>
      <c r="C277" s="7"/>
      <c r="D277" s="7"/>
    </row>
    <row r="278" spans="2:4" x14ac:dyDescent="0.2">
      <c r="B278" s="7"/>
      <c r="C278" s="7"/>
      <c r="D278" s="7"/>
    </row>
    <row r="279" spans="2:4" x14ac:dyDescent="0.2">
      <c r="B279" s="7"/>
      <c r="C279" s="7"/>
      <c r="D279" s="7"/>
    </row>
    <row r="280" spans="2:4" x14ac:dyDescent="0.2">
      <c r="B280" s="7"/>
      <c r="C280" s="7"/>
      <c r="D280" s="7"/>
    </row>
    <row r="281" spans="2:4" x14ac:dyDescent="0.2">
      <c r="B281" s="7"/>
      <c r="C281" s="7"/>
      <c r="D281" s="7"/>
    </row>
    <row r="282" spans="2:4" x14ac:dyDescent="0.2">
      <c r="B282" s="7"/>
      <c r="C282" s="7"/>
      <c r="D282" s="7"/>
    </row>
    <row r="283" spans="2:4" x14ac:dyDescent="0.2">
      <c r="B283" s="7"/>
      <c r="C283" s="7"/>
      <c r="D283" s="7"/>
    </row>
    <row r="284" spans="2:4" x14ac:dyDescent="0.2">
      <c r="B284" s="7"/>
      <c r="C284" s="7"/>
      <c r="D284" s="7"/>
    </row>
    <row r="285" spans="2:4" x14ac:dyDescent="0.2">
      <c r="B285" s="7"/>
      <c r="C285" s="7"/>
      <c r="D285" s="7"/>
    </row>
    <row r="286" spans="2:4" x14ac:dyDescent="0.2">
      <c r="B286" s="7"/>
      <c r="C286" s="7"/>
      <c r="D286" s="7"/>
    </row>
    <row r="287" spans="2:4" x14ac:dyDescent="0.2">
      <c r="B287" s="7"/>
      <c r="C287" s="7"/>
      <c r="D287" s="7"/>
    </row>
    <row r="288" spans="2:4" x14ac:dyDescent="0.2">
      <c r="B288" s="7"/>
      <c r="C288" s="7"/>
      <c r="D288" s="7"/>
    </row>
    <row r="289" spans="2:4" x14ac:dyDescent="0.2">
      <c r="B289" s="7"/>
      <c r="C289" s="7"/>
      <c r="D289" s="7"/>
    </row>
    <row r="290" spans="2:4" x14ac:dyDescent="0.2">
      <c r="B290" s="7"/>
      <c r="C290" s="7"/>
      <c r="D290" s="7"/>
    </row>
    <row r="291" spans="2:4" x14ac:dyDescent="0.2">
      <c r="B291" s="7"/>
      <c r="C291" s="7"/>
      <c r="D291" s="7"/>
    </row>
    <row r="292" spans="2:4" x14ac:dyDescent="0.2">
      <c r="B292" s="7"/>
      <c r="C292" s="7"/>
      <c r="D292" s="7"/>
    </row>
    <row r="293" spans="2:4" x14ac:dyDescent="0.2">
      <c r="B293" s="7"/>
      <c r="C293" s="7"/>
      <c r="D293" s="7"/>
    </row>
    <row r="294" spans="2:4" x14ac:dyDescent="0.2">
      <c r="B294" s="7"/>
      <c r="C294" s="7"/>
      <c r="D294" s="7"/>
    </row>
    <row r="295" spans="2:4" x14ac:dyDescent="0.2">
      <c r="B295" s="7"/>
      <c r="C295" s="7"/>
      <c r="D295" s="7"/>
    </row>
    <row r="296" spans="2:4" x14ac:dyDescent="0.2">
      <c r="B296" s="7"/>
      <c r="C296" s="7"/>
      <c r="D296" s="7"/>
    </row>
    <row r="297" spans="2:4" x14ac:dyDescent="0.2">
      <c r="B297" s="7"/>
      <c r="C297" s="7"/>
      <c r="D297" s="7"/>
    </row>
    <row r="298" spans="2:4" x14ac:dyDescent="0.2">
      <c r="B298" s="7"/>
      <c r="C298" s="7"/>
      <c r="D298" s="7"/>
    </row>
    <row r="299" spans="2:4" x14ac:dyDescent="0.2">
      <c r="B299" s="7"/>
      <c r="C299" s="7"/>
      <c r="D299" s="7"/>
    </row>
    <row r="300" spans="2:4" x14ac:dyDescent="0.2">
      <c r="B300" s="7"/>
      <c r="C300" s="7"/>
      <c r="D300" s="7"/>
    </row>
    <row r="301" spans="2:4" x14ac:dyDescent="0.2">
      <c r="B301" s="7"/>
      <c r="C301" s="7"/>
      <c r="D301" s="7"/>
    </row>
    <row r="302" spans="2:4" x14ac:dyDescent="0.2">
      <c r="B302" s="7"/>
      <c r="C302" s="7"/>
      <c r="D302" s="7"/>
    </row>
    <row r="303" spans="2:4" x14ac:dyDescent="0.2">
      <c r="B303" s="7"/>
      <c r="C303" s="7"/>
      <c r="D303" s="7"/>
    </row>
    <row r="304" spans="2:4" x14ac:dyDescent="0.2">
      <c r="B304" s="7"/>
      <c r="C304" s="7"/>
      <c r="D304" s="7"/>
    </row>
    <row r="305" spans="2:4" x14ac:dyDescent="0.2">
      <c r="B305" s="7"/>
      <c r="C305" s="7"/>
      <c r="D305" s="7"/>
    </row>
    <row r="306" spans="2:4" x14ac:dyDescent="0.2">
      <c r="B306" s="7"/>
      <c r="C306" s="7"/>
      <c r="D306" s="7"/>
    </row>
    <row r="307" spans="2:4" x14ac:dyDescent="0.2">
      <c r="B307" s="7"/>
      <c r="C307" s="7"/>
      <c r="D307" s="7"/>
    </row>
    <row r="308" spans="2:4" x14ac:dyDescent="0.2">
      <c r="B308" s="7"/>
      <c r="C308" s="7"/>
      <c r="D308" s="7"/>
    </row>
    <row r="309" spans="2:4" x14ac:dyDescent="0.2">
      <c r="B309" s="7"/>
      <c r="C309" s="7"/>
      <c r="D309" s="7"/>
    </row>
    <row r="310" spans="2:4" x14ac:dyDescent="0.2">
      <c r="B310" s="7"/>
      <c r="C310" s="7"/>
      <c r="D310" s="7"/>
    </row>
    <row r="311" spans="2:4" x14ac:dyDescent="0.2">
      <c r="B311" s="7"/>
      <c r="C311" s="7"/>
      <c r="D311" s="7"/>
    </row>
    <row r="312" spans="2:4" x14ac:dyDescent="0.2">
      <c r="B312" s="7"/>
      <c r="C312" s="7"/>
      <c r="D312" s="7"/>
    </row>
    <row r="313" spans="2:4" x14ac:dyDescent="0.2">
      <c r="B313" s="7"/>
      <c r="C313" s="7"/>
      <c r="D313" s="7"/>
    </row>
    <row r="314" spans="2:4" x14ac:dyDescent="0.2">
      <c r="B314" s="7"/>
      <c r="C314" s="7"/>
      <c r="D314" s="7"/>
    </row>
    <row r="315" spans="2:4" x14ac:dyDescent="0.2">
      <c r="B315" s="7"/>
      <c r="C315" s="7"/>
      <c r="D315" s="7"/>
    </row>
    <row r="316" spans="2:4" x14ac:dyDescent="0.2">
      <c r="B316" s="7"/>
      <c r="C316" s="7"/>
      <c r="D316" s="7"/>
    </row>
    <row r="317" spans="2:4" x14ac:dyDescent="0.2">
      <c r="B317" s="7"/>
      <c r="C317" s="7"/>
      <c r="D317" s="7"/>
    </row>
    <row r="318" spans="2:4" x14ac:dyDescent="0.2">
      <c r="B318" s="7"/>
      <c r="C318" s="7"/>
      <c r="D318" s="7"/>
    </row>
    <row r="319" spans="2:4" x14ac:dyDescent="0.2">
      <c r="B319" s="7"/>
      <c r="C319" s="7"/>
      <c r="D319" s="7"/>
    </row>
    <row r="320" spans="2:4" x14ac:dyDescent="0.2">
      <c r="B320" s="7"/>
      <c r="C320" s="7"/>
      <c r="D320" s="7"/>
    </row>
    <row r="321" spans="2:4" x14ac:dyDescent="0.2">
      <c r="B321" s="7"/>
      <c r="C321" s="7"/>
      <c r="D321" s="7"/>
    </row>
    <row r="322" spans="2:4" x14ac:dyDescent="0.2">
      <c r="B322" s="7"/>
      <c r="C322" s="7"/>
      <c r="D322" s="7"/>
    </row>
    <row r="323" spans="2:4" x14ac:dyDescent="0.2">
      <c r="B323" s="7"/>
      <c r="C323" s="7"/>
      <c r="D323" s="7"/>
    </row>
    <row r="324" spans="2:4" x14ac:dyDescent="0.2">
      <c r="B324" s="7"/>
      <c r="C324" s="7"/>
      <c r="D324" s="7"/>
    </row>
    <row r="325" spans="2:4" x14ac:dyDescent="0.2">
      <c r="B325" s="7"/>
      <c r="C325" s="7"/>
      <c r="D325" s="7"/>
    </row>
    <row r="326" spans="2:4" x14ac:dyDescent="0.2">
      <c r="B326" s="7"/>
      <c r="C326" s="7"/>
      <c r="D326" s="7"/>
    </row>
    <row r="327" spans="2:4" x14ac:dyDescent="0.2">
      <c r="B327" s="7"/>
      <c r="C327" s="7"/>
      <c r="D327" s="7"/>
    </row>
    <row r="328" spans="2:4" x14ac:dyDescent="0.2">
      <c r="B328" s="7"/>
      <c r="C328" s="7"/>
      <c r="D328" s="7"/>
    </row>
    <row r="329" spans="2:4" x14ac:dyDescent="0.2">
      <c r="B329" s="7"/>
      <c r="C329" s="7"/>
      <c r="D329" s="7"/>
    </row>
    <row r="330" spans="2:4" x14ac:dyDescent="0.2">
      <c r="B330" s="7"/>
      <c r="C330" s="7"/>
      <c r="D330" s="7"/>
    </row>
    <row r="331" spans="2:4" x14ac:dyDescent="0.2">
      <c r="B331" s="7"/>
      <c r="C331" s="7"/>
      <c r="D331" s="7"/>
    </row>
    <row r="332" spans="2:4" x14ac:dyDescent="0.2">
      <c r="B332" s="7"/>
      <c r="C332" s="7"/>
      <c r="D332" s="7"/>
    </row>
    <row r="333" spans="2:4" x14ac:dyDescent="0.2">
      <c r="B333" s="7"/>
      <c r="C333" s="7"/>
      <c r="D333" s="7"/>
    </row>
    <row r="334" spans="2:4" x14ac:dyDescent="0.2">
      <c r="B334" s="7"/>
      <c r="C334" s="7"/>
      <c r="D334" s="7"/>
    </row>
    <row r="335" spans="2:4" x14ac:dyDescent="0.2">
      <c r="B335" s="7"/>
      <c r="C335" s="7"/>
      <c r="D335" s="7"/>
    </row>
    <row r="336" spans="2:4" x14ac:dyDescent="0.2">
      <c r="B336" s="7"/>
      <c r="C336" s="7"/>
      <c r="D336" s="7"/>
    </row>
    <row r="337" spans="2:4" x14ac:dyDescent="0.2">
      <c r="B337" s="7"/>
      <c r="C337" s="7"/>
      <c r="D337" s="7"/>
    </row>
    <row r="338" spans="2:4" x14ac:dyDescent="0.2">
      <c r="B338" s="7"/>
      <c r="C338" s="7"/>
      <c r="D338" s="7"/>
    </row>
    <row r="339" spans="2:4" x14ac:dyDescent="0.2">
      <c r="B339" s="7"/>
      <c r="C339" s="7"/>
      <c r="D339" s="7"/>
    </row>
    <row r="340" spans="2:4" x14ac:dyDescent="0.2">
      <c r="B340" s="7"/>
      <c r="C340" s="7"/>
      <c r="D340" s="7"/>
    </row>
    <row r="341" spans="2:4" x14ac:dyDescent="0.2">
      <c r="B341" s="7"/>
      <c r="C341" s="7"/>
      <c r="D341" s="7"/>
    </row>
    <row r="342" spans="2:4" x14ac:dyDescent="0.2">
      <c r="B342" s="7"/>
      <c r="C342" s="7"/>
      <c r="D342" s="7"/>
    </row>
    <row r="343" spans="2:4" x14ac:dyDescent="0.2">
      <c r="B343" s="7"/>
      <c r="C343" s="7"/>
      <c r="D343" s="7"/>
    </row>
    <row r="344" spans="2:4" x14ac:dyDescent="0.2">
      <c r="B344" s="7"/>
      <c r="C344" s="7"/>
      <c r="D344" s="7"/>
    </row>
    <row r="345" spans="2:4" x14ac:dyDescent="0.2">
      <c r="B345" s="7"/>
      <c r="C345" s="7"/>
      <c r="D345" s="7"/>
    </row>
    <row r="346" spans="2:4" x14ac:dyDescent="0.2">
      <c r="B346" s="7"/>
      <c r="C346" s="7"/>
      <c r="D346" s="7"/>
    </row>
    <row r="347" spans="2:4" x14ac:dyDescent="0.2">
      <c r="B347" s="7"/>
      <c r="C347" s="7"/>
      <c r="D347" s="7"/>
    </row>
    <row r="348" spans="2:4" x14ac:dyDescent="0.2">
      <c r="B348" s="7"/>
      <c r="C348" s="7"/>
      <c r="D348" s="7"/>
    </row>
    <row r="349" spans="2:4" x14ac:dyDescent="0.2">
      <c r="B349" s="7"/>
      <c r="C349" s="7"/>
      <c r="D349" s="7"/>
    </row>
    <row r="350" spans="2:4" x14ac:dyDescent="0.2">
      <c r="B350" s="7"/>
      <c r="C350" s="7"/>
      <c r="D350" s="7"/>
    </row>
    <row r="351" spans="2:4" x14ac:dyDescent="0.2">
      <c r="B351" s="7"/>
      <c r="C351" s="7"/>
      <c r="D351" s="7"/>
    </row>
    <row r="352" spans="2:4" x14ac:dyDescent="0.2">
      <c r="B352" s="7"/>
      <c r="C352" s="7"/>
      <c r="D352" s="7"/>
    </row>
    <row r="353" spans="2:4" x14ac:dyDescent="0.2">
      <c r="B353" s="7"/>
      <c r="C353" s="7"/>
      <c r="D353" s="7"/>
    </row>
    <row r="354" spans="2:4" x14ac:dyDescent="0.2">
      <c r="B354" s="7"/>
      <c r="C354" s="7"/>
      <c r="D354" s="7"/>
    </row>
    <row r="355" spans="2:4" x14ac:dyDescent="0.2">
      <c r="B355" s="7"/>
      <c r="C355" s="7"/>
      <c r="D355" s="7"/>
    </row>
    <row r="356" spans="2:4" x14ac:dyDescent="0.2">
      <c r="B356" s="7"/>
      <c r="C356" s="7"/>
      <c r="D356" s="7"/>
    </row>
    <row r="357" spans="2:4" x14ac:dyDescent="0.2">
      <c r="B357" s="7"/>
      <c r="C357" s="7"/>
      <c r="D357" s="7"/>
    </row>
    <row r="358" spans="2:4" x14ac:dyDescent="0.2">
      <c r="B358" s="7"/>
      <c r="C358" s="7"/>
      <c r="D358" s="7"/>
    </row>
    <row r="359" spans="2:4" x14ac:dyDescent="0.2">
      <c r="B359" s="7"/>
      <c r="C359" s="7"/>
      <c r="D359" s="7"/>
    </row>
    <row r="360" spans="2:4" x14ac:dyDescent="0.2">
      <c r="B360" s="7"/>
      <c r="C360" s="7"/>
      <c r="D360" s="7"/>
    </row>
    <row r="361" spans="2:4" x14ac:dyDescent="0.2">
      <c r="B361" s="7"/>
      <c r="C361" s="7"/>
      <c r="D361" s="7"/>
    </row>
    <row r="362" spans="2:4" x14ac:dyDescent="0.2">
      <c r="B362" s="7"/>
      <c r="C362" s="7"/>
      <c r="D362" s="7"/>
    </row>
    <row r="363" spans="2:4" x14ac:dyDescent="0.2">
      <c r="B363" s="7"/>
      <c r="C363" s="7"/>
      <c r="D363" s="7"/>
    </row>
    <row r="364" spans="2:4" x14ac:dyDescent="0.2">
      <c r="B364" s="7"/>
      <c r="C364" s="7"/>
      <c r="D364" s="7"/>
    </row>
    <row r="365" spans="2:4" x14ac:dyDescent="0.2">
      <c r="B365" s="7"/>
      <c r="C365" s="7"/>
      <c r="D365" s="7"/>
    </row>
    <row r="366" spans="2:4" x14ac:dyDescent="0.2">
      <c r="B366" s="7"/>
      <c r="C366" s="7"/>
      <c r="D366" s="7"/>
    </row>
    <row r="367" spans="2:4" x14ac:dyDescent="0.2">
      <c r="B367" s="7"/>
      <c r="C367" s="7"/>
      <c r="D367" s="7"/>
    </row>
    <row r="368" spans="2:4" x14ac:dyDescent="0.2">
      <c r="B368" s="7"/>
      <c r="C368" s="7"/>
      <c r="D368" s="7"/>
    </row>
    <row r="369" spans="2:4" x14ac:dyDescent="0.2">
      <c r="B369" s="7"/>
      <c r="C369" s="7"/>
      <c r="D369" s="7"/>
    </row>
    <row r="370" spans="2:4" x14ac:dyDescent="0.2">
      <c r="B370" s="7"/>
      <c r="C370" s="7"/>
      <c r="D370" s="7"/>
    </row>
    <row r="371" spans="2:4" x14ac:dyDescent="0.2">
      <c r="B371" s="7"/>
      <c r="C371" s="7"/>
      <c r="D371" s="7"/>
    </row>
    <row r="372" spans="2:4" x14ac:dyDescent="0.2">
      <c r="B372" s="7"/>
      <c r="C372" s="7"/>
      <c r="D372" s="7"/>
    </row>
    <row r="373" spans="2:4" x14ac:dyDescent="0.2">
      <c r="B373" s="7"/>
      <c r="C373" s="7"/>
      <c r="D373" s="7"/>
    </row>
    <row r="374" spans="2:4" x14ac:dyDescent="0.2">
      <c r="B374" s="7"/>
      <c r="C374" s="7"/>
      <c r="D374" s="7"/>
    </row>
    <row r="375" spans="2:4" x14ac:dyDescent="0.2">
      <c r="B375" s="7"/>
      <c r="C375" s="7"/>
      <c r="D375" s="7"/>
    </row>
    <row r="376" spans="2:4" x14ac:dyDescent="0.2">
      <c r="B376" s="7"/>
      <c r="C376" s="7"/>
      <c r="D376" s="7"/>
    </row>
    <row r="377" spans="2:4" x14ac:dyDescent="0.2">
      <c r="B377" s="7"/>
      <c r="C377" s="7"/>
      <c r="D377" s="7"/>
    </row>
    <row r="378" spans="2:4" x14ac:dyDescent="0.2">
      <c r="B378" s="7"/>
      <c r="C378" s="7"/>
      <c r="D378" s="7"/>
    </row>
    <row r="379" spans="2:4" x14ac:dyDescent="0.2">
      <c r="B379" s="7"/>
      <c r="C379" s="7"/>
      <c r="D379" s="7"/>
    </row>
    <row r="380" spans="2:4" x14ac:dyDescent="0.2">
      <c r="B380" s="7"/>
      <c r="C380" s="7"/>
      <c r="D380" s="7"/>
    </row>
    <row r="381" spans="2:4" x14ac:dyDescent="0.2">
      <c r="B381" s="7"/>
      <c r="C381" s="7"/>
      <c r="D381" s="7"/>
    </row>
    <row r="382" spans="2:4" x14ac:dyDescent="0.2">
      <c r="B382" s="7"/>
      <c r="C382" s="7"/>
      <c r="D382" s="7"/>
    </row>
    <row r="383" spans="2:4" x14ac:dyDescent="0.2">
      <c r="B383" s="7"/>
      <c r="C383" s="7"/>
      <c r="D383" s="7"/>
    </row>
    <row r="384" spans="2:4" x14ac:dyDescent="0.2">
      <c r="B384" s="7"/>
      <c r="C384" s="7"/>
      <c r="D384" s="7"/>
    </row>
    <row r="385" spans="2:4" x14ac:dyDescent="0.2">
      <c r="B385" s="7"/>
      <c r="C385" s="7"/>
      <c r="D385" s="7"/>
    </row>
    <row r="386" spans="2:4" x14ac:dyDescent="0.2">
      <c r="B386" s="7"/>
      <c r="C386" s="7"/>
      <c r="D386" s="7"/>
    </row>
    <row r="387" spans="2:4" x14ac:dyDescent="0.2">
      <c r="B387" s="7"/>
      <c r="C387" s="7"/>
      <c r="D387" s="7"/>
    </row>
    <row r="388" spans="2:4" x14ac:dyDescent="0.2">
      <c r="B388" s="7"/>
      <c r="C388" s="7"/>
      <c r="D388" s="7"/>
    </row>
    <row r="389" spans="2:4" x14ac:dyDescent="0.2">
      <c r="B389" s="7"/>
      <c r="C389" s="7"/>
      <c r="D389" s="7"/>
    </row>
    <row r="390" spans="2:4" x14ac:dyDescent="0.2">
      <c r="B390" s="7"/>
      <c r="C390" s="7"/>
      <c r="D390" s="7"/>
    </row>
    <row r="391" spans="2:4" x14ac:dyDescent="0.2">
      <c r="B391" s="7"/>
      <c r="C391" s="7"/>
      <c r="D391" s="7"/>
    </row>
    <row r="392" spans="2:4" x14ac:dyDescent="0.2">
      <c r="B392" s="7"/>
      <c r="C392" s="7"/>
      <c r="D392" s="7"/>
    </row>
    <row r="393" spans="2:4" x14ac:dyDescent="0.2">
      <c r="B393" s="7"/>
      <c r="C393" s="7"/>
      <c r="D393" s="7"/>
    </row>
    <row r="394" spans="2:4" x14ac:dyDescent="0.2">
      <c r="B394" s="7"/>
      <c r="C394" s="7"/>
      <c r="D394" s="7"/>
    </row>
    <row r="395" spans="2:4" x14ac:dyDescent="0.2">
      <c r="B395" s="7"/>
      <c r="C395" s="7"/>
      <c r="D395" s="7"/>
    </row>
    <row r="396" spans="2:4" x14ac:dyDescent="0.2">
      <c r="B396" s="7"/>
      <c r="C396" s="7"/>
      <c r="D396" s="7"/>
    </row>
    <row r="397" spans="2:4" x14ac:dyDescent="0.2">
      <c r="B397" s="7"/>
      <c r="C397" s="7"/>
      <c r="D397" s="7"/>
    </row>
    <row r="398" spans="2:4" x14ac:dyDescent="0.2">
      <c r="B398" s="7"/>
      <c r="C398" s="7"/>
      <c r="D398" s="7"/>
    </row>
    <row r="399" spans="2:4" x14ac:dyDescent="0.2">
      <c r="B399" s="7"/>
      <c r="C399" s="7"/>
      <c r="D399" s="7"/>
    </row>
    <row r="400" spans="2:4" x14ac:dyDescent="0.2">
      <c r="B400" s="7"/>
      <c r="C400" s="7"/>
      <c r="D400" s="7"/>
    </row>
    <row r="401" spans="2:4" x14ac:dyDescent="0.2">
      <c r="B401" s="7"/>
      <c r="C401" s="7"/>
      <c r="D401" s="7"/>
    </row>
    <row r="402" spans="2:4" x14ac:dyDescent="0.2">
      <c r="B402" s="7"/>
      <c r="C402" s="7"/>
      <c r="D402" s="7"/>
    </row>
    <row r="403" spans="2:4" x14ac:dyDescent="0.2">
      <c r="B403" s="7"/>
      <c r="C403" s="7"/>
      <c r="D403" s="7"/>
    </row>
    <row r="404" spans="2:4" x14ac:dyDescent="0.2">
      <c r="B404" s="7"/>
      <c r="C404" s="7"/>
      <c r="D404" s="7"/>
    </row>
    <row r="405" spans="2:4" x14ac:dyDescent="0.2">
      <c r="B405" s="7"/>
      <c r="C405" s="7"/>
      <c r="D405" s="7"/>
    </row>
    <row r="406" spans="2:4" x14ac:dyDescent="0.2">
      <c r="B406" s="7"/>
      <c r="C406" s="7"/>
      <c r="D406" s="7"/>
    </row>
    <row r="407" spans="2:4" x14ac:dyDescent="0.2">
      <c r="B407" s="7"/>
      <c r="C407" s="7"/>
      <c r="D407" s="7"/>
    </row>
    <row r="408" spans="2:4" x14ac:dyDescent="0.2">
      <c r="B408" s="7"/>
      <c r="C408" s="7"/>
      <c r="D408" s="7"/>
    </row>
    <row r="409" spans="2:4" x14ac:dyDescent="0.2">
      <c r="B409" s="7"/>
      <c r="C409" s="7"/>
      <c r="D409" s="7"/>
    </row>
    <row r="410" spans="2:4" x14ac:dyDescent="0.2">
      <c r="B410" s="7"/>
      <c r="C410" s="7"/>
      <c r="D410" s="7"/>
    </row>
    <row r="411" spans="2:4" x14ac:dyDescent="0.2">
      <c r="B411" s="7"/>
      <c r="C411" s="7"/>
      <c r="D411" s="7"/>
    </row>
    <row r="412" spans="2:4" x14ac:dyDescent="0.2">
      <c r="B412" s="7"/>
      <c r="C412" s="7"/>
      <c r="D412" s="7"/>
    </row>
    <row r="413" spans="2:4" x14ac:dyDescent="0.2">
      <c r="B413" s="7"/>
      <c r="C413" s="7"/>
      <c r="D413" s="7"/>
    </row>
    <row r="414" spans="2:4" x14ac:dyDescent="0.2">
      <c r="B414" s="7"/>
      <c r="C414" s="7"/>
      <c r="D414" s="7"/>
    </row>
    <row r="415" spans="2:4" x14ac:dyDescent="0.2">
      <c r="B415" s="7"/>
      <c r="C415" s="7"/>
      <c r="D415" s="7"/>
    </row>
    <row r="416" spans="2:4" x14ac:dyDescent="0.2">
      <c r="B416" s="7"/>
      <c r="C416" s="7"/>
      <c r="D416" s="7"/>
    </row>
    <row r="417" spans="2:4" x14ac:dyDescent="0.2">
      <c r="B417" s="7"/>
      <c r="C417" s="7"/>
      <c r="D417" s="7"/>
    </row>
    <row r="418" spans="2:4" x14ac:dyDescent="0.2">
      <c r="B418" s="7"/>
      <c r="C418" s="7"/>
      <c r="D418" s="7"/>
    </row>
    <row r="419" spans="2:4" x14ac:dyDescent="0.2">
      <c r="B419" s="7"/>
      <c r="C419" s="7"/>
      <c r="D419" s="7"/>
    </row>
    <row r="420" spans="2:4" x14ac:dyDescent="0.2">
      <c r="B420" s="7"/>
      <c r="C420" s="7"/>
      <c r="D420" s="7"/>
    </row>
    <row r="421" spans="2:4" x14ac:dyDescent="0.2">
      <c r="B421" s="7"/>
      <c r="C421" s="7"/>
      <c r="D421" s="7"/>
    </row>
    <row r="422" spans="2:4" x14ac:dyDescent="0.2">
      <c r="B422" s="7"/>
      <c r="C422" s="7"/>
      <c r="D422" s="7"/>
    </row>
    <row r="423" spans="2:4" x14ac:dyDescent="0.2">
      <c r="B423" s="7"/>
      <c r="C423" s="7"/>
      <c r="D423" s="7"/>
    </row>
    <row r="424" spans="2:4" x14ac:dyDescent="0.2">
      <c r="B424" s="7"/>
      <c r="C424" s="7"/>
      <c r="D424" s="7"/>
    </row>
    <row r="425" spans="2:4" x14ac:dyDescent="0.2">
      <c r="B425" s="7"/>
      <c r="C425" s="7"/>
      <c r="D425" s="7"/>
    </row>
    <row r="426" spans="2:4" x14ac:dyDescent="0.2">
      <c r="B426" s="7"/>
      <c r="C426" s="7"/>
      <c r="D426" s="7"/>
    </row>
    <row r="427" spans="2:4" x14ac:dyDescent="0.2">
      <c r="B427" s="7"/>
      <c r="C427" s="7"/>
      <c r="D427" s="7"/>
    </row>
    <row r="428" spans="2:4" x14ac:dyDescent="0.2">
      <c r="B428" s="7"/>
      <c r="C428" s="7"/>
      <c r="D428" s="7"/>
    </row>
    <row r="429" spans="2:4" x14ac:dyDescent="0.2">
      <c r="B429" s="7"/>
      <c r="C429" s="7"/>
      <c r="D429" s="7"/>
    </row>
    <row r="430" spans="2:4" x14ac:dyDescent="0.2">
      <c r="B430" s="7"/>
      <c r="C430" s="7"/>
      <c r="D430" s="7"/>
    </row>
    <row r="431" spans="2:4" x14ac:dyDescent="0.2">
      <c r="B431" s="7"/>
      <c r="C431" s="7"/>
      <c r="D431" s="7"/>
    </row>
    <row r="432" spans="2:4" x14ac:dyDescent="0.2">
      <c r="B432" s="7"/>
      <c r="C432" s="7"/>
      <c r="D432" s="7"/>
    </row>
    <row r="433" spans="2:4" x14ac:dyDescent="0.2">
      <c r="B433" s="7"/>
      <c r="C433" s="7"/>
      <c r="D433" s="7"/>
    </row>
    <row r="434" spans="2:4" x14ac:dyDescent="0.2">
      <c r="B434" s="7"/>
      <c r="C434" s="7"/>
      <c r="D434" s="7"/>
    </row>
    <row r="435" spans="2:4" x14ac:dyDescent="0.2">
      <c r="B435" s="7"/>
      <c r="C435" s="7"/>
      <c r="D435" s="7"/>
    </row>
    <row r="436" spans="2:4" x14ac:dyDescent="0.2">
      <c r="B436" s="7"/>
      <c r="C436" s="7"/>
      <c r="D436" s="7"/>
    </row>
    <row r="437" spans="2:4" x14ac:dyDescent="0.2">
      <c r="B437" s="7"/>
      <c r="C437" s="7"/>
      <c r="D437" s="7"/>
    </row>
    <row r="438" spans="2:4" x14ac:dyDescent="0.2">
      <c r="B438" s="7"/>
      <c r="C438" s="7"/>
      <c r="D438" s="7"/>
    </row>
    <row r="439" spans="2:4" x14ac:dyDescent="0.2">
      <c r="B439" s="7"/>
      <c r="C439" s="7"/>
      <c r="D439" s="7"/>
    </row>
    <row r="440" spans="2:4" x14ac:dyDescent="0.2">
      <c r="B440" s="7"/>
      <c r="C440" s="7"/>
      <c r="D440" s="7"/>
    </row>
    <row r="441" spans="2:4" x14ac:dyDescent="0.2">
      <c r="B441" s="7"/>
      <c r="C441" s="7"/>
      <c r="D441" s="7"/>
    </row>
    <row r="442" spans="2:4" x14ac:dyDescent="0.2">
      <c r="B442" s="7"/>
      <c r="C442" s="7"/>
      <c r="D442" s="7"/>
    </row>
    <row r="443" spans="2:4" x14ac:dyDescent="0.2">
      <c r="B443" s="7"/>
      <c r="C443" s="7"/>
      <c r="D443" s="7"/>
    </row>
    <row r="444" spans="2:4" x14ac:dyDescent="0.2">
      <c r="B444" s="7"/>
      <c r="C444" s="7"/>
      <c r="D444" s="7"/>
    </row>
    <row r="445" spans="2:4" x14ac:dyDescent="0.2">
      <c r="B445" s="7"/>
      <c r="C445" s="7"/>
      <c r="D445" s="7"/>
    </row>
    <row r="446" spans="2:4" x14ac:dyDescent="0.2">
      <c r="B446" s="7"/>
      <c r="C446" s="7"/>
      <c r="D446" s="7"/>
    </row>
    <row r="447" spans="2:4" x14ac:dyDescent="0.2">
      <c r="B447" s="7"/>
      <c r="C447" s="7"/>
      <c r="D447" s="7"/>
    </row>
    <row r="448" spans="2:4" x14ac:dyDescent="0.2">
      <c r="B448" s="7"/>
      <c r="C448" s="7"/>
      <c r="D448" s="7"/>
    </row>
    <row r="449" spans="2:4" x14ac:dyDescent="0.2">
      <c r="B449" s="7"/>
      <c r="C449" s="7"/>
      <c r="D449" s="7"/>
    </row>
    <row r="450" spans="2:4" x14ac:dyDescent="0.2">
      <c r="B450" s="7"/>
      <c r="C450" s="7"/>
      <c r="D450" s="7"/>
    </row>
    <row r="451" spans="2:4" x14ac:dyDescent="0.2">
      <c r="B451" s="7"/>
      <c r="C451" s="7"/>
      <c r="D451" s="7"/>
    </row>
    <row r="452" spans="2:4" x14ac:dyDescent="0.2">
      <c r="B452" s="7"/>
      <c r="C452" s="7"/>
      <c r="D452" s="7"/>
    </row>
    <row r="453" spans="2:4" x14ac:dyDescent="0.2">
      <c r="B453" s="7"/>
      <c r="C453" s="7"/>
      <c r="D453" s="7"/>
    </row>
    <row r="454" spans="2:4" x14ac:dyDescent="0.2">
      <c r="B454" s="7"/>
      <c r="C454" s="7"/>
      <c r="D454" s="7"/>
    </row>
    <row r="455" spans="2:4" x14ac:dyDescent="0.2">
      <c r="B455" s="7"/>
      <c r="C455" s="7"/>
      <c r="D455" s="7"/>
    </row>
    <row r="456" spans="2:4" x14ac:dyDescent="0.2">
      <c r="B456" s="7"/>
      <c r="C456" s="7"/>
      <c r="D456" s="7"/>
    </row>
    <row r="457" spans="2:4" x14ac:dyDescent="0.2">
      <c r="B457" s="7"/>
      <c r="C457" s="7"/>
      <c r="D457" s="7"/>
    </row>
    <row r="458" spans="2:4" x14ac:dyDescent="0.2">
      <c r="B458" s="7"/>
      <c r="C458" s="7"/>
      <c r="D458" s="7"/>
    </row>
    <row r="459" spans="2:4" x14ac:dyDescent="0.2">
      <c r="B459" s="7"/>
      <c r="C459" s="7"/>
      <c r="D459" s="7"/>
    </row>
    <row r="460" spans="2:4" x14ac:dyDescent="0.2">
      <c r="B460" s="7"/>
      <c r="C460" s="7"/>
      <c r="D460" s="7"/>
    </row>
    <row r="461" spans="2:4" x14ac:dyDescent="0.2">
      <c r="B461" s="7"/>
      <c r="C461" s="7"/>
      <c r="D461" s="7"/>
    </row>
    <row r="462" spans="2:4" x14ac:dyDescent="0.2">
      <c r="B462" s="7"/>
      <c r="C462" s="7"/>
      <c r="D462" s="7"/>
    </row>
    <row r="463" spans="2:4" x14ac:dyDescent="0.2">
      <c r="B463" s="7"/>
      <c r="C463" s="7"/>
      <c r="D463" s="7"/>
    </row>
    <row r="464" spans="2:4" x14ac:dyDescent="0.2">
      <c r="B464" s="7"/>
      <c r="C464" s="7"/>
      <c r="D464" s="7"/>
    </row>
    <row r="465" spans="2:4" x14ac:dyDescent="0.2">
      <c r="B465" s="7"/>
      <c r="C465" s="7"/>
      <c r="D465" s="7"/>
    </row>
    <row r="466" spans="2:4" x14ac:dyDescent="0.2">
      <c r="B466" s="7"/>
      <c r="C466" s="7"/>
      <c r="D466" s="7"/>
    </row>
    <row r="467" spans="2:4" x14ac:dyDescent="0.2">
      <c r="B467" s="7"/>
      <c r="C467" s="7"/>
      <c r="D467" s="7"/>
    </row>
    <row r="468" spans="2:4" x14ac:dyDescent="0.2">
      <c r="B468" s="7"/>
      <c r="C468" s="7"/>
      <c r="D468" s="7"/>
    </row>
    <row r="469" spans="2:4" x14ac:dyDescent="0.2">
      <c r="B469" s="7"/>
      <c r="C469" s="7"/>
      <c r="D469" s="7"/>
    </row>
    <row r="470" spans="2:4" x14ac:dyDescent="0.2">
      <c r="B470" s="7"/>
      <c r="C470" s="7"/>
      <c r="D470" s="7"/>
    </row>
    <row r="471" spans="2:4" x14ac:dyDescent="0.2">
      <c r="B471" s="7"/>
      <c r="C471" s="7"/>
      <c r="D471" s="7"/>
    </row>
    <row r="472" spans="2:4" x14ac:dyDescent="0.2">
      <c r="B472" s="7"/>
      <c r="C472" s="7"/>
      <c r="D472" s="7"/>
    </row>
    <row r="473" spans="2:4" x14ac:dyDescent="0.2">
      <c r="B473" s="7"/>
      <c r="C473" s="7"/>
      <c r="D473" s="7"/>
    </row>
    <row r="474" spans="2:4" x14ac:dyDescent="0.2">
      <c r="B474" s="7"/>
      <c r="C474" s="7"/>
      <c r="D474" s="7"/>
    </row>
    <row r="475" spans="2:4" x14ac:dyDescent="0.2">
      <c r="B475" s="7"/>
      <c r="C475" s="7"/>
      <c r="D475" s="7"/>
    </row>
    <row r="476" spans="2:4" x14ac:dyDescent="0.2">
      <c r="B476" s="7"/>
      <c r="C476" s="7"/>
      <c r="D476" s="7"/>
    </row>
    <row r="477" spans="2:4" x14ac:dyDescent="0.2">
      <c r="B477" s="7"/>
      <c r="C477" s="7"/>
      <c r="D477" s="7"/>
    </row>
    <row r="478" spans="2:4" x14ac:dyDescent="0.2">
      <c r="B478" s="7"/>
      <c r="C478" s="7"/>
      <c r="D478" s="7"/>
    </row>
    <row r="479" spans="2:4" x14ac:dyDescent="0.2">
      <c r="B479" s="7"/>
      <c r="C479" s="7"/>
      <c r="D479" s="7"/>
    </row>
    <row r="480" spans="2:4" x14ac:dyDescent="0.2">
      <c r="B480" s="7"/>
      <c r="C480" s="7"/>
      <c r="D480" s="7"/>
    </row>
    <row r="481" spans="2:4" x14ac:dyDescent="0.2">
      <c r="B481" s="7"/>
      <c r="C481" s="7"/>
      <c r="D481" s="7"/>
    </row>
    <row r="482" spans="2:4" x14ac:dyDescent="0.2">
      <c r="B482" s="7"/>
      <c r="C482" s="7"/>
      <c r="D482" s="7"/>
    </row>
    <row r="483" spans="2:4" x14ac:dyDescent="0.2">
      <c r="B483" s="7"/>
      <c r="C483" s="7"/>
      <c r="D483" s="7"/>
    </row>
    <row r="484" spans="2:4" x14ac:dyDescent="0.2">
      <c r="B484" s="7"/>
      <c r="C484" s="7"/>
      <c r="D484" s="7"/>
    </row>
    <row r="485" spans="2:4" x14ac:dyDescent="0.2">
      <c r="B485" s="7"/>
      <c r="C485" s="7"/>
      <c r="D485" s="7"/>
    </row>
    <row r="486" spans="2:4" x14ac:dyDescent="0.2">
      <c r="B486" s="7"/>
      <c r="C486" s="7"/>
      <c r="D486" s="7"/>
    </row>
    <row r="487" spans="2:4" x14ac:dyDescent="0.2">
      <c r="B487" s="7"/>
      <c r="C487" s="7"/>
      <c r="D487" s="7"/>
    </row>
    <row r="488" spans="2:4" x14ac:dyDescent="0.2">
      <c r="B488" s="7"/>
      <c r="C488" s="7"/>
      <c r="D488" s="7"/>
    </row>
    <row r="489" spans="2:4" x14ac:dyDescent="0.2">
      <c r="B489" s="7"/>
      <c r="C489" s="7"/>
      <c r="D489" s="7"/>
    </row>
    <row r="490" spans="2:4" x14ac:dyDescent="0.2">
      <c r="B490" s="7"/>
      <c r="C490" s="7"/>
      <c r="D490" s="7"/>
    </row>
    <row r="491" spans="2:4" x14ac:dyDescent="0.2">
      <c r="B491" s="7"/>
      <c r="C491" s="7"/>
      <c r="D491" s="7"/>
    </row>
    <row r="492" spans="2:4" x14ac:dyDescent="0.2">
      <c r="B492" s="7"/>
      <c r="C492" s="7"/>
      <c r="D492" s="7"/>
    </row>
    <row r="493" spans="2:4" x14ac:dyDescent="0.2">
      <c r="B493" s="7"/>
      <c r="C493" s="7"/>
      <c r="D493" s="7"/>
    </row>
    <row r="494" spans="2:4" x14ac:dyDescent="0.2">
      <c r="B494" s="7"/>
      <c r="C494" s="7"/>
      <c r="D494" s="7"/>
    </row>
    <row r="495" spans="2:4" x14ac:dyDescent="0.2">
      <c r="B495" s="7"/>
      <c r="C495" s="7"/>
      <c r="D495" s="7"/>
    </row>
    <row r="496" spans="2:4" x14ac:dyDescent="0.2">
      <c r="B496" s="7"/>
      <c r="C496" s="7"/>
      <c r="D496" s="7"/>
    </row>
    <row r="497" spans="2:4" x14ac:dyDescent="0.2">
      <c r="B497" s="7"/>
      <c r="C497" s="7"/>
      <c r="D497" s="7"/>
    </row>
    <row r="498" spans="2:4" x14ac:dyDescent="0.2">
      <c r="B498" s="7"/>
      <c r="C498" s="7"/>
      <c r="D498" s="7"/>
    </row>
    <row r="499" spans="2:4" x14ac:dyDescent="0.2">
      <c r="B499" s="7"/>
      <c r="C499" s="7"/>
      <c r="D499" s="7"/>
    </row>
    <row r="500" spans="2:4" x14ac:dyDescent="0.2">
      <c r="B500" s="7"/>
      <c r="C500" s="7"/>
      <c r="D500" s="7"/>
    </row>
    <row r="501" spans="2:4" x14ac:dyDescent="0.2">
      <c r="B501" s="7"/>
      <c r="C501" s="7"/>
      <c r="D501" s="7"/>
    </row>
    <row r="502" spans="2:4" x14ac:dyDescent="0.2">
      <c r="B502" s="7"/>
      <c r="C502" s="7"/>
      <c r="D502" s="7"/>
    </row>
    <row r="503" spans="2:4" x14ac:dyDescent="0.2">
      <c r="B503" s="7"/>
      <c r="C503" s="7"/>
      <c r="D503" s="7"/>
    </row>
    <row r="504" spans="2:4" x14ac:dyDescent="0.2">
      <c r="B504" s="7"/>
      <c r="C504" s="7"/>
      <c r="D504" s="7"/>
    </row>
    <row r="505" spans="2:4" x14ac:dyDescent="0.2">
      <c r="B505" s="7"/>
      <c r="C505" s="7"/>
      <c r="D505" s="7"/>
    </row>
    <row r="506" spans="2:4" x14ac:dyDescent="0.2">
      <c r="B506" s="7"/>
      <c r="C506" s="7"/>
      <c r="D506" s="7"/>
    </row>
    <row r="507" spans="2:4" x14ac:dyDescent="0.2">
      <c r="B507" s="7"/>
      <c r="C507" s="7"/>
      <c r="D507" s="7"/>
    </row>
    <row r="508" spans="2:4" x14ac:dyDescent="0.2">
      <c r="B508" s="7"/>
      <c r="C508" s="7"/>
      <c r="D508" s="7"/>
    </row>
    <row r="509" spans="2:4" x14ac:dyDescent="0.2">
      <c r="B509" s="7"/>
      <c r="C509" s="7"/>
      <c r="D509" s="7"/>
    </row>
    <row r="510" spans="2:4" x14ac:dyDescent="0.2">
      <c r="B510" s="7"/>
      <c r="C510" s="7"/>
      <c r="D510" s="7"/>
    </row>
    <row r="511" spans="2:4" x14ac:dyDescent="0.2">
      <c r="B511" s="7"/>
      <c r="C511" s="7"/>
      <c r="D511" s="7"/>
    </row>
    <row r="512" spans="2:4" x14ac:dyDescent="0.2">
      <c r="B512" s="7"/>
      <c r="C512" s="7"/>
      <c r="D512" s="7"/>
    </row>
    <row r="513" spans="2:4" x14ac:dyDescent="0.2">
      <c r="B513" s="7"/>
      <c r="C513" s="7"/>
      <c r="D513" s="7"/>
    </row>
    <row r="514" spans="2:4" x14ac:dyDescent="0.2">
      <c r="B514" s="7"/>
      <c r="C514" s="7"/>
      <c r="D514" s="7"/>
    </row>
    <row r="515" spans="2:4" x14ac:dyDescent="0.2">
      <c r="B515" s="7"/>
      <c r="C515" s="7"/>
      <c r="D515" s="7"/>
    </row>
    <row r="516" spans="2:4" x14ac:dyDescent="0.2">
      <c r="B516" s="7"/>
      <c r="C516" s="7"/>
      <c r="D516" s="7"/>
    </row>
    <row r="517" spans="2:4" x14ac:dyDescent="0.2">
      <c r="B517" s="7"/>
      <c r="C517" s="7"/>
      <c r="D517" s="7"/>
    </row>
    <row r="518" spans="2:4" x14ac:dyDescent="0.2">
      <c r="B518" s="7"/>
      <c r="C518" s="7"/>
      <c r="D518" s="7"/>
    </row>
    <row r="519" spans="2:4" x14ac:dyDescent="0.2">
      <c r="B519" s="7"/>
      <c r="C519" s="7"/>
      <c r="D519" s="7"/>
    </row>
    <row r="520" spans="2:4" x14ac:dyDescent="0.2">
      <c r="B520" s="7"/>
      <c r="C520" s="7"/>
      <c r="D520" s="7"/>
    </row>
    <row r="521" spans="2:4" x14ac:dyDescent="0.2">
      <c r="B521" s="7"/>
      <c r="C521" s="7"/>
      <c r="D521" s="7"/>
    </row>
    <row r="522" spans="2:4" x14ac:dyDescent="0.2">
      <c r="B522" s="7"/>
      <c r="C522" s="7"/>
      <c r="D522" s="7"/>
    </row>
    <row r="523" spans="2:4" x14ac:dyDescent="0.2">
      <c r="B523" s="7"/>
      <c r="C523" s="7"/>
      <c r="D523" s="7"/>
    </row>
    <row r="524" spans="2:4" x14ac:dyDescent="0.2">
      <c r="B524" s="7"/>
      <c r="C524" s="7"/>
      <c r="D524" s="7"/>
    </row>
    <row r="525" spans="2:4" x14ac:dyDescent="0.2">
      <c r="B525" s="7"/>
      <c r="C525" s="7"/>
      <c r="D525" s="7"/>
    </row>
    <row r="526" spans="2:4" x14ac:dyDescent="0.2">
      <c r="B526" s="7"/>
      <c r="C526" s="7"/>
      <c r="D526" s="7"/>
    </row>
    <row r="527" spans="2:4" x14ac:dyDescent="0.2">
      <c r="B527" s="7"/>
      <c r="C527" s="7"/>
      <c r="D527" s="7"/>
    </row>
    <row r="528" spans="2:4" x14ac:dyDescent="0.2">
      <c r="B528" s="7"/>
      <c r="C528" s="7"/>
      <c r="D528" s="7"/>
    </row>
    <row r="529" spans="2:4" x14ac:dyDescent="0.2">
      <c r="B529" s="7"/>
      <c r="C529" s="7"/>
      <c r="D529" s="7"/>
    </row>
    <row r="530" spans="2:4" x14ac:dyDescent="0.2">
      <c r="B530" s="7"/>
      <c r="C530" s="7"/>
      <c r="D530" s="7"/>
    </row>
    <row r="531" spans="2:4" x14ac:dyDescent="0.2">
      <c r="B531" s="7"/>
      <c r="C531" s="7"/>
      <c r="D531" s="7"/>
    </row>
    <row r="532" spans="2:4" x14ac:dyDescent="0.2">
      <c r="B532" s="7"/>
      <c r="C532" s="7"/>
      <c r="D532" s="7"/>
    </row>
    <row r="533" spans="2:4" x14ac:dyDescent="0.2">
      <c r="B533" s="7"/>
      <c r="C533" s="7"/>
      <c r="D533" s="7"/>
    </row>
    <row r="534" spans="2:4" x14ac:dyDescent="0.2">
      <c r="B534" s="7"/>
      <c r="C534" s="7"/>
      <c r="D534" s="7"/>
    </row>
    <row r="535" spans="2:4" x14ac:dyDescent="0.2">
      <c r="B535" s="7"/>
      <c r="C535" s="7"/>
      <c r="D535" s="7"/>
    </row>
    <row r="536" spans="2:4" x14ac:dyDescent="0.2">
      <c r="B536" s="7"/>
      <c r="C536" s="7"/>
      <c r="D536" s="7"/>
    </row>
    <row r="537" spans="2:4" x14ac:dyDescent="0.2">
      <c r="B537" s="7"/>
      <c r="C537" s="7"/>
      <c r="D537" s="7"/>
    </row>
    <row r="538" spans="2:4" x14ac:dyDescent="0.2">
      <c r="B538" s="7"/>
      <c r="C538" s="7"/>
      <c r="D538" s="7"/>
    </row>
    <row r="539" spans="2:4" x14ac:dyDescent="0.2">
      <c r="B539" s="7"/>
      <c r="C539" s="7"/>
      <c r="D539" s="7"/>
    </row>
    <row r="540" spans="2:4" x14ac:dyDescent="0.2">
      <c r="B540" s="7"/>
      <c r="C540" s="7"/>
      <c r="D540" s="7"/>
    </row>
    <row r="541" spans="2:4" x14ac:dyDescent="0.2">
      <c r="B541" s="7"/>
      <c r="C541" s="7"/>
      <c r="D541" s="7"/>
    </row>
    <row r="542" spans="2:4" x14ac:dyDescent="0.2">
      <c r="B542" s="7"/>
      <c r="C542" s="7"/>
      <c r="D542" s="7"/>
    </row>
    <row r="543" spans="2:4" x14ac:dyDescent="0.2">
      <c r="B543" s="7"/>
      <c r="C543" s="7"/>
      <c r="D543" s="7"/>
    </row>
    <row r="544" spans="2:4" x14ac:dyDescent="0.2">
      <c r="B544" s="7"/>
      <c r="C544" s="7"/>
      <c r="D544" s="7"/>
    </row>
    <row r="545" spans="2:4" x14ac:dyDescent="0.2">
      <c r="B545" s="7"/>
      <c r="C545" s="7"/>
      <c r="D545" s="7"/>
    </row>
    <row r="546" spans="2:4" x14ac:dyDescent="0.2">
      <c r="B546" s="7"/>
      <c r="C546" s="7"/>
      <c r="D546" s="7"/>
    </row>
    <row r="547" spans="2:4" x14ac:dyDescent="0.2">
      <c r="B547" s="7"/>
      <c r="C547" s="7"/>
      <c r="D547" s="7"/>
    </row>
    <row r="548" spans="2:4" x14ac:dyDescent="0.2">
      <c r="B548" s="7"/>
      <c r="C548" s="7"/>
      <c r="D548" s="7"/>
    </row>
    <row r="549" spans="2:4" x14ac:dyDescent="0.2">
      <c r="B549" s="7"/>
      <c r="C549" s="7"/>
      <c r="D549" s="7"/>
    </row>
    <row r="550" spans="2:4" x14ac:dyDescent="0.2">
      <c r="B550" s="7"/>
      <c r="C550" s="7"/>
      <c r="D550" s="7"/>
    </row>
    <row r="551" spans="2:4" x14ac:dyDescent="0.2">
      <c r="B551" s="7"/>
      <c r="C551" s="7"/>
      <c r="D551" s="7"/>
    </row>
    <row r="552" spans="2:4" x14ac:dyDescent="0.2">
      <c r="B552" s="7"/>
      <c r="C552" s="7"/>
      <c r="D552" s="7"/>
    </row>
    <row r="553" spans="2:4" x14ac:dyDescent="0.2">
      <c r="B553" s="7"/>
      <c r="C553" s="7"/>
      <c r="D553" s="7"/>
    </row>
    <row r="554" spans="2:4" x14ac:dyDescent="0.2">
      <c r="B554" s="7"/>
      <c r="C554" s="7"/>
      <c r="D554" s="7"/>
    </row>
    <row r="555" spans="2:4" x14ac:dyDescent="0.2">
      <c r="B555" s="7"/>
      <c r="C555" s="7"/>
      <c r="D555" s="7"/>
    </row>
    <row r="556" spans="2:4" x14ac:dyDescent="0.2">
      <c r="B556" s="7"/>
      <c r="C556" s="7"/>
      <c r="D556" s="7"/>
    </row>
    <row r="557" spans="2:4" x14ac:dyDescent="0.2">
      <c r="B557" s="7"/>
      <c r="C557" s="7"/>
      <c r="D557" s="7"/>
    </row>
    <row r="558" spans="2:4" x14ac:dyDescent="0.2">
      <c r="B558" s="7"/>
      <c r="C558" s="7"/>
      <c r="D558" s="7"/>
    </row>
    <row r="559" spans="2:4" x14ac:dyDescent="0.2">
      <c r="B559" s="7"/>
      <c r="C559" s="7"/>
      <c r="D559" s="7"/>
    </row>
    <row r="560" spans="2:4" x14ac:dyDescent="0.2">
      <c r="B560" s="7"/>
      <c r="C560" s="7"/>
      <c r="D560" s="7"/>
    </row>
    <row r="561" spans="2:4" x14ac:dyDescent="0.2">
      <c r="B561" s="7"/>
      <c r="C561" s="7"/>
      <c r="D561" s="7"/>
    </row>
    <row r="562" spans="2:4" x14ac:dyDescent="0.2">
      <c r="B562" s="7"/>
      <c r="C562" s="7"/>
      <c r="D562" s="7"/>
    </row>
    <row r="563" spans="2:4" x14ac:dyDescent="0.2">
      <c r="B563" s="7"/>
      <c r="C563" s="7"/>
      <c r="D563" s="7"/>
    </row>
    <row r="564" spans="2:4" x14ac:dyDescent="0.2">
      <c r="B564" s="7"/>
      <c r="C564" s="7"/>
      <c r="D564" s="7"/>
    </row>
    <row r="565" spans="2:4" x14ac:dyDescent="0.2">
      <c r="B565" s="7"/>
      <c r="C565" s="7"/>
      <c r="D565" s="7"/>
    </row>
    <row r="566" spans="2:4" x14ac:dyDescent="0.2">
      <c r="B566" s="7"/>
      <c r="C566" s="7"/>
      <c r="D566" s="7"/>
    </row>
    <row r="567" spans="2:4" x14ac:dyDescent="0.2">
      <c r="B567" s="7"/>
      <c r="C567" s="7"/>
      <c r="D567" s="7"/>
    </row>
    <row r="568" spans="2:4" x14ac:dyDescent="0.2">
      <c r="B568" s="7"/>
      <c r="C568" s="7"/>
      <c r="D568" s="7"/>
    </row>
    <row r="569" spans="2:4" x14ac:dyDescent="0.2">
      <c r="B569" s="7"/>
      <c r="C569" s="7"/>
      <c r="D569" s="7"/>
    </row>
    <row r="570" spans="2:4" x14ac:dyDescent="0.2">
      <c r="B570" s="7"/>
      <c r="C570" s="7"/>
      <c r="D570" s="7"/>
    </row>
    <row r="571" spans="2:4" x14ac:dyDescent="0.2">
      <c r="B571" s="7"/>
      <c r="C571" s="7"/>
      <c r="D571" s="7"/>
    </row>
    <row r="572" spans="2:4" x14ac:dyDescent="0.2">
      <c r="B572" s="7"/>
      <c r="C572" s="7"/>
      <c r="D572" s="7"/>
    </row>
    <row r="573" spans="2:4" x14ac:dyDescent="0.2">
      <c r="B573" s="7"/>
      <c r="C573" s="7"/>
      <c r="D573" s="7"/>
    </row>
    <row r="574" spans="2:4" x14ac:dyDescent="0.2">
      <c r="B574" s="7"/>
      <c r="C574" s="7"/>
      <c r="D574" s="7"/>
    </row>
    <row r="575" spans="2:4" x14ac:dyDescent="0.2">
      <c r="B575" s="7"/>
      <c r="C575" s="7"/>
      <c r="D575" s="7"/>
    </row>
    <row r="576" spans="2:4" x14ac:dyDescent="0.2">
      <c r="B576" s="7"/>
      <c r="C576" s="7"/>
      <c r="D576" s="7"/>
    </row>
    <row r="577" spans="2:4" x14ac:dyDescent="0.2">
      <c r="B577" s="7"/>
      <c r="C577" s="7"/>
      <c r="D577" s="7"/>
    </row>
    <row r="578" spans="2:4" x14ac:dyDescent="0.2">
      <c r="B578" s="7"/>
      <c r="C578" s="7"/>
      <c r="D578" s="7"/>
    </row>
    <row r="579" spans="2:4" x14ac:dyDescent="0.2">
      <c r="B579" s="7"/>
      <c r="C579" s="7"/>
      <c r="D579" s="7"/>
    </row>
    <row r="580" spans="2:4" x14ac:dyDescent="0.2">
      <c r="B580" s="7"/>
      <c r="C580" s="7"/>
      <c r="D580" s="7"/>
    </row>
    <row r="581" spans="2:4" x14ac:dyDescent="0.2">
      <c r="B581" s="7"/>
      <c r="C581" s="7"/>
      <c r="D581" s="7"/>
    </row>
    <row r="582" spans="2:4" x14ac:dyDescent="0.2">
      <c r="B582" s="7"/>
      <c r="C582" s="7"/>
      <c r="D582" s="7"/>
    </row>
    <row r="583" spans="2:4" x14ac:dyDescent="0.2">
      <c r="B583" s="7"/>
      <c r="C583" s="7"/>
      <c r="D583" s="7"/>
    </row>
    <row r="584" spans="2:4" x14ac:dyDescent="0.2">
      <c r="B584" s="7"/>
      <c r="C584" s="7"/>
      <c r="D584" s="7"/>
    </row>
    <row r="585" spans="2:4" x14ac:dyDescent="0.2">
      <c r="B585" s="7"/>
      <c r="C585" s="7"/>
      <c r="D585" s="7"/>
    </row>
    <row r="586" spans="2:4" x14ac:dyDescent="0.2">
      <c r="B586" s="7"/>
      <c r="C586" s="7"/>
      <c r="D586" s="7"/>
    </row>
    <row r="587" spans="2:4" x14ac:dyDescent="0.2">
      <c r="B587" s="7"/>
      <c r="C587" s="7"/>
      <c r="D587" s="7"/>
    </row>
    <row r="588" spans="2:4" x14ac:dyDescent="0.2">
      <c r="B588" s="7"/>
      <c r="C588" s="7"/>
      <c r="D588" s="7"/>
    </row>
    <row r="589" spans="2:4" x14ac:dyDescent="0.2">
      <c r="B589" s="7"/>
      <c r="C589" s="7"/>
      <c r="D589" s="7"/>
    </row>
    <row r="590" spans="2:4" x14ac:dyDescent="0.2">
      <c r="B590" s="7"/>
      <c r="C590" s="7"/>
      <c r="D590" s="7"/>
    </row>
    <row r="591" spans="2:4" x14ac:dyDescent="0.2">
      <c r="B591" s="7"/>
      <c r="C591" s="7"/>
      <c r="D591" s="7"/>
    </row>
    <row r="592" spans="2:4" x14ac:dyDescent="0.2">
      <c r="B592" s="7"/>
      <c r="C592" s="7"/>
      <c r="D592" s="7"/>
    </row>
    <row r="593" spans="2:4" x14ac:dyDescent="0.2">
      <c r="B593" s="7"/>
      <c r="C593" s="7"/>
      <c r="D593" s="7"/>
    </row>
    <row r="594" spans="2:4" x14ac:dyDescent="0.2">
      <c r="B594" s="7"/>
      <c r="C594" s="7"/>
      <c r="D594" s="7"/>
    </row>
    <row r="595" spans="2:4" x14ac:dyDescent="0.2">
      <c r="B595" s="7"/>
      <c r="C595" s="7"/>
      <c r="D595" s="7"/>
    </row>
    <row r="596" spans="2:4" x14ac:dyDescent="0.2">
      <c r="B596" s="7"/>
      <c r="C596" s="7"/>
      <c r="D596" s="7"/>
    </row>
    <row r="597" spans="2:4" x14ac:dyDescent="0.2">
      <c r="B597" s="7"/>
      <c r="C597" s="7"/>
      <c r="D597" s="7"/>
    </row>
    <row r="598" spans="2:4" x14ac:dyDescent="0.2">
      <c r="B598" s="7"/>
      <c r="C598" s="7"/>
      <c r="D598" s="7"/>
    </row>
    <row r="599" spans="2:4" x14ac:dyDescent="0.2">
      <c r="B599" s="7"/>
      <c r="C599" s="7"/>
      <c r="D599" s="7"/>
    </row>
    <row r="600" spans="2:4" x14ac:dyDescent="0.2">
      <c r="B600" s="7"/>
      <c r="C600" s="7"/>
      <c r="D600" s="7"/>
    </row>
    <row r="601" spans="2:4" x14ac:dyDescent="0.2">
      <c r="B601" s="7"/>
      <c r="C601" s="7"/>
      <c r="D601" s="7"/>
    </row>
    <row r="602" spans="2:4" x14ac:dyDescent="0.2">
      <c r="B602" s="7"/>
      <c r="C602" s="7"/>
      <c r="D602" s="7"/>
    </row>
    <row r="603" spans="2:4" x14ac:dyDescent="0.2">
      <c r="B603" s="7"/>
      <c r="C603" s="7"/>
      <c r="D603" s="7"/>
    </row>
    <row r="604" spans="2:4" x14ac:dyDescent="0.2">
      <c r="B604" s="7"/>
      <c r="C604" s="7"/>
      <c r="D604" s="7"/>
    </row>
    <row r="605" spans="2:4" x14ac:dyDescent="0.2">
      <c r="B605" s="7"/>
      <c r="C605" s="7"/>
      <c r="D605" s="7"/>
    </row>
    <row r="606" spans="2:4" x14ac:dyDescent="0.2">
      <c r="B606" s="7"/>
      <c r="C606" s="7"/>
      <c r="D606" s="7"/>
    </row>
    <row r="607" spans="2:4" x14ac:dyDescent="0.2">
      <c r="B607" s="7"/>
      <c r="C607" s="7"/>
      <c r="D607" s="7"/>
    </row>
    <row r="608" spans="2:4" x14ac:dyDescent="0.2">
      <c r="B608" s="7"/>
      <c r="C608" s="7"/>
      <c r="D608" s="7"/>
    </row>
    <row r="609" spans="2:4" x14ac:dyDescent="0.2">
      <c r="B609" s="7"/>
      <c r="C609" s="7"/>
      <c r="D609" s="7"/>
    </row>
    <row r="610" spans="2:4" x14ac:dyDescent="0.2">
      <c r="B610" s="7"/>
      <c r="C610" s="7"/>
      <c r="D610" s="7"/>
    </row>
    <row r="611" spans="2:4" x14ac:dyDescent="0.2">
      <c r="B611" s="7"/>
      <c r="C611" s="7"/>
      <c r="D611" s="7"/>
    </row>
    <row r="612" spans="2:4" x14ac:dyDescent="0.2">
      <c r="B612" s="7"/>
      <c r="C612" s="7"/>
      <c r="D612" s="7"/>
    </row>
    <row r="613" spans="2:4" x14ac:dyDescent="0.2">
      <c r="B613" s="7"/>
      <c r="C613" s="7"/>
      <c r="D613" s="7"/>
    </row>
    <row r="614" spans="2:4" x14ac:dyDescent="0.2">
      <c r="B614" s="7"/>
      <c r="C614" s="7"/>
      <c r="D614" s="7"/>
    </row>
    <row r="615" spans="2:4" x14ac:dyDescent="0.2">
      <c r="B615" s="7"/>
      <c r="C615" s="7"/>
      <c r="D615" s="7"/>
    </row>
    <row r="616" spans="2:4" x14ac:dyDescent="0.2">
      <c r="B616" s="7"/>
      <c r="C616" s="7"/>
      <c r="D616" s="7"/>
    </row>
    <row r="617" spans="2:4" x14ac:dyDescent="0.2">
      <c r="B617" s="7"/>
      <c r="C617" s="7"/>
      <c r="D617" s="7"/>
    </row>
    <row r="618" spans="2:4" x14ac:dyDescent="0.2">
      <c r="B618" s="7"/>
      <c r="C618" s="7"/>
      <c r="D618" s="7"/>
    </row>
    <row r="619" spans="2:4" x14ac:dyDescent="0.2">
      <c r="B619" s="7"/>
      <c r="C619" s="7"/>
      <c r="D619" s="7"/>
    </row>
    <row r="620" spans="2:4" x14ac:dyDescent="0.2">
      <c r="B620" s="7"/>
      <c r="C620" s="7"/>
      <c r="D620" s="7"/>
    </row>
    <row r="621" spans="2:4" x14ac:dyDescent="0.2">
      <c r="B621" s="7"/>
      <c r="C621" s="7"/>
      <c r="D621" s="7"/>
    </row>
    <row r="622" spans="2:4" x14ac:dyDescent="0.2">
      <c r="B622" s="7"/>
      <c r="C622" s="7"/>
      <c r="D622" s="7"/>
    </row>
    <row r="623" spans="2:4" x14ac:dyDescent="0.2">
      <c r="B623" s="7"/>
      <c r="C623" s="7"/>
      <c r="D623" s="7"/>
    </row>
    <row r="624" spans="2:4" x14ac:dyDescent="0.2">
      <c r="B624" s="7"/>
      <c r="C624" s="7"/>
      <c r="D624" s="7"/>
    </row>
    <row r="625" spans="2:4" x14ac:dyDescent="0.2">
      <c r="B625" s="7"/>
      <c r="C625" s="7"/>
      <c r="D625" s="7"/>
    </row>
    <row r="626" spans="2:4" x14ac:dyDescent="0.2">
      <c r="B626" s="7"/>
      <c r="C626" s="7"/>
      <c r="D626" s="7"/>
    </row>
    <row r="627" spans="2:4" x14ac:dyDescent="0.2">
      <c r="B627" s="7"/>
      <c r="C627" s="7"/>
      <c r="D627" s="7"/>
    </row>
    <row r="628" spans="2:4" x14ac:dyDescent="0.2">
      <c r="B628" s="7"/>
      <c r="C628" s="7"/>
      <c r="D628" s="7"/>
    </row>
    <row r="629" spans="2:4" x14ac:dyDescent="0.2">
      <c r="B629" s="7"/>
      <c r="C629" s="7"/>
      <c r="D629" s="7"/>
    </row>
    <row r="630" spans="2:4" x14ac:dyDescent="0.2">
      <c r="B630" s="7"/>
      <c r="C630" s="7"/>
      <c r="D630" s="7"/>
    </row>
    <row r="631" spans="2:4" x14ac:dyDescent="0.2">
      <c r="B631" s="7"/>
      <c r="C631" s="7"/>
      <c r="D631" s="7"/>
    </row>
    <row r="632" spans="2:4" x14ac:dyDescent="0.2">
      <c r="B632" s="7"/>
      <c r="C632" s="7"/>
      <c r="D632" s="7"/>
    </row>
    <row r="633" spans="2:4" x14ac:dyDescent="0.2">
      <c r="B633" s="7"/>
      <c r="C633" s="7"/>
      <c r="D633" s="7"/>
    </row>
    <row r="634" spans="2:4" x14ac:dyDescent="0.2">
      <c r="B634" s="7"/>
      <c r="C634" s="7"/>
      <c r="D634" s="7"/>
    </row>
    <row r="635" spans="2:4" x14ac:dyDescent="0.2">
      <c r="B635" s="7"/>
      <c r="C635" s="7"/>
      <c r="D635" s="7"/>
    </row>
    <row r="636" spans="2:4" x14ac:dyDescent="0.2">
      <c r="B636" s="7"/>
      <c r="C636" s="7"/>
      <c r="D636" s="7"/>
    </row>
    <row r="637" spans="2:4" x14ac:dyDescent="0.2">
      <c r="B637" s="7"/>
      <c r="C637" s="7"/>
      <c r="D637" s="7"/>
    </row>
    <row r="638" spans="2:4" x14ac:dyDescent="0.2">
      <c r="B638" s="7"/>
      <c r="C638" s="7"/>
      <c r="D638" s="7"/>
    </row>
    <row r="639" spans="2:4" x14ac:dyDescent="0.2">
      <c r="B639" s="7"/>
      <c r="C639" s="7"/>
      <c r="D639" s="7"/>
    </row>
    <row r="640" spans="2:4" x14ac:dyDescent="0.2">
      <c r="B640" s="7"/>
      <c r="C640" s="7"/>
      <c r="D640" s="7"/>
    </row>
    <row r="641" spans="2:4" x14ac:dyDescent="0.2">
      <c r="B641" s="7"/>
      <c r="C641" s="7"/>
      <c r="D641" s="7"/>
    </row>
    <row r="642" spans="2:4" x14ac:dyDescent="0.2">
      <c r="B642" s="7"/>
      <c r="C642" s="7"/>
      <c r="D642" s="7"/>
    </row>
    <row r="643" spans="2:4" x14ac:dyDescent="0.2">
      <c r="B643" s="7"/>
      <c r="C643" s="7"/>
      <c r="D643" s="7"/>
    </row>
    <row r="644" spans="2:4" x14ac:dyDescent="0.2">
      <c r="B644" s="7"/>
      <c r="C644" s="7"/>
      <c r="D644" s="7"/>
    </row>
    <row r="645" spans="2:4" x14ac:dyDescent="0.2">
      <c r="B645" s="7"/>
      <c r="C645" s="7"/>
      <c r="D645" s="7"/>
    </row>
    <row r="646" spans="2:4" x14ac:dyDescent="0.2">
      <c r="B646" s="7"/>
      <c r="C646" s="7"/>
      <c r="D646" s="7"/>
    </row>
    <row r="647" spans="2:4" x14ac:dyDescent="0.2">
      <c r="B647" s="7"/>
      <c r="C647" s="7"/>
      <c r="D647" s="7"/>
    </row>
    <row r="648" spans="2:4" x14ac:dyDescent="0.2">
      <c r="B648" s="7"/>
      <c r="C648" s="7"/>
      <c r="D648" s="7"/>
    </row>
    <row r="649" spans="2:4" x14ac:dyDescent="0.2">
      <c r="B649" s="7"/>
      <c r="C649" s="7"/>
      <c r="D649" s="7"/>
    </row>
    <row r="650" spans="2:4" x14ac:dyDescent="0.2">
      <c r="B650" s="7"/>
      <c r="C650" s="7"/>
      <c r="D650" s="7"/>
    </row>
    <row r="651" spans="2:4" x14ac:dyDescent="0.2">
      <c r="B651" s="7"/>
      <c r="C651" s="7"/>
      <c r="D651" s="7"/>
    </row>
    <row r="652" spans="2:4" x14ac:dyDescent="0.2">
      <c r="B652" s="7"/>
      <c r="C652" s="7"/>
      <c r="D652" s="7"/>
    </row>
    <row r="653" spans="2:4" x14ac:dyDescent="0.2">
      <c r="B653" s="7"/>
      <c r="C653" s="7"/>
      <c r="D653" s="7"/>
    </row>
    <row r="654" spans="2:4" x14ac:dyDescent="0.2">
      <c r="B654" s="7"/>
      <c r="C654" s="7"/>
      <c r="D654" s="7"/>
    </row>
    <row r="655" spans="2:4" x14ac:dyDescent="0.2">
      <c r="B655" s="7"/>
      <c r="C655" s="7"/>
      <c r="D655" s="7"/>
    </row>
    <row r="656" spans="2:4" x14ac:dyDescent="0.2">
      <c r="B656" s="7"/>
      <c r="C656" s="7"/>
      <c r="D656" s="7"/>
    </row>
    <row r="657" spans="2:4" x14ac:dyDescent="0.2">
      <c r="B657" s="7"/>
      <c r="C657" s="7"/>
      <c r="D657" s="7"/>
    </row>
    <row r="658" spans="2:4" x14ac:dyDescent="0.2">
      <c r="B658" s="7"/>
      <c r="C658" s="7"/>
      <c r="D658" s="7"/>
    </row>
    <row r="659" spans="2:4" x14ac:dyDescent="0.2">
      <c r="B659" s="7"/>
      <c r="C659" s="7"/>
      <c r="D659" s="7"/>
    </row>
    <row r="660" spans="2:4" x14ac:dyDescent="0.2">
      <c r="B660" s="7"/>
      <c r="C660" s="7"/>
      <c r="D660" s="7"/>
    </row>
    <row r="661" spans="2:4" x14ac:dyDescent="0.2">
      <c r="B661" s="7"/>
      <c r="C661" s="7"/>
      <c r="D661" s="7"/>
    </row>
    <row r="662" spans="2:4" x14ac:dyDescent="0.2">
      <c r="B662" s="7"/>
      <c r="C662" s="7"/>
      <c r="D662" s="7"/>
    </row>
    <row r="663" spans="2:4" x14ac:dyDescent="0.2">
      <c r="B663" s="7"/>
      <c r="C663" s="7"/>
      <c r="D663" s="7"/>
    </row>
    <row r="664" spans="2:4" x14ac:dyDescent="0.2">
      <c r="B664" s="7"/>
      <c r="C664" s="7"/>
      <c r="D664" s="7"/>
    </row>
    <row r="665" spans="2:4" x14ac:dyDescent="0.2">
      <c r="B665" s="7"/>
      <c r="C665" s="7"/>
      <c r="D665" s="7"/>
    </row>
    <row r="666" spans="2:4" x14ac:dyDescent="0.2">
      <c r="B666" s="7"/>
      <c r="C666" s="7"/>
      <c r="D666" s="7"/>
    </row>
    <row r="667" spans="2:4" x14ac:dyDescent="0.2">
      <c r="B667" s="7"/>
      <c r="C667" s="7"/>
      <c r="D667" s="7"/>
    </row>
    <row r="668" spans="2:4" x14ac:dyDescent="0.2">
      <c r="B668" s="7"/>
      <c r="C668" s="7"/>
      <c r="D668" s="7"/>
    </row>
    <row r="669" spans="2:4" x14ac:dyDescent="0.2">
      <c r="B669" s="7"/>
      <c r="C669" s="7"/>
      <c r="D669" s="7"/>
    </row>
    <row r="670" spans="2:4" x14ac:dyDescent="0.2">
      <c r="B670" s="7"/>
      <c r="C670" s="7"/>
      <c r="D670" s="7"/>
    </row>
    <row r="671" spans="2:4" x14ac:dyDescent="0.2">
      <c r="B671" s="7"/>
      <c r="C671" s="7"/>
      <c r="D671" s="7"/>
    </row>
    <row r="672" spans="2:4" x14ac:dyDescent="0.2">
      <c r="B672" s="7"/>
      <c r="C672" s="7"/>
      <c r="D672" s="7"/>
    </row>
    <row r="673" spans="2:4" x14ac:dyDescent="0.2">
      <c r="B673" s="7"/>
      <c r="C673" s="7"/>
      <c r="D673" s="7"/>
    </row>
    <row r="674" spans="2:4" x14ac:dyDescent="0.2">
      <c r="B674" s="7"/>
      <c r="C674" s="7"/>
      <c r="D674" s="7"/>
    </row>
    <row r="675" spans="2:4" x14ac:dyDescent="0.2">
      <c r="B675" s="7"/>
      <c r="C675" s="7"/>
      <c r="D675" s="7"/>
    </row>
    <row r="676" spans="2:4" x14ac:dyDescent="0.2">
      <c r="B676" s="7"/>
      <c r="C676" s="7"/>
      <c r="D676" s="7"/>
    </row>
    <row r="677" spans="2:4" x14ac:dyDescent="0.2">
      <c r="B677" s="7"/>
      <c r="C677" s="7"/>
      <c r="D677" s="7"/>
    </row>
    <row r="678" spans="2:4" x14ac:dyDescent="0.2">
      <c r="B678" s="7"/>
      <c r="C678" s="7"/>
      <c r="D678" s="7"/>
    </row>
    <row r="679" spans="2:4" x14ac:dyDescent="0.2">
      <c r="B679" s="7"/>
      <c r="C679" s="7"/>
      <c r="D679" s="7"/>
    </row>
    <row r="680" spans="2:4" x14ac:dyDescent="0.2">
      <c r="B680" s="7"/>
      <c r="C680" s="7"/>
      <c r="D680" s="7"/>
    </row>
    <row r="681" spans="2:4" x14ac:dyDescent="0.2">
      <c r="B681" s="7"/>
      <c r="C681" s="7"/>
      <c r="D681" s="7"/>
    </row>
    <row r="682" spans="2:4" x14ac:dyDescent="0.2">
      <c r="B682" s="7"/>
      <c r="C682" s="7"/>
      <c r="D682" s="7"/>
    </row>
    <row r="683" spans="2:4" x14ac:dyDescent="0.2">
      <c r="B683" s="7"/>
      <c r="C683" s="7"/>
      <c r="D683" s="7"/>
    </row>
    <row r="684" spans="2:4" x14ac:dyDescent="0.2">
      <c r="B684" s="7"/>
      <c r="C684" s="7"/>
      <c r="D684" s="7"/>
    </row>
    <row r="685" spans="2:4" x14ac:dyDescent="0.2">
      <c r="B685" s="7"/>
      <c r="C685" s="7"/>
      <c r="D685" s="7"/>
    </row>
    <row r="686" spans="2:4" x14ac:dyDescent="0.2">
      <c r="B686" s="7"/>
      <c r="C686" s="7"/>
      <c r="D686" s="7"/>
    </row>
    <row r="687" spans="2:4" x14ac:dyDescent="0.2">
      <c r="B687" s="7"/>
      <c r="C687" s="7"/>
      <c r="D687" s="7"/>
    </row>
    <row r="688" spans="2:4" x14ac:dyDescent="0.2">
      <c r="B688" s="7"/>
      <c r="C688" s="7"/>
      <c r="D688" s="7"/>
    </row>
    <row r="689" spans="2:4" x14ac:dyDescent="0.2">
      <c r="B689" s="7"/>
      <c r="C689" s="7"/>
      <c r="D689" s="7"/>
    </row>
    <row r="690" spans="2:4" x14ac:dyDescent="0.2">
      <c r="B690" s="7"/>
      <c r="C690" s="7"/>
      <c r="D690" s="7"/>
    </row>
    <row r="691" spans="2:4" x14ac:dyDescent="0.2">
      <c r="B691" s="7"/>
      <c r="C691" s="7"/>
      <c r="D691" s="7"/>
    </row>
    <row r="692" spans="2:4" x14ac:dyDescent="0.2">
      <c r="B692" s="7"/>
      <c r="C692" s="7"/>
      <c r="D692" s="7"/>
    </row>
    <row r="693" spans="2:4" x14ac:dyDescent="0.2">
      <c r="B693" s="7"/>
      <c r="C693" s="7"/>
      <c r="D693" s="7"/>
    </row>
    <row r="694" spans="2:4" x14ac:dyDescent="0.2">
      <c r="B694" s="7"/>
      <c r="C694" s="7"/>
      <c r="D694" s="7"/>
    </row>
    <row r="695" spans="2:4" x14ac:dyDescent="0.2">
      <c r="B695" s="7"/>
      <c r="C695" s="7"/>
      <c r="D695" s="7"/>
    </row>
    <row r="696" spans="2:4" x14ac:dyDescent="0.2">
      <c r="B696" s="7"/>
      <c r="C696" s="7"/>
      <c r="D696" s="7"/>
    </row>
    <row r="697" spans="2:4" x14ac:dyDescent="0.2">
      <c r="B697" s="7"/>
      <c r="C697" s="7"/>
      <c r="D697" s="7"/>
    </row>
    <row r="698" spans="2:4" x14ac:dyDescent="0.2">
      <c r="B698" s="7"/>
      <c r="C698" s="7"/>
      <c r="D698" s="7"/>
    </row>
    <row r="699" spans="2:4" x14ac:dyDescent="0.2">
      <c r="B699" s="7"/>
      <c r="C699" s="7"/>
      <c r="D699" s="7"/>
    </row>
    <row r="700" spans="2:4" x14ac:dyDescent="0.2">
      <c r="B700" s="7"/>
      <c r="C700" s="7"/>
      <c r="D700" s="7"/>
    </row>
    <row r="701" spans="2:4" x14ac:dyDescent="0.2">
      <c r="B701" s="7"/>
      <c r="C701" s="7"/>
      <c r="D701" s="7"/>
    </row>
    <row r="702" spans="2:4" x14ac:dyDescent="0.2">
      <c r="B702" s="7"/>
      <c r="C702" s="7"/>
      <c r="D702" s="7"/>
    </row>
    <row r="703" spans="2:4" x14ac:dyDescent="0.2">
      <c r="B703" s="7"/>
      <c r="C703" s="7"/>
      <c r="D703" s="7"/>
    </row>
    <row r="704" spans="2:4" x14ac:dyDescent="0.2">
      <c r="B704" s="7"/>
      <c r="C704" s="7"/>
      <c r="D704" s="7"/>
    </row>
    <row r="705" spans="2:4" x14ac:dyDescent="0.2">
      <c r="B705" s="7"/>
      <c r="C705" s="7"/>
      <c r="D705" s="7"/>
    </row>
    <row r="706" spans="2:4" x14ac:dyDescent="0.2">
      <c r="B706" s="7"/>
      <c r="C706" s="7"/>
      <c r="D706" s="7"/>
    </row>
    <row r="707" spans="2:4" x14ac:dyDescent="0.2">
      <c r="B707" s="7"/>
      <c r="C707" s="7"/>
      <c r="D707" s="7"/>
    </row>
    <row r="708" spans="2:4" x14ac:dyDescent="0.2">
      <c r="B708" s="7"/>
      <c r="C708" s="7"/>
      <c r="D708" s="7"/>
    </row>
    <row r="709" spans="2:4" x14ac:dyDescent="0.2">
      <c r="B709" s="7"/>
      <c r="C709" s="7"/>
      <c r="D709" s="7"/>
    </row>
    <row r="710" spans="2:4" x14ac:dyDescent="0.2">
      <c r="B710" s="7"/>
      <c r="C710" s="7"/>
      <c r="D710" s="7"/>
    </row>
    <row r="711" spans="2:4" x14ac:dyDescent="0.2">
      <c r="B711" s="7"/>
      <c r="C711" s="7"/>
      <c r="D711" s="7"/>
    </row>
    <row r="712" spans="2:4" x14ac:dyDescent="0.2">
      <c r="B712" s="7"/>
      <c r="C712" s="7"/>
      <c r="D712" s="7"/>
    </row>
    <row r="713" spans="2:4" x14ac:dyDescent="0.2">
      <c r="B713" s="7"/>
      <c r="C713" s="7"/>
      <c r="D713" s="7"/>
    </row>
    <row r="714" spans="2:4" x14ac:dyDescent="0.2">
      <c r="B714" s="7"/>
      <c r="C714" s="7"/>
      <c r="D714" s="7"/>
    </row>
    <row r="715" spans="2:4" x14ac:dyDescent="0.2">
      <c r="B715" s="7"/>
      <c r="C715" s="7"/>
      <c r="D715" s="7"/>
    </row>
    <row r="716" spans="2:4" x14ac:dyDescent="0.2">
      <c r="B716" s="7"/>
      <c r="C716" s="7"/>
      <c r="D716" s="7"/>
    </row>
    <row r="717" spans="2:4" x14ac:dyDescent="0.2">
      <c r="B717" s="7"/>
      <c r="C717" s="7"/>
      <c r="D717" s="7"/>
    </row>
    <row r="718" spans="2:4" x14ac:dyDescent="0.2">
      <c r="B718" s="7"/>
      <c r="C718" s="7"/>
      <c r="D718" s="7"/>
    </row>
    <row r="719" spans="2:4" x14ac:dyDescent="0.2">
      <c r="B719" s="7"/>
      <c r="C719" s="7"/>
      <c r="D719" s="7"/>
    </row>
    <row r="720" spans="2:4" x14ac:dyDescent="0.2">
      <c r="B720" s="7"/>
      <c r="C720" s="7"/>
      <c r="D720" s="7"/>
    </row>
    <row r="721" spans="2:4" x14ac:dyDescent="0.2">
      <c r="B721" s="7"/>
      <c r="C721" s="7"/>
      <c r="D721" s="7"/>
    </row>
    <row r="722" spans="2:4" x14ac:dyDescent="0.2">
      <c r="B722" s="7"/>
      <c r="C722" s="7"/>
      <c r="D722" s="7"/>
    </row>
    <row r="723" spans="2:4" x14ac:dyDescent="0.2">
      <c r="B723" s="7"/>
      <c r="C723" s="7"/>
      <c r="D723" s="7"/>
    </row>
    <row r="724" spans="2:4" x14ac:dyDescent="0.2">
      <c r="B724" s="7"/>
      <c r="C724" s="7"/>
      <c r="D724" s="7"/>
    </row>
    <row r="725" spans="2:4" x14ac:dyDescent="0.2">
      <c r="B725" s="7"/>
      <c r="C725" s="7"/>
      <c r="D725" s="7"/>
    </row>
    <row r="726" spans="2:4" x14ac:dyDescent="0.2">
      <c r="B726" s="7"/>
      <c r="C726" s="7"/>
      <c r="D726" s="7"/>
    </row>
    <row r="727" spans="2:4" x14ac:dyDescent="0.2">
      <c r="B727" s="7"/>
      <c r="C727" s="7"/>
      <c r="D727" s="7"/>
    </row>
    <row r="728" spans="2:4" x14ac:dyDescent="0.2">
      <c r="B728" s="7"/>
      <c r="C728" s="7"/>
      <c r="D728" s="7"/>
    </row>
    <row r="729" spans="2:4" x14ac:dyDescent="0.2">
      <c r="B729" s="7"/>
      <c r="C729" s="7"/>
      <c r="D729" s="7"/>
    </row>
    <row r="730" spans="2:4" x14ac:dyDescent="0.2">
      <c r="B730" s="7"/>
      <c r="C730" s="7"/>
      <c r="D730" s="7"/>
    </row>
    <row r="731" spans="2:4" x14ac:dyDescent="0.2">
      <c r="B731" s="7"/>
      <c r="C731" s="7"/>
      <c r="D731" s="7"/>
    </row>
    <row r="732" spans="2:4" x14ac:dyDescent="0.2">
      <c r="B732" s="7"/>
      <c r="C732" s="7"/>
      <c r="D732" s="7"/>
    </row>
    <row r="733" spans="2:4" x14ac:dyDescent="0.2">
      <c r="B733" s="7"/>
      <c r="C733" s="7"/>
      <c r="D733" s="7"/>
    </row>
    <row r="734" spans="2:4" x14ac:dyDescent="0.2">
      <c r="B734" s="7"/>
      <c r="C734" s="7"/>
      <c r="D734" s="7"/>
    </row>
    <row r="735" spans="2:4" x14ac:dyDescent="0.2">
      <c r="B735" s="7"/>
      <c r="C735" s="7"/>
      <c r="D735" s="7"/>
    </row>
    <row r="736" spans="2:4" x14ac:dyDescent="0.2">
      <c r="B736" s="7"/>
      <c r="C736" s="7"/>
      <c r="D736" s="7"/>
    </row>
    <row r="737" spans="2:4" x14ac:dyDescent="0.2">
      <c r="B737" s="7"/>
      <c r="C737" s="7"/>
      <c r="D737" s="7"/>
    </row>
    <row r="738" spans="2:4" x14ac:dyDescent="0.2">
      <c r="B738" s="7"/>
      <c r="C738" s="7"/>
      <c r="D738" s="7"/>
    </row>
    <row r="739" spans="2:4" x14ac:dyDescent="0.2">
      <c r="B739" s="7"/>
      <c r="C739" s="7"/>
      <c r="D739" s="7"/>
    </row>
    <row r="740" spans="2:4" x14ac:dyDescent="0.2">
      <c r="B740" s="7"/>
      <c r="C740" s="7"/>
      <c r="D740" s="7"/>
    </row>
    <row r="741" spans="2:4" x14ac:dyDescent="0.2">
      <c r="B741" s="7"/>
      <c r="C741" s="7"/>
      <c r="D741" s="7"/>
    </row>
    <row r="742" spans="2:4" x14ac:dyDescent="0.2">
      <c r="B742" s="7"/>
      <c r="C742" s="7"/>
      <c r="D742" s="7"/>
    </row>
    <row r="743" spans="2:4" x14ac:dyDescent="0.2">
      <c r="B743" s="7"/>
      <c r="C743" s="7"/>
      <c r="D743" s="7"/>
    </row>
    <row r="744" spans="2:4" x14ac:dyDescent="0.2">
      <c r="B744" s="7"/>
      <c r="C744" s="7"/>
      <c r="D744" s="7"/>
    </row>
    <row r="745" spans="2:4" x14ac:dyDescent="0.2">
      <c r="B745" s="7"/>
      <c r="C745" s="7"/>
      <c r="D745" s="7"/>
    </row>
    <row r="746" spans="2:4" x14ac:dyDescent="0.2">
      <c r="B746" s="7"/>
      <c r="C746" s="7"/>
      <c r="D746" s="7"/>
    </row>
    <row r="747" spans="2:4" x14ac:dyDescent="0.2">
      <c r="B747" s="7"/>
      <c r="C747" s="7"/>
      <c r="D747" s="7"/>
    </row>
    <row r="748" spans="2:4" x14ac:dyDescent="0.2">
      <c r="B748" s="7"/>
      <c r="C748" s="7"/>
      <c r="D748" s="7"/>
    </row>
    <row r="749" spans="2:4" x14ac:dyDescent="0.2">
      <c r="B749" s="7"/>
      <c r="C749" s="7"/>
      <c r="D749" s="7"/>
    </row>
    <row r="750" spans="2:4" x14ac:dyDescent="0.2">
      <c r="B750" s="7"/>
      <c r="C750" s="7"/>
      <c r="D750" s="7"/>
    </row>
    <row r="751" spans="2:4" x14ac:dyDescent="0.2">
      <c r="B751" s="7"/>
      <c r="C751" s="7"/>
      <c r="D751" s="7"/>
    </row>
    <row r="752" spans="2:4" x14ac:dyDescent="0.2">
      <c r="B752" s="7"/>
      <c r="C752" s="7"/>
      <c r="D752" s="7"/>
    </row>
    <row r="753" spans="2:4" x14ac:dyDescent="0.2">
      <c r="B753" s="7"/>
      <c r="C753" s="7"/>
      <c r="D753" s="7"/>
    </row>
    <row r="754" spans="2:4" x14ac:dyDescent="0.2">
      <c r="B754" s="7"/>
      <c r="C754" s="7"/>
      <c r="D754" s="7"/>
    </row>
    <row r="755" spans="2:4" x14ac:dyDescent="0.2">
      <c r="B755" s="7"/>
      <c r="C755" s="7"/>
      <c r="D755" s="7"/>
    </row>
    <row r="756" spans="2:4" x14ac:dyDescent="0.2">
      <c r="B756" s="7"/>
      <c r="C756" s="7"/>
      <c r="D756" s="7"/>
    </row>
    <row r="757" spans="2:4" x14ac:dyDescent="0.2">
      <c r="B757" s="7"/>
      <c r="C757" s="7"/>
      <c r="D757" s="7"/>
    </row>
    <row r="758" spans="2:4" x14ac:dyDescent="0.2">
      <c r="B758" s="7"/>
      <c r="C758" s="7"/>
      <c r="D758" s="7"/>
    </row>
    <row r="759" spans="2:4" x14ac:dyDescent="0.2">
      <c r="B759" s="7"/>
      <c r="C759" s="7"/>
      <c r="D759" s="7"/>
    </row>
    <row r="760" spans="2:4" x14ac:dyDescent="0.2">
      <c r="B760" s="7"/>
      <c r="C760" s="7"/>
      <c r="D760" s="7"/>
    </row>
    <row r="761" spans="2:4" x14ac:dyDescent="0.2">
      <c r="B761" s="7"/>
      <c r="C761" s="7"/>
      <c r="D761" s="7"/>
    </row>
    <row r="762" spans="2:4" x14ac:dyDescent="0.2">
      <c r="B762" s="7"/>
      <c r="C762" s="7"/>
      <c r="D762" s="7"/>
    </row>
    <row r="763" spans="2:4" x14ac:dyDescent="0.2">
      <c r="B763" s="7"/>
      <c r="C763" s="7"/>
      <c r="D763" s="7"/>
    </row>
    <row r="764" spans="2:4" x14ac:dyDescent="0.2">
      <c r="B764" s="7"/>
      <c r="C764" s="7"/>
      <c r="D764" s="7"/>
    </row>
    <row r="765" spans="2:4" x14ac:dyDescent="0.2">
      <c r="B765" s="7"/>
      <c r="C765" s="7"/>
      <c r="D765" s="7"/>
    </row>
    <row r="766" spans="2:4" x14ac:dyDescent="0.2">
      <c r="B766" s="7"/>
      <c r="C766" s="7"/>
      <c r="D766" s="7"/>
    </row>
    <row r="767" spans="2:4" x14ac:dyDescent="0.2">
      <c r="B767" s="7"/>
      <c r="C767" s="7"/>
      <c r="D767" s="7"/>
    </row>
    <row r="768" spans="2:4" x14ac:dyDescent="0.2">
      <c r="B768" s="7"/>
      <c r="C768" s="7"/>
      <c r="D768" s="7"/>
    </row>
    <row r="769" spans="2:4" x14ac:dyDescent="0.2">
      <c r="B769" s="7"/>
      <c r="C769" s="7"/>
      <c r="D769" s="7"/>
    </row>
    <row r="770" spans="2:4" x14ac:dyDescent="0.2">
      <c r="B770" s="7"/>
      <c r="C770" s="7"/>
      <c r="D770" s="7"/>
    </row>
    <row r="771" spans="2:4" x14ac:dyDescent="0.2">
      <c r="B771" s="7"/>
      <c r="C771" s="7"/>
      <c r="D771" s="7"/>
    </row>
    <row r="772" spans="2:4" x14ac:dyDescent="0.2">
      <c r="B772" s="7"/>
      <c r="C772" s="7"/>
      <c r="D772" s="7"/>
    </row>
    <row r="773" spans="2:4" x14ac:dyDescent="0.2">
      <c r="B773" s="7"/>
      <c r="C773" s="7"/>
      <c r="D773" s="7"/>
    </row>
    <row r="774" spans="2:4" x14ac:dyDescent="0.2">
      <c r="B774" s="7"/>
      <c r="C774" s="7"/>
      <c r="D774" s="7"/>
    </row>
    <row r="775" spans="2:4" x14ac:dyDescent="0.2">
      <c r="B775" s="7"/>
      <c r="C775" s="7"/>
      <c r="D775" s="7"/>
    </row>
    <row r="776" spans="2:4" x14ac:dyDescent="0.2">
      <c r="B776" s="7"/>
      <c r="C776" s="7"/>
      <c r="D776" s="7"/>
    </row>
    <row r="777" spans="2:4" x14ac:dyDescent="0.2">
      <c r="B777" s="7"/>
      <c r="C777" s="7"/>
      <c r="D777" s="7"/>
    </row>
    <row r="778" spans="2:4" x14ac:dyDescent="0.2">
      <c r="B778" s="7"/>
      <c r="C778" s="7"/>
      <c r="D778" s="7"/>
    </row>
    <row r="779" spans="2:4" x14ac:dyDescent="0.2">
      <c r="B779" s="7"/>
      <c r="C779" s="7"/>
      <c r="D779" s="7"/>
    </row>
    <row r="780" spans="2:4" x14ac:dyDescent="0.2">
      <c r="B780" s="7"/>
      <c r="C780" s="7"/>
      <c r="D780" s="7"/>
    </row>
    <row r="781" spans="2:4" x14ac:dyDescent="0.2">
      <c r="B781" s="7"/>
      <c r="C781" s="7"/>
      <c r="D781" s="7"/>
    </row>
    <row r="782" spans="2:4" x14ac:dyDescent="0.2">
      <c r="B782" s="7"/>
      <c r="C782" s="7"/>
      <c r="D782" s="7"/>
    </row>
    <row r="783" spans="2:4" x14ac:dyDescent="0.2">
      <c r="B783" s="7"/>
      <c r="C783" s="7"/>
      <c r="D783" s="7"/>
    </row>
    <row r="784" spans="2:4" x14ac:dyDescent="0.2">
      <c r="B784" s="7"/>
      <c r="C784" s="7"/>
      <c r="D784" s="7"/>
    </row>
    <row r="785" spans="2:4" x14ac:dyDescent="0.2">
      <c r="B785" s="7"/>
      <c r="C785" s="7"/>
      <c r="D785" s="7"/>
    </row>
    <row r="786" spans="2:4" x14ac:dyDescent="0.2">
      <c r="B786" s="7"/>
      <c r="C786" s="7"/>
      <c r="D786" s="7"/>
    </row>
    <row r="787" spans="2:4" x14ac:dyDescent="0.2">
      <c r="B787" s="7"/>
      <c r="C787" s="7"/>
      <c r="D787" s="7"/>
    </row>
    <row r="788" spans="2:4" x14ac:dyDescent="0.2">
      <c r="B788" s="7"/>
      <c r="C788" s="7"/>
      <c r="D788" s="7"/>
    </row>
    <row r="789" spans="2:4" x14ac:dyDescent="0.2">
      <c r="B789" s="7"/>
      <c r="C789" s="7"/>
      <c r="D789" s="7"/>
    </row>
    <row r="790" spans="2:4" x14ac:dyDescent="0.2">
      <c r="B790" s="7"/>
      <c r="C790" s="7"/>
      <c r="D790" s="7"/>
    </row>
    <row r="791" spans="2:4" x14ac:dyDescent="0.2">
      <c r="B791" s="7"/>
      <c r="C791" s="7"/>
      <c r="D791" s="7"/>
    </row>
    <row r="792" spans="2:4" x14ac:dyDescent="0.2">
      <c r="B792" s="7"/>
      <c r="C792" s="7"/>
      <c r="D792" s="7"/>
    </row>
    <row r="793" spans="2:4" x14ac:dyDescent="0.2">
      <c r="B793" s="7"/>
      <c r="C793" s="7"/>
      <c r="D793" s="7"/>
    </row>
    <row r="794" spans="2:4" x14ac:dyDescent="0.2">
      <c r="B794" s="7"/>
      <c r="C794" s="7"/>
      <c r="D794" s="7"/>
    </row>
    <row r="795" spans="2:4" x14ac:dyDescent="0.2">
      <c r="B795" s="7"/>
      <c r="C795" s="7"/>
      <c r="D795" s="7"/>
    </row>
    <row r="796" spans="2:4" x14ac:dyDescent="0.2">
      <c r="B796" s="7"/>
      <c r="C796" s="7"/>
      <c r="D796" s="7"/>
    </row>
    <row r="797" spans="2:4" x14ac:dyDescent="0.2">
      <c r="B797" s="7"/>
      <c r="C797" s="7"/>
      <c r="D797" s="7"/>
    </row>
    <row r="798" spans="2:4" x14ac:dyDescent="0.2">
      <c r="B798" s="7"/>
      <c r="C798" s="7"/>
      <c r="D798" s="7"/>
    </row>
    <row r="799" spans="2:4" x14ac:dyDescent="0.2">
      <c r="B799" s="7"/>
      <c r="C799" s="7"/>
      <c r="D799" s="7"/>
    </row>
    <row r="800" spans="2:4" x14ac:dyDescent="0.2">
      <c r="B800" s="7"/>
      <c r="C800" s="7"/>
      <c r="D800" s="7"/>
    </row>
    <row r="801" spans="2:4" x14ac:dyDescent="0.2">
      <c r="B801" s="7"/>
      <c r="C801" s="7"/>
      <c r="D801" s="7"/>
    </row>
    <row r="802" spans="2:4" x14ac:dyDescent="0.2">
      <c r="B802" s="7"/>
      <c r="C802" s="7"/>
      <c r="D802" s="7"/>
    </row>
  </sheetData>
  <mergeCells count="3">
    <mergeCell ref="B27:I29"/>
    <mergeCell ref="B33:I33"/>
    <mergeCell ref="B52:I56"/>
  </mergeCells>
  <printOptions horizontalCentered="1"/>
  <pageMargins left="0.70866141732283472" right="0.70866141732283472" top="0.74803149606299213" bottom="0.74803149606299213" header="0.31496062992125984" footer="0.31496062992125984"/>
  <pageSetup paperSize="9" scale="81" firstPageNumber="12" fitToHeight="0" orientation="portrait" r:id="rId1"/>
  <headerFooter>
    <oddFooter>&amp;CPage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7"/>
    <pageSetUpPr fitToPage="1"/>
  </sheetPr>
  <dimension ref="A1:AA154"/>
  <sheetViews>
    <sheetView showGridLines="0" zoomScaleNormal="100" workbookViewId="0">
      <selection activeCell="N25" sqref="N25"/>
    </sheetView>
  </sheetViews>
  <sheetFormatPr baseColWidth="10" defaultRowHeight="12.75" x14ac:dyDescent="0.2"/>
  <cols>
    <col min="1" max="1" width="14.1640625" customWidth="1"/>
    <col min="2" max="2" width="21.33203125" customWidth="1"/>
    <col min="3" max="3" width="5.5" bestFit="1" customWidth="1"/>
    <col min="4" max="4" width="9.5" customWidth="1"/>
    <col min="5" max="5" width="9.1640625" customWidth="1"/>
    <col min="6" max="6" width="15" customWidth="1"/>
    <col min="7" max="8" width="9" customWidth="1"/>
    <col min="9" max="9" width="15" customWidth="1"/>
    <col min="10" max="10" width="4.33203125" customWidth="1"/>
    <col min="11" max="11" width="15.6640625" customWidth="1"/>
    <col min="12" max="12" width="14.5" customWidth="1"/>
    <col min="13" max="13" width="11.5" style="220" hidden="1" customWidth="1"/>
    <col min="14" max="14" width="12.33203125" style="220" customWidth="1"/>
    <col min="15" max="15" width="12.5" style="220" customWidth="1"/>
    <col min="16" max="16" width="9.33203125" style="220" customWidth="1"/>
    <col min="17" max="17" width="7.1640625" style="220" customWidth="1"/>
    <col min="18" max="27" width="12" style="220"/>
  </cols>
  <sheetData>
    <row r="1" spans="1:27" ht="9.75" customHeight="1" x14ac:dyDescent="0.2"/>
    <row r="2" spans="1:27" ht="8.25" customHeight="1" x14ac:dyDescent="0.2">
      <c r="L2" s="426"/>
      <c r="M2" s="426"/>
      <c r="N2" s="426"/>
      <c r="O2" s="426"/>
      <c r="P2" s="426"/>
      <c r="Q2" s="426"/>
      <c r="R2" s="426"/>
      <c r="S2" s="426"/>
      <c r="T2" s="426"/>
      <c r="U2" s="426"/>
      <c r="V2" s="426"/>
      <c r="W2" s="426"/>
      <c r="X2" s="426"/>
      <c r="Y2" s="426"/>
      <c r="Z2" s="426"/>
      <c r="AA2" s="426"/>
    </row>
    <row r="3" spans="1:27" s="563" customFormat="1" ht="15" x14ac:dyDescent="0.25">
      <c r="A3" s="749" t="s">
        <v>541</v>
      </c>
      <c r="B3" s="749"/>
      <c r="C3" s="749"/>
      <c r="D3" s="749"/>
      <c r="E3" s="749"/>
      <c r="F3" s="749"/>
      <c r="G3" s="749"/>
      <c r="H3" s="749"/>
      <c r="I3" s="749"/>
      <c r="J3" s="749"/>
      <c r="K3" s="749"/>
      <c r="L3" s="626"/>
      <c r="M3" s="626"/>
      <c r="N3" s="626"/>
      <c r="O3" s="626"/>
      <c r="P3" s="626"/>
      <c r="Q3" s="626"/>
      <c r="R3" s="626"/>
      <c r="S3" s="626"/>
      <c r="T3" s="626"/>
      <c r="U3" s="626"/>
      <c r="V3" s="626"/>
      <c r="W3" s="626"/>
      <c r="X3" s="626"/>
      <c r="Y3" s="626"/>
      <c r="Z3" s="626"/>
      <c r="AA3" s="626"/>
    </row>
    <row r="4" spans="1:27" x14ac:dyDescent="0.2">
      <c r="L4" s="426"/>
      <c r="M4" s="426"/>
      <c r="N4" s="426"/>
      <c r="O4" s="426"/>
      <c r="P4" s="426"/>
      <c r="Q4" s="426"/>
      <c r="R4" s="426"/>
      <c r="S4" s="426"/>
      <c r="T4" s="426"/>
      <c r="U4" s="426"/>
      <c r="V4" s="426"/>
      <c r="W4" s="426"/>
      <c r="X4" s="426"/>
      <c r="Y4" s="426"/>
      <c r="Z4" s="426"/>
      <c r="AA4" s="426"/>
    </row>
    <row r="5" spans="1:27" ht="7.5" customHeight="1" x14ac:dyDescent="0.2">
      <c r="L5" s="426"/>
      <c r="M5" s="426"/>
      <c r="N5" s="426"/>
      <c r="O5" s="426"/>
      <c r="P5" s="426"/>
      <c r="Q5" s="426"/>
      <c r="R5" s="426"/>
      <c r="S5" s="426"/>
      <c r="T5" s="426"/>
      <c r="U5" s="426"/>
      <c r="V5" s="426"/>
      <c r="W5" s="426"/>
      <c r="X5" s="426"/>
      <c r="Y5" s="426"/>
      <c r="Z5" s="426"/>
      <c r="AA5" s="426"/>
    </row>
    <row r="6" spans="1:27" ht="14.25" x14ac:dyDescent="0.2">
      <c r="A6" s="11"/>
      <c r="B6" s="11"/>
      <c r="C6" s="11"/>
      <c r="D6" s="747" t="s">
        <v>101</v>
      </c>
      <c r="E6" s="748"/>
      <c r="F6" s="748"/>
      <c r="G6" s="748" t="s">
        <v>228</v>
      </c>
      <c r="H6" s="748"/>
      <c r="I6" s="751"/>
      <c r="J6" s="11"/>
      <c r="K6" s="750" t="s">
        <v>1</v>
      </c>
      <c r="L6" s="426"/>
      <c r="M6" s="426"/>
      <c r="N6" s="426"/>
      <c r="O6" s="426"/>
      <c r="P6" s="426"/>
      <c r="Q6" s="426"/>
      <c r="R6" s="426"/>
      <c r="S6" s="426"/>
      <c r="T6" s="426"/>
      <c r="U6" s="426"/>
      <c r="V6" s="426"/>
      <c r="W6" s="426"/>
      <c r="X6" s="426"/>
      <c r="Y6" s="426"/>
      <c r="Z6" s="426"/>
      <c r="AA6" s="426"/>
    </row>
    <row r="7" spans="1:27" ht="26.25" customHeight="1" x14ac:dyDescent="0.2">
      <c r="A7" s="44" t="s">
        <v>242</v>
      </c>
      <c r="B7" s="223" t="s">
        <v>270</v>
      </c>
      <c r="C7" s="11" t="s">
        <v>2</v>
      </c>
      <c r="D7" s="375" t="s">
        <v>108</v>
      </c>
      <c r="E7" s="375" t="s">
        <v>109</v>
      </c>
      <c r="F7" s="12" t="s">
        <v>77</v>
      </c>
      <c r="G7" s="375" t="s">
        <v>108</v>
      </c>
      <c r="H7" s="375" t="s">
        <v>109</v>
      </c>
      <c r="I7" s="12" t="s">
        <v>77</v>
      </c>
      <c r="J7" s="11"/>
      <c r="K7" s="750"/>
      <c r="L7" s="426"/>
      <c r="M7" s="426"/>
      <c r="N7" s="426"/>
      <c r="O7" s="426"/>
      <c r="P7" s="426"/>
      <c r="Q7" s="426"/>
      <c r="R7" s="426"/>
      <c r="S7" s="426"/>
      <c r="T7" s="426"/>
      <c r="U7" s="426"/>
      <c r="V7" s="426"/>
      <c r="W7" s="426"/>
      <c r="X7" s="426"/>
      <c r="Y7" s="426"/>
      <c r="Z7" s="426"/>
      <c r="AA7" s="426"/>
    </row>
    <row r="8" spans="1:27" s="32" customFormat="1" x14ac:dyDescent="0.2">
      <c r="A8" s="29"/>
      <c r="B8" s="29"/>
      <c r="C8" s="29"/>
      <c r="D8" s="29"/>
      <c r="E8" s="29"/>
      <c r="F8" s="30"/>
      <c r="G8" s="29"/>
      <c r="H8" s="29"/>
      <c r="I8" s="30"/>
      <c r="J8" s="29"/>
      <c r="K8" s="31"/>
      <c r="L8" s="627"/>
      <c r="M8" s="627"/>
      <c r="N8" s="627"/>
      <c r="O8" s="627"/>
      <c r="P8" s="627"/>
      <c r="Q8" s="627"/>
      <c r="R8" s="627"/>
      <c r="S8" s="627"/>
      <c r="T8" s="627"/>
      <c r="U8" s="627"/>
      <c r="V8" s="627"/>
      <c r="W8" s="627"/>
      <c r="X8" s="627"/>
      <c r="Y8" s="627"/>
      <c r="Z8" s="627"/>
      <c r="AA8" s="627"/>
    </row>
    <row r="9" spans="1:27" ht="12.75" customHeight="1" x14ac:dyDescent="0.2">
      <c r="A9" s="721" t="s">
        <v>3</v>
      </c>
      <c r="B9" s="722" t="s">
        <v>78</v>
      </c>
      <c r="C9" s="236" t="s">
        <v>4</v>
      </c>
      <c r="D9" s="256">
        <v>55</v>
      </c>
      <c r="E9" s="256">
        <v>47</v>
      </c>
      <c r="F9" s="256">
        <f>D9+E9</f>
        <v>102</v>
      </c>
      <c r="G9" s="256">
        <v>107</v>
      </c>
      <c r="H9" s="256">
        <v>106</v>
      </c>
      <c r="I9" s="295">
        <f>G9+H9</f>
        <v>213</v>
      </c>
      <c r="J9" s="260"/>
      <c r="K9" s="45">
        <f>I9+F9</f>
        <v>315</v>
      </c>
      <c r="L9" s="426"/>
      <c r="M9" s="426">
        <v>1</v>
      </c>
      <c r="N9" s="426"/>
      <c r="O9" s="426"/>
      <c r="P9" s="426"/>
      <c r="Q9" s="426"/>
      <c r="R9" s="426"/>
      <c r="S9" s="426"/>
      <c r="T9" s="426"/>
      <c r="U9" s="426"/>
      <c r="V9" s="426"/>
      <c r="W9" s="426"/>
      <c r="X9" s="426"/>
      <c r="Y9" s="426"/>
      <c r="Z9" s="426"/>
      <c r="AA9" s="426"/>
    </row>
    <row r="10" spans="1:27" x14ac:dyDescent="0.2">
      <c r="A10" s="721"/>
      <c r="B10" s="723"/>
      <c r="C10" s="237" t="s">
        <v>5</v>
      </c>
      <c r="D10" s="257">
        <v>24</v>
      </c>
      <c r="E10" s="257">
        <v>39</v>
      </c>
      <c r="F10" s="257">
        <f t="shared" ref="F10:F73" si="0">D10+E10</f>
        <v>63</v>
      </c>
      <c r="G10" s="257">
        <v>83</v>
      </c>
      <c r="H10" s="257">
        <v>106</v>
      </c>
      <c r="I10" s="296">
        <f t="shared" ref="I10:I73" si="1">G10+H10</f>
        <v>189</v>
      </c>
      <c r="J10" s="260"/>
      <c r="K10" s="46">
        <f t="shared" ref="K10:K73" si="2">I10+F10</f>
        <v>252</v>
      </c>
      <c r="L10" s="426"/>
      <c r="M10" s="426">
        <v>2</v>
      </c>
      <c r="N10" s="426"/>
      <c r="O10" s="426"/>
      <c r="P10" s="426"/>
      <c r="Q10" s="426"/>
      <c r="R10" s="426"/>
      <c r="S10" s="426"/>
      <c r="T10" s="426"/>
      <c r="U10" s="426"/>
      <c r="V10" s="426"/>
      <c r="W10" s="426"/>
      <c r="X10" s="426"/>
      <c r="Y10" s="426"/>
      <c r="Z10" s="426"/>
      <c r="AA10" s="426"/>
    </row>
    <row r="11" spans="1:27" x14ac:dyDescent="0.2">
      <c r="A11" s="721"/>
      <c r="B11" s="723"/>
      <c r="C11" s="237" t="s">
        <v>6</v>
      </c>
      <c r="D11" s="257">
        <v>3</v>
      </c>
      <c r="E11" s="257">
        <v>5</v>
      </c>
      <c r="F11" s="257">
        <f t="shared" si="0"/>
        <v>8</v>
      </c>
      <c r="G11" s="257">
        <v>16</v>
      </c>
      <c r="H11" s="257">
        <v>28</v>
      </c>
      <c r="I11" s="296">
        <f t="shared" si="1"/>
        <v>44</v>
      </c>
      <c r="J11" s="260"/>
      <c r="K11" s="46">
        <f t="shared" si="2"/>
        <v>52</v>
      </c>
      <c r="L11" s="426"/>
      <c r="M11" s="426">
        <v>3</v>
      </c>
      <c r="N11" s="426"/>
      <c r="O11" s="426"/>
      <c r="P11" s="426"/>
      <c r="Q11" s="426"/>
      <c r="R11" s="426"/>
      <c r="S11" s="426"/>
      <c r="T11" s="426"/>
      <c r="U11" s="426"/>
      <c r="V11" s="426"/>
      <c r="W11" s="426"/>
      <c r="X11" s="426"/>
      <c r="Y11" s="426"/>
      <c r="Z11" s="426"/>
      <c r="AA11" s="426"/>
    </row>
    <row r="12" spans="1:27" x14ac:dyDescent="0.2">
      <c r="A12" s="721"/>
      <c r="B12" s="723"/>
      <c r="C12" s="238" t="s">
        <v>7</v>
      </c>
      <c r="D12" s="258">
        <v>26</v>
      </c>
      <c r="E12" s="258">
        <v>24</v>
      </c>
      <c r="F12" s="258">
        <f t="shared" si="0"/>
        <v>50</v>
      </c>
      <c r="G12" s="258">
        <v>26</v>
      </c>
      <c r="H12" s="258">
        <v>30</v>
      </c>
      <c r="I12" s="297">
        <f t="shared" si="1"/>
        <v>56</v>
      </c>
      <c r="J12" s="260"/>
      <c r="K12" s="47">
        <f t="shared" si="2"/>
        <v>106</v>
      </c>
      <c r="L12" s="426"/>
      <c r="M12" s="426">
        <v>4</v>
      </c>
      <c r="N12" s="426"/>
      <c r="O12" s="426"/>
      <c r="P12" s="426"/>
      <c r="Q12" s="426"/>
      <c r="R12" s="426"/>
      <c r="S12" s="426"/>
      <c r="T12" s="426"/>
      <c r="U12" s="426"/>
      <c r="V12" s="426"/>
      <c r="W12" s="426"/>
      <c r="X12" s="426"/>
      <c r="Y12" s="426"/>
      <c r="Z12" s="426"/>
      <c r="AA12" s="426"/>
    </row>
    <row r="13" spans="1:27" ht="13.5" x14ac:dyDescent="0.25">
      <c r="A13" s="721"/>
      <c r="B13" s="724" t="s">
        <v>8</v>
      </c>
      <c r="C13" s="725"/>
      <c r="D13" s="245">
        <v>108</v>
      </c>
      <c r="E13" s="245">
        <v>115</v>
      </c>
      <c r="F13" s="154">
        <f t="shared" si="0"/>
        <v>223</v>
      </c>
      <c r="G13" s="245">
        <v>232</v>
      </c>
      <c r="H13" s="245">
        <v>270</v>
      </c>
      <c r="I13" s="274">
        <f t="shared" si="1"/>
        <v>502</v>
      </c>
      <c r="J13" s="298"/>
      <c r="K13" s="49">
        <f t="shared" si="2"/>
        <v>725</v>
      </c>
      <c r="L13" s="426"/>
      <c r="M13" s="426" t="s">
        <v>455</v>
      </c>
      <c r="N13" s="426"/>
      <c r="O13" s="426"/>
      <c r="P13" s="426"/>
      <c r="Q13" s="426"/>
      <c r="R13" s="426"/>
      <c r="S13" s="426"/>
      <c r="T13" s="426"/>
      <c r="U13" s="426"/>
      <c r="V13" s="426"/>
      <c r="W13" s="426"/>
      <c r="X13" s="426"/>
      <c r="Y13" s="426"/>
      <c r="Z13" s="426"/>
      <c r="AA13" s="426"/>
    </row>
    <row r="14" spans="1:27" ht="25.5" customHeight="1" x14ac:dyDescent="0.2">
      <c r="A14" s="721"/>
      <c r="B14" s="726" t="s">
        <v>79</v>
      </c>
      <c r="C14" s="236" t="s">
        <v>9</v>
      </c>
      <c r="D14" s="256">
        <v>40</v>
      </c>
      <c r="E14" s="256">
        <v>46</v>
      </c>
      <c r="F14" s="256">
        <f t="shared" si="0"/>
        <v>86</v>
      </c>
      <c r="G14" s="256">
        <v>64</v>
      </c>
      <c r="H14" s="256">
        <v>91</v>
      </c>
      <c r="I14" s="295">
        <f t="shared" si="1"/>
        <v>155</v>
      </c>
      <c r="J14" s="260"/>
      <c r="K14" s="45">
        <f t="shared" si="2"/>
        <v>241</v>
      </c>
      <c r="L14" s="426"/>
      <c r="M14" s="426">
        <v>5</v>
      </c>
      <c r="N14" s="426"/>
      <c r="O14" s="426"/>
      <c r="P14" s="426"/>
      <c r="Q14" s="426"/>
      <c r="R14" s="426"/>
      <c r="S14" s="426"/>
      <c r="T14" s="426"/>
      <c r="U14" s="426"/>
      <c r="V14" s="426"/>
      <c r="W14" s="426"/>
      <c r="X14" s="426"/>
      <c r="Y14" s="426"/>
      <c r="Z14" s="426"/>
      <c r="AA14" s="426"/>
    </row>
    <row r="15" spans="1:27" ht="25.5" customHeight="1" x14ac:dyDescent="0.2">
      <c r="A15" s="721"/>
      <c r="B15" s="727"/>
      <c r="C15" s="238" t="s">
        <v>10</v>
      </c>
      <c r="D15" s="258">
        <v>42</v>
      </c>
      <c r="E15" s="258">
        <v>22</v>
      </c>
      <c r="F15" s="258">
        <f t="shared" si="0"/>
        <v>64</v>
      </c>
      <c r="G15" s="258">
        <v>83</v>
      </c>
      <c r="H15" s="258">
        <v>63</v>
      </c>
      <c r="I15" s="297">
        <f t="shared" si="1"/>
        <v>146</v>
      </c>
      <c r="J15" s="260"/>
      <c r="K15" s="47">
        <f t="shared" si="2"/>
        <v>210</v>
      </c>
      <c r="L15" s="426"/>
      <c r="M15" s="426">
        <v>6</v>
      </c>
      <c r="N15" s="426"/>
      <c r="O15" s="426"/>
      <c r="P15" s="426"/>
      <c r="Q15" s="426"/>
      <c r="R15" s="426"/>
      <c r="S15" s="426"/>
      <c r="T15" s="426"/>
      <c r="U15" s="426"/>
      <c r="V15" s="426"/>
      <c r="W15" s="426"/>
      <c r="X15" s="426"/>
      <c r="Y15" s="426"/>
      <c r="Z15" s="426"/>
      <c r="AA15" s="426"/>
    </row>
    <row r="16" spans="1:27" ht="13.5" x14ac:dyDescent="0.25">
      <c r="A16" s="721"/>
      <c r="B16" s="724" t="s">
        <v>11</v>
      </c>
      <c r="C16" s="725"/>
      <c r="D16" s="264">
        <v>82</v>
      </c>
      <c r="E16" s="264">
        <v>68</v>
      </c>
      <c r="F16" s="40">
        <f t="shared" si="0"/>
        <v>150</v>
      </c>
      <c r="G16" s="264">
        <v>147</v>
      </c>
      <c r="H16" s="264">
        <v>154</v>
      </c>
      <c r="I16" s="41">
        <f t="shared" si="1"/>
        <v>301</v>
      </c>
      <c r="J16" s="260"/>
      <c r="K16" s="419">
        <f t="shared" si="2"/>
        <v>451</v>
      </c>
      <c r="L16" s="426"/>
      <c r="M16" s="426" t="s">
        <v>456</v>
      </c>
      <c r="N16" s="426"/>
      <c r="O16" s="426"/>
      <c r="P16" s="426"/>
      <c r="Q16" s="426"/>
      <c r="R16" s="426"/>
      <c r="S16" s="426"/>
      <c r="T16" s="426"/>
      <c r="U16" s="426"/>
      <c r="V16" s="426"/>
      <c r="W16" s="426"/>
      <c r="X16" s="426"/>
      <c r="Y16" s="426"/>
      <c r="Z16" s="426"/>
      <c r="AA16" s="426"/>
    </row>
    <row r="17" spans="1:27" x14ac:dyDescent="0.2">
      <c r="A17" s="728" t="s">
        <v>12</v>
      </c>
      <c r="B17" s="728"/>
      <c r="C17" s="728"/>
      <c r="D17" s="37">
        <v>190</v>
      </c>
      <c r="E17" s="37">
        <v>183</v>
      </c>
      <c r="F17" s="40">
        <f t="shared" si="0"/>
        <v>373</v>
      </c>
      <c r="G17" s="37">
        <v>379</v>
      </c>
      <c r="H17" s="37">
        <v>424</v>
      </c>
      <c r="I17" s="41">
        <f t="shared" si="1"/>
        <v>803</v>
      </c>
      <c r="J17" s="260"/>
      <c r="K17" s="51">
        <f t="shared" si="2"/>
        <v>1176</v>
      </c>
      <c r="L17" s="426"/>
      <c r="M17" s="426" t="s">
        <v>3</v>
      </c>
      <c r="N17" s="426"/>
      <c r="O17" s="426"/>
      <c r="P17" s="426"/>
      <c r="Q17" s="426"/>
      <c r="R17" s="426"/>
      <c r="S17" s="426"/>
      <c r="T17" s="426"/>
      <c r="U17" s="426"/>
      <c r="V17" s="426"/>
      <c r="W17" s="426"/>
      <c r="X17" s="426"/>
      <c r="Y17" s="426"/>
      <c r="Z17" s="426"/>
      <c r="AA17" s="426"/>
    </row>
    <row r="18" spans="1:27" ht="12.75" customHeight="1" x14ac:dyDescent="0.2">
      <c r="A18" s="732" t="s">
        <v>442</v>
      </c>
      <c r="B18" s="731" t="s">
        <v>405</v>
      </c>
      <c r="C18" s="236" t="s">
        <v>14</v>
      </c>
      <c r="D18" s="256">
        <v>3</v>
      </c>
      <c r="E18" s="256">
        <v>2</v>
      </c>
      <c r="F18" s="256">
        <f t="shared" si="0"/>
        <v>5</v>
      </c>
      <c r="G18" s="256">
        <v>63</v>
      </c>
      <c r="H18" s="256">
        <v>23</v>
      </c>
      <c r="I18" s="295">
        <f t="shared" si="1"/>
        <v>86</v>
      </c>
      <c r="J18" s="260"/>
      <c r="K18" s="45">
        <f t="shared" si="2"/>
        <v>91</v>
      </c>
      <c r="L18" s="426"/>
      <c r="M18" s="426">
        <v>7</v>
      </c>
      <c r="N18" s="426"/>
      <c r="O18" s="426"/>
      <c r="P18" s="426"/>
      <c r="Q18" s="426"/>
      <c r="R18" s="426"/>
      <c r="S18" s="426"/>
      <c r="T18" s="426"/>
      <c r="U18" s="426"/>
      <c r="V18" s="426"/>
      <c r="W18" s="426"/>
      <c r="X18" s="426"/>
      <c r="Y18" s="426"/>
      <c r="Z18" s="426"/>
      <c r="AA18" s="426"/>
    </row>
    <row r="19" spans="1:27" x14ac:dyDescent="0.2">
      <c r="A19" s="733"/>
      <c r="B19" s="722"/>
      <c r="C19" s="237" t="s">
        <v>15</v>
      </c>
      <c r="D19" s="257">
        <v>1</v>
      </c>
      <c r="E19" s="257">
        <v>0</v>
      </c>
      <c r="F19" s="257">
        <f t="shared" si="0"/>
        <v>1</v>
      </c>
      <c r="G19" s="257">
        <v>12</v>
      </c>
      <c r="H19" s="257">
        <v>4</v>
      </c>
      <c r="I19" s="296">
        <f t="shared" si="1"/>
        <v>16</v>
      </c>
      <c r="J19" s="260"/>
      <c r="K19" s="46">
        <f t="shared" si="2"/>
        <v>17</v>
      </c>
      <c r="L19" s="426"/>
      <c r="M19" s="426">
        <v>8</v>
      </c>
      <c r="N19" s="426"/>
      <c r="O19" s="426"/>
      <c r="P19" s="426"/>
      <c r="Q19" s="426"/>
      <c r="R19" s="426"/>
      <c r="S19" s="426"/>
      <c r="T19" s="426"/>
      <c r="U19" s="426"/>
      <c r="V19" s="426"/>
      <c r="W19" s="426"/>
      <c r="X19" s="426"/>
      <c r="Y19" s="426"/>
      <c r="Z19" s="426"/>
      <c r="AA19" s="426"/>
    </row>
    <row r="20" spans="1:27" x14ac:dyDescent="0.2">
      <c r="A20" s="733"/>
      <c r="B20" s="722"/>
      <c r="C20" s="237" t="s">
        <v>16</v>
      </c>
      <c r="D20" s="257">
        <v>9</v>
      </c>
      <c r="E20" s="257">
        <v>1</v>
      </c>
      <c r="F20" s="257">
        <f t="shared" si="0"/>
        <v>10</v>
      </c>
      <c r="G20" s="257">
        <v>55</v>
      </c>
      <c r="H20" s="257">
        <v>34</v>
      </c>
      <c r="I20" s="296">
        <f t="shared" si="1"/>
        <v>89</v>
      </c>
      <c r="J20" s="260"/>
      <c r="K20" s="46">
        <f t="shared" si="2"/>
        <v>99</v>
      </c>
      <c r="L20" s="426"/>
      <c r="M20" s="426">
        <v>9</v>
      </c>
      <c r="N20" s="426"/>
      <c r="O20" s="426"/>
      <c r="P20" s="426"/>
      <c r="Q20" s="426"/>
      <c r="R20" s="426"/>
      <c r="S20" s="426"/>
      <c r="T20" s="426"/>
      <c r="U20" s="426"/>
      <c r="V20" s="426"/>
      <c r="W20" s="426"/>
      <c r="X20" s="426"/>
      <c r="Y20" s="426"/>
      <c r="Z20" s="426"/>
      <c r="AA20" s="426"/>
    </row>
    <row r="21" spans="1:27" x14ac:dyDescent="0.2">
      <c r="A21" s="733"/>
      <c r="B21" s="722"/>
      <c r="C21" s="237" t="s">
        <v>17</v>
      </c>
      <c r="D21" s="257">
        <v>1</v>
      </c>
      <c r="E21" s="257">
        <v>0</v>
      </c>
      <c r="F21" s="257">
        <f t="shared" si="0"/>
        <v>1</v>
      </c>
      <c r="G21" s="257">
        <v>15</v>
      </c>
      <c r="H21" s="257">
        <v>2</v>
      </c>
      <c r="I21" s="296">
        <f t="shared" si="1"/>
        <v>17</v>
      </c>
      <c r="J21" s="260"/>
      <c r="K21" s="46">
        <f t="shared" si="2"/>
        <v>18</v>
      </c>
      <c r="L21" s="426"/>
      <c r="M21" s="426">
        <v>10</v>
      </c>
      <c r="N21" s="426"/>
      <c r="O21" s="426"/>
      <c r="P21" s="426"/>
      <c r="Q21" s="426"/>
      <c r="R21" s="426"/>
      <c r="S21" s="426"/>
      <c r="T21" s="426"/>
      <c r="U21" s="426"/>
      <c r="V21" s="426"/>
      <c r="W21" s="426"/>
      <c r="X21" s="426"/>
      <c r="Y21" s="426"/>
      <c r="Z21" s="426"/>
      <c r="AA21" s="426"/>
    </row>
    <row r="22" spans="1:27" x14ac:dyDescent="0.2">
      <c r="A22" s="733"/>
      <c r="B22" s="722"/>
      <c r="C22" s="237" t="s">
        <v>18</v>
      </c>
      <c r="D22" s="257">
        <v>3</v>
      </c>
      <c r="E22" s="257">
        <v>1</v>
      </c>
      <c r="F22" s="257">
        <f t="shared" si="0"/>
        <v>4</v>
      </c>
      <c r="G22" s="257">
        <v>126</v>
      </c>
      <c r="H22" s="257">
        <v>45</v>
      </c>
      <c r="I22" s="296">
        <f t="shared" si="1"/>
        <v>171</v>
      </c>
      <c r="J22" s="260"/>
      <c r="K22" s="46">
        <f t="shared" si="2"/>
        <v>175</v>
      </c>
      <c r="L22" s="426"/>
      <c r="M22" s="426">
        <v>11</v>
      </c>
      <c r="N22" s="426"/>
      <c r="O22" s="426"/>
      <c r="P22" s="426"/>
      <c r="Q22" s="426"/>
      <c r="R22" s="426"/>
      <c r="S22" s="426"/>
      <c r="T22" s="426"/>
      <c r="U22" s="426"/>
      <c r="V22" s="426"/>
      <c r="W22" s="426"/>
      <c r="X22" s="426"/>
      <c r="Y22" s="426"/>
      <c r="Z22" s="426"/>
      <c r="AA22" s="426"/>
    </row>
    <row r="23" spans="1:27" ht="12.75" customHeight="1" x14ac:dyDescent="0.2">
      <c r="A23" s="733"/>
      <c r="B23" s="722"/>
      <c r="C23" s="237" t="s">
        <v>19</v>
      </c>
      <c r="D23" s="256">
        <v>0</v>
      </c>
      <c r="E23" s="256">
        <v>0</v>
      </c>
      <c r="F23" s="256">
        <f t="shared" si="0"/>
        <v>0</v>
      </c>
      <c r="G23" s="256">
        <v>22</v>
      </c>
      <c r="H23" s="256">
        <v>9</v>
      </c>
      <c r="I23" s="295">
        <f t="shared" si="1"/>
        <v>31</v>
      </c>
      <c r="J23" s="260"/>
      <c r="K23" s="45">
        <f t="shared" si="2"/>
        <v>31</v>
      </c>
      <c r="L23" s="426"/>
      <c r="M23" s="426">
        <v>12</v>
      </c>
      <c r="N23" s="426"/>
      <c r="O23" s="426"/>
      <c r="P23" s="426"/>
      <c r="Q23" s="426"/>
      <c r="R23" s="426"/>
      <c r="S23" s="426"/>
      <c r="T23" s="426"/>
      <c r="U23" s="426"/>
      <c r="V23" s="426"/>
      <c r="W23" s="426"/>
      <c r="X23" s="426"/>
      <c r="Y23" s="426"/>
      <c r="Z23" s="426"/>
      <c r="AA23" s="426"/>
    </row>
    <row r="24" spans="1:27" x14ac:dyDescent="0.2">
      <c r="A24" s="733"/>
      <c r="B24" s="722"/>
      <c r="C24" s="237" t="s">
        <v>20</v>
      </c>
      <c r="D24" s="257">
        <v>1</v>
      </c>
      <c r="E24" s="257">
        <v>1</v>
      </c>
      <c r="F24" s="257">
        <f t="shared" si="0"/>
        <v>2</v>
      </c>
      <c r="G24" s="257">
        <v>8</v>
      </c>
      <c r="H24" s="257">
        <v>4</v>
      </c>
      <c r="I24" s="296">
        <f t="shared" si="1"/>
        <v>12</v>
      </c>
      <c r="J24" s="260"/>
      <c r="K24" s="46">
        <f t="shared" si="2"/>
        <v>14</v>
      </c>
      <c r="L24" s="426"/>
      <c r="M24" s="426">
        <v>13</v>
      </c>
      <c r="N24" s="426"/>
      <c r="O24" s="426"/>
      <c r="P24" s="426"/>
      <c r="Q24" s="426"/>
      <c r="R24" s="426"/>
      <c r="S24" s="426"/>
      <c r="T24" s="426"/>
      <c r="U24" s="426"/>
      <c r="V24" s="426"/>
      <c r="W24" s="426"/>
      <c r="X24" s="426"/>
      <c r="Y24" s="426"/>
      <c r="Z24" s="426"/>
      <c r="AA24" s="426"/>
    </row>
    <row r="25" spans="1:27" x14ac:dyDescent="0.2">
      <c r="A25" s="733"/>
      <c r="B25" s="722"/>
      <c r="C25" s="237" t="s">
        <v>21</v>
      </c>
      <c r="D25" s="257">
        <v>6</v>
      </c>
      <c r="E25" s="257">
        <v>1</v>
      </c>
      <c r="F25" s="257">
        <f t="shared" si="0"/>
        <v>7</v>
      </c>
      <c r="G25" s="257">
        <v>62</v>
      </c>
      <c r="H25" s="257">
        <v>35</v>
      </c>
      <c r="I25" s="296">
        <f t="shared" si="1"/>
        <v>97</v>
      </c>
      <c r="J25" s="260"/>
      <c r="K25" s="46">
        <f t="shared" si="2"/>
        <v>104</v>
      </c>
      <c r="L25" s="426"/>
      <c r="M25" s="426">
        <v>14</v>
      </c>
      <c r="N25" s="426"/>
      <c r="O25" s="426"/>
      <c r="P25" s="426"/>
      <c r="Q25" s="426"/>
      <c r="R25" s="426"/>
      <c r="S25" s="426"/>
      <c r="T25" s="426"/>
      <c r="U25" s="426"/>
      <c r="V25" s="426"/>
      <c r="W25" s="426"/>
      <c r="X25" s="426"/>
      <c r="Y25" s="426"/>
      <c r="Z25" s="426"/>
      <c r="AA25" s="426"/>
    </row>
    <row r="26" spans="1:27" x14ac:dyDescent="0.2">
      <c r="A26" s="733"/>
      <c r="B26" s="722"/>
      <c r="C26" s="238" t="s">
        <v>22</v>
      </c>
      <c r="D26" s="257">
        <v>0</v>
      </c>
      <c r="E26" s="257">
        <v>0</v>
      </c>
      <c r="F26" s="257">
        <f t="shared" si="0"/>
        <v>0</v>
      </c>
      <c r="G26" s="257">
        <v>25</v>
      </c>
      <c r="H26" s="257">
        <v>20</v>
      </c>
      <c r="I26" s="296">
        <f t="shared" si="1"/>
        <v>45</v>
      </c>
      <c r="J26" s="260"/>
      <c r="K26" s="46">
        <f t="shared" si="2"/>
        <v>45</v>
      </c>
      <c r="L26" s="426"/>
      <c r="M26" s="426">
        <v>15</v>
      </c>
      <c r="N26" s="426"/>
      <c r="O26" s="426"/>
      <c r="P26" s="426"/>
      <c r="Q26" s="426"/>
      <c r="R26" s="426"/>
      <c r="S26" s="426"/>
      <c r="T26" s="426"/>
      <c r="U26" s="426"/>
      <c r="V26" s="426"/>
      <c r="W26" s="426"/>
      <c r="X26" s="426"/>
      <c r="Y26" s="426"/>
      <c r="Z26" s="426"/>
      <c r="AA26" s="426"/>
    </row>
    <row r="27" spans="1:27" ht="13.5" x14ac:dyDescent="0.25">
      <c r="A27" s="733"/>
      <c r="B27" s="724" t="s">
        <v>448</v>
      </c>
      <c r="C27" s="725"/>
      <c r="D27" s="245">
        <v>24</v>
      </c>
      <c r="E27" s="245">
        <v>6</v>
      </c>
      <c r="F27" s="154">
        <f t="shared" si="0"/>
        <v>30</v>
      </c>
      <c r="G27" s="245">
        <v>388</v>
      </c>
      <c r="H27" s="245">
        <v>176</v>
      </c>
      <c r="I27" s="274">
        <f t="shared" si="1"/>
        <v>564</v>
      </c>
      <c r="J27" s="298"/>
      <c r="K27" s="49">
        <f t="shared" si="2"/>
        <v>594</v>
      </c>
      <c r="L27" s="426"/>
      <c r="M27" s="426" t="s">
        <v>457</v>
      </c>
      <c r="N27" s="426"/>
      <c r="O27" s="426"/>
      <c r="P27" s="426"/>
      <c r="Q27" s="426"/>
      <c r="R27" s="426"/>
      <c r="S27" s="426"/>
      <c r="T27" s="426"/>
      <c r="U27" s="426"/>
      <c r="V27" s="426"/>
      <c r="W27" s="426"/>
      <c r="X27" s="426"/>
      <c r="Y27" s="426"/>
      <c r="Z27" s="426"/>
      <c r="AA27" s="426"/>
    </row>
    <row r="28" spans="1:27" ht="12.75" customHeight="1" x14ac:dyDescent="0.2">
      <c r="A28" s="733"/>
      <c r="B28" s="722" t="s">
        <v>406</v>
      </c>
      <c r="C28" s="236" t="s">
        <v>23</v>
      </c>
      <c r="D28" s="256">
        <v>5</v>
      </c>
      <c r="E28" s="256">
        <v>6</v>
      </c>
      <c r="F28" s="256">
        <f t="shared" si="0"/>
        <v>11</v>
      </c>
      <c r="G28" s="256">
        <v>99</v>
      </c>
      <c r="H28" s="256">
        <v>66</v>
      </c>
      <c r="I28" s="295">
        <f t="shared" si="1"/>
        <v>165</v>
      </c>
      <c r="J28" s="260"/>
      <c r="K28" s="45">
        <f t="shared" si="2"/>
        <v>176</v>
      </c>
      <c r="L28" s="426"/>
      <c r="M28" s="426">
        <v>16</v>
      </c>
      <c r="N28" s="426"/>
      <c r="O28" s="426"/>
      <c r="P28" s="426"/>
      <c r="Q28" s="426"/>
      <c r="R28" s="426"/>
      <c r="S28" s="426"/>
      <c r="T28" s="426"/>
      <c r="U28" s="426"/>
      <c r="V28" s="426"/>
      <c r="W28" s="426"/>
      <c r="X28" s="426"/>
      <c r="Y28" s="426"/>
      <c r="Z28" s="426"/>
      <c r="AA28" s="426"/>
    </row>
    <row r="29" spans="1:27" ht="12.75" customHeight="1" x14ac:dyDescent="0.2">
      <c r="A29" s="733"/>
      <c r="B29" s="722"/>
      <c r="C29" s="237" t="s">
        <v>24</v>
      </c>
      <c r="D29" s="256">
        <v>9</v>
      </c>
      <c r="E29" s="256">
        <v>1</v>
      </c>
      <c r="F29" s="256">
        <f t="shared" si="0"/>
        <v>10</v>
      </c>
      <c r="G29" s="256">
        <v>20</v>
      </c>
      <c r="H29" s="256">
        <v>31</v>
      </c>
      <c r="I29" s="295">
        <f t="shared" si="1"/>
        <v>51</v>
      </c>
      <c r="J29" s="260"/>
      <c r="K29" s="45">
        <f t="shared" si="2"/>
        <v>61</v>
      </c>
      <c r="L29" s="426"/>
      <c r="M29" s="426">
        <v>17</v>
      </c>
      <c r="N29" s="426"/>
      <c r="O29" s="426"/>
      <c r="P29" s="426"/>
      <c r="Q29" s="426"/>
      <c r="R29" s="426"/>
      <c r="S29" s="426"/>
      <c r="T29" s="426"/>
      <c r="U29" s="426"/>
      <c r="V29" s="426"/>
      <c r="W29" s="426"/>
      <c r="X29" s="426"/>
      <c r="Y29" s="426"/>
      <c r="Z29" s="426"/>
      <c r="AA29" s="426"/>
    </row>
    <row r="30" spans="1:27" x14ac:dyDescent="0.2">
      <c r="A30" s="733"/>
      <c r="B30" s="722"/>
      <c r="C30" s="237" t="s">
        <v>25</v>
      </c>
      <c r="D30" s="257">
        <v>15</v>
      </c>
      <c r="E30" s="257">
        <v>5</v>
      </c>
      <c r="F30" s="257">
        <f t="shared" si="0"/>
        <v>20</v>
      </c>
      <c r="G30" s="257">
        <v>48</v>
      </c>
      <c r="H30" s="257">
        <v>34</v>
      </c>
      <c r="I30" s="296">
        <f t="shared" si="1"/>
        <v>82</v>
      </c>
      <c r="J30" s="260"/>
      <c r="K30" s="46">
        <f t="shared" si="2"/>
        <v>102</v>
      </c>
      <c r="L30" s="426"/>
      <c r="M30" s="426">
        <v>18</v>
      </c>
      <c r="N30" s="426"/>
      <c r="O30" s="426"/>
      <c r="P30" s="426"/>
      <c r="Q30" s="426"/>
      <c r="R30" s="426"/>
      <c r="S30" s="426"/>
      <c r="T30" s="426"/>
      <c r="U30" s="426"/>
      <c r="V30" s="426"/>
      <c r="W30" s="426"/>
      <c r="X30" s="426"/>
      <c r="Y30" s="426"/>
      <c r="Z30" s="426"/>
      <c r="AA30" s="426"/>
    </row>
    <row r="31" spans="1:27" x14ac:dyDescent="0.2">
      <c r="A31" s="733"/>
      <c r="B31" s="722"/>
      <c r="C31" s="237" t="s">
        <v>26</v>
      </c>
      <c r="D31" s="257">
        <v>18</v>
      </c>
      <c r="E31" s="257">
        <v>16</v>
      </c>
      <c r="F31" s="257">
        <f t="shared" si="0"/>
        <v>34</v>
      </c>
      <c r="G31" s="257">
        <v>57</v>
      </c>
      <c r="H31" s="257">
        <v>50</v>
      </c>
      <c r="I31" s="296">
        <f t="shared" si="1"/>
        <v>107</v>
      </c>
      <c r="J31" s="260"/>
      <c r="K31" s="46">
        <f t="shared" si="2"/>
        <v>141</v>
      </c>
      <c r="L31" s="426"/>
      <c r="M31" s="426">
        <v>19</v>
      </c>
      <c r="N31" s="426"/>
      <c r="O31" s="426"/>
      <c r="P31" s="426"/>
      <c r="Q31" s="426"/>
      <c r="R31" s="426"/>
      <c r="S31" s="426"/>
      <c r="T31" s="426"/>
      <c r="U31" s="426"/>
      <c r="V31" s="426"/>
      <c r="W31" s="426"/>
      <c r="X31" s="426"/>
      <c r="Y31" s="426"/>
      <c r="Z31" s="426"/>
      <c r="AA31" s="426"/>
    </row>
    <row r="32" spans="1:27" x14ac:dyDescent="0.2">
      <c r="A32" s="733"/>
      <c r="B32" s="722"/>
      <c r="C32" s="237" t="s">
        <v>27</v>
      </c>
      <c r="D32" s="257">
        <v>6</v>
      </c>
      <c r="E32" s="257">
        <v>3</v>
      </c>
      <c r="F32" s="257">
        <f t="shared" si="0"/>
        <v>9</v>
      </c>
      <c r="G32" s="257">
        <v>12</v>
      </c>
      <c r="H32" s="257">
        <v>6</v>
      </c>
      <c r="I32" s="296">
        <f t="shared" si="1"/>
        <v>18</v>
      </c>
      <c r="J32" s="260"/>
      <c r="K32" s="46">
        <f t="shared" si="2"/>
        <v>27</v>
      </c>
      <c r="L32" s="426"/>
      <c r="M32" s="426">
        <v>20</v>
      </c>
      <c r="N32" s="426"/>
      <c r="O32" s="426"/>
      <c r="P32" s="426"/>
      <c r="Q32" s="426"/>
      <c r="R32" s="426"/>
      <c r="S32" s="426"/>
      <c r="T32" s="426"/>
      <c r="U32" s="426"/>
      <c r="V32" s="426"/>
      <c r="W32" s="426"/>
      <c r="X32" s="426"/>
      <c r="Y32" s="426"/>
      <c r="Z32" s="426"/>
      <c r="AA32" s="426"/>
    </row>
    <row r="33" spans="1:27" x14ac:dyDescent="0.2">
      <c r="A33" s="733"/>
      <c r="B33" s="722"/>
      <c r="C33" s="237" t="s">
        <v>28</v>
      </c>
      <c r="D33" s="257">
        <v>3</v>
      </c>
      <c r="E33" s="257">
        <v>6</v>
      </c>
      <c r="F33" s="257">
        <f t="shared" si="0"/>
        <v>9</v>
      </c>
      <c r="G33" s="257">
        <v>39</v>
      </c>
      <c r="H33" s="257">
        <v>38</v>
      </c>
      <c r="I33" s="296">
        <f t="shared" si="1"/>
        <v>77</v>
      </c>
      <c r="J33" s="260"/>
      <c r="K33" s="46">
        <f t="shared" si="2"/>
        <v>86</v>
      </c>
      <c r="L33" s="426"/>
      <c r="M33" s="426">
        <v>21</v>
      </c>
      <c r="N33" s="426"/>
      <c r="O33" s="426"/>
      <c r="P33" s="426"/>
      <c r="Q33" s="426"/>
      <c r="R33" s="426"/>
      <c r="S33" s="426"/>
      <c r="T33" s="426"/>
      <c r="U33" s="426"/>
      <c r="V33" s="426"/>
      <c r="W33" s="426"/>
      <c r="X33" s="426"/>
      <c r="Y33" s="426"/>
      <c r="Z33" s="426"/>
      <c r="AA33" s="426"/>
    </row>
    <row r="34" spans="1:27" x14ac:dyDescent="0.2">
      <c r="A34" s="733"/>
      <c r="B34" s="722"/>
      <c r="C34" s="237" t="s">
        <v>29</v>
      </c>
      <c r="D34" s="257">
        <v>17</v>
      </c>
      <c r="E34" s="257">
        <v>14</v>
      </c>
      <c r="F34" s="257">
        <f t="shared" si="0"/>
        <v>31</v>
      </c>
      <c r="G34" s="257">
        <v>40</v>
      </c>
      <c r="H34" s="257">
        <v>50</v>
      </c>
      <c r="I34" s="296">
        <f t="shared" si="1"/>
        <v>90</v>
      </c>
      <c r="J34" s="260"/>
      <c r="K34" s="46">
        <f t="shared" si="2"/>
        <v>121</v>
      </c>
      <c r="L34" s="426"/>
      <c r="M34" s="426">
        <v>22</v>
      </c>
      <c r="N34" s="426"/>
      <c r="O34" s="426"/>
      <c r="P34" s="426"/>
      <c r="Q34" s="426"/>
      <c r="R34" s="426"/>
      <c r="S34" s="426"/>
      <c r="T34" s="426"/>
      <c r="U34" s="426"/>
      <c r="V34" s="426"/>
      <c r="W34" s="426"/>
      <c r="X34" s="426"/>
      <c r="Y34" s="426"/>
      <c r="Z34" s="426"/>
      <c r="AA34" s="426"/>
    </row>
    <row r="35" spans="1:27" ht="12.75" customHeight="1" x14ac:dyDescent="0.2">
      <c r="A35" s="733"/>
      <c r="B35" s="722"/>
      <c r="C35" s="237" t="s">
        <v>30</v>
      </c>
      <c r="D35" s="256">
        <v>6</v>
      </c>
      <c r="E35" s="256">
        <v>6</v>
      </c>
      <c r="F35" s="256">
        <f t="shared" si="0"/>
        <v>12</v>
      </c>
      <c r="G35" s="256">
        <v>38</v>
      </c>
      <c r="H35" s="256">
        <v>40</v>
      </c>
      <c r="I35" s="295">
        <f t="shared" si="1"/>
        <v>78</v>
      </c>
      <c r="J35" s="260"/>
      <c r="K35" s="45">
        <f t="shared" si="2"/>
        <v>90</v>
      </c>
      <c r="L35" s="426"/>
      <c r="M35" s="426">
        <v>23</v>
      </c>
      <c r="N35" s="426"/>
      <c r="O35" s="426"/>
      <c r="P35" s="426"/>
      <c r="Q35" s="426"/>
      <c r="R35" s="426"/>
      <c r="S35" s="426"/>
      <c r="T35" s="426"/>
      <c r="U35" s="426"/>
      <c r="V35" s="426"/>
      <c r="W35" s="426"/>
      <c r="X35" s="426"/>
      <c r="Y35" s="426"/>
      <c r="Z35" s="426"/>
      <c r="AA35" s="426"/>
    </row>
    <row r="36" spans="1:27" x14ac:dyDescent="0.2">
      <c r="A36" s="733"/>
      <c r="B36" s="722"/>
      <c r="C36" s="238" t="s">
        <v>31</v>
      </c>
      <c r="D36" s="257">
        <v>1</v>
      </c>
      <c r="E36" s="257">
        <v>2</v>
      </c>
      <c r="F36" s="257">
        <f t="shared" si="0"/>
        <v>3</v>
      </c>
      <c r="G36" s="257">
        <v>12</v>
      </c>
      <c r="H36" s="257">
        <v>3</v>
      </c>
      <c r="I36" s="296">
        <f t="shared" si="1"/>
        <v>15</v>
      </c>
      <c r="J36" s="260"/>
      <c r="K36" s="46">
        <f t="shared" si="2"/>
        <v>18</v>
      </c>
      <c r="L36" s="426"/>
      <c r="M36" s="426">
        <v>24</v>
      </c>
      <c r="N36" s="426"/>
      <c r="O36" s="426"/>
      <c r="P36" s="426"/>
      <c r="Q36" s="426"/>
      <c r="R36" s="426"/>
      <c r="S36" s="426"/>
      <c r="T36" s="426"/>
      <c r="U36" s="426"/>
      <c r="V36" s="426"/>
      <c r="W36" s="426"/>
      <c r="X36" s="426"/>
      <c r="Y36" s="426"/>
      <c r="Z36" s="426"/>
      <c r="AA36" s="426"/>
    </row>
    <row r="37" spans="1:27" ht="13.5" x14ac:dyDescent="0.25">
      <c r="A37" s="733"/>
      <c r="B37" s="724" t="s">
        <v>449</v>
      </c>
      <c r="C37" s="725"/>
      <c r="D37" s="245">
        <v>80</v>
      </c>
      <c r="E37" s="245">
        <v>59</v>
      </c>
      <c r="F37" s="154">
        <f t="shared" si="0"/>
        <v>139</v>
      </c>
      <c r="G37" s="245">
        <v>365</v>
      </c>
      <c r="H37" s="245">
        <v>318</v>
      </c>
      <c r="I37" s="274">
        <f t="shared" si="1"/>
        <v>683</v>
      </c>
      <c r="J37" s="298"/>
      <c r="K37" s="49">
        <f t="shared" si="2"/>
        <v>822</v>
      </c>
      <c r="L37" s="426"/>
      <c r="M37" s="426" t="s">
        <v>296</v>
      </c>
      <c r="N37" s="426"/>
      <c r="O37" s="426"/>
      <c r="P37" s="426"/>
      <c r="Q37" s="426"/>
      <c r="R37" s="426"/>
      <c r="S37" s="426"/>
      <c r="T37" s="426"/>
      <c r="U37" s="426"/>
      <c r="V37" s="426"/>
      <c r="W37" s="426"/>
      <c r="X37" s="426"/>
      <c r="Y37" s="426"/>
      <c r="Z37" s="426"/>
      <c r="AA37" s="426"/>
    </row>
    <row r="38" spans="1:27" ht="12.75" customHeight="1" x14ac:dyDescent="0.2">
      <c r="A38" s="733"/>
      <c r="B38" s="722" t="s">
        <v>563</v>
      </c>
      <c r="C38" s="237" t="s">
        <v>32</v>
      </c>
      <c r="D38" s="257">
        <v>4</v>
      </c>
      <c r="E38" s="257">
        <v>0</v>
      </c>
      <c r="F38" s="257">
        <f t="shared" si="0"/>
        <v>4</v>
      </c>
      <c r="G38" s="257">
        <v>28</v>
      </c>
      <c r="H38" s="257">
        <v>17</v>
      </c>
      <c r="I38" s="296">
        <f t="shared" si="1"/>
        <v>45</v>
      </c>
      <c r="J38" s="260"/>
      <c r="K38" s="46">
        <f t="shared" si="2"/>
        <v>49</v>
      </c>
      <c r="L38" s="426"/>
      <c r="M38" s="426">
        <v>70</v>
      </c>
      <c r="N38" s="426"/>
      <c r="O38" s="426"/>
      <c r="P38" s="426"/>
      <c r="Q38" s="426"/>
      <c r="R38" s="426"/>
      <c r="S38" s="426"/>
      <c r="T38" s="426"/>
      <c r="U38" s="426"/>
      <c r="V38" s="426"/>
      <c r="W38" s="426"/>
      <c r="X38" s="426"/>
      <c r="Y38" s="426"/>
      <c r="Z38" s="426"/>
      <c r="AA38" s="426"/>
    </row>
    <row r="39" spans="1:27" x14ac:dyDescent="0.2">
      <c r="A39" s="733"/>
      <c r="B39" s="722"/>
      <c r="C39" s="237" t="s">
        <v>33</v>
      </c>
      <c r="D39" s="257">
        <v>6</v>
      </c>
      <c r="E39" s="257">
        <v>1</v>
      </c>
      <c r="F39" s="257">
        <f t="shared" si="0"/>
        <v>7</v>
      </c>
      <c r="G39" s="257">
        <v>45</v>
      </c>
      <c r="H39" s="257">
        <v>30</v>
      </c>
      <c r="I39" s="296">
        <f t="shared" si="1"/>
        <v>75</v>
      </c>
      <c r="J39" s="260"/>
      <c r="K39" s="46">
        <f t="shared" si="2"/>
        <v>82</v>
      </c>
      <c r="L39" s="426"/>
      <c r="M39" s="426">
        <v>71</v>
      </c>
      <c r="N39" s="426"/>
      <c r="O39" s="426"/>
      <c r="P39" s="426"/>
      <c r="Q39" s="426"/>
      <c r="R39" s="426"/>
      <c r="S39" s="426"/>
      <c r="T39" s="426"/>
      <c r="U39" s="426"/>
      <c r="V39" s="426"/>
      <c r="W39" s="426"/>
      <c r="X39" s="426"/>
      <c r="Y39" s="426"/>
      <c r="Z39" s="426"/>
      <c r="AA39" s="426"/>
    </row>
    <row r="40" spans="1:27" ht="12.75" customHeight="1" x14ac:dyDescent="0.2">
      <c r="A40" s="733"/>
      <c r="B40" s="722"/>
      <c r="C40" s="237" t="s">
        <v>34</v>
      </c>
      <c r="D40" s="257">
        <v>2</v>
      </c>
      <c r="E40" s="257">
        <v>6</v>
      </c>
      <c r="F40" s="257">
        <f t="shared" si="0"/>
        <v>8</v>
      </c>
      <c r="G40" s="257">
        <v>1</v>
      </c>
      <c r="H40" s="257">
        <v>3</v>
      </c>
      <c r="I40" s="296">
        <f t="shared" si="1"/>
        <v>4</v>
      </c>
      <c r="J40" s="260"/>
      <c r="K40" s="46">
        <f t="shared" si="2"/>
        <v>12</v>
      </c>
      <c r="L40" s="426"/>
      <c r="M40" s="426">
        <v>72</v>
      </c>
      <c r="N40" s="426"/>
      <c r="O40" s="426"/>
      <c r="P40" s="426"/>
      <c r="Q40" s="426"/>
      <c r="R40" s="426"/>
      <c r="S40" s="426"/>
      <c r="T40" s="426"/>
      <c r="U40" s="426"/>
      <c r="V40" s="426"/>
      <c r="W40" s="426"/>
      <c r="X40" s="426"/>
      <c r="Y40" s="426"/>
      <c r="Z40" s="426"/>
      <c r="AA40" s="426"/>
    </row>
    <row r="41" spans="1:27" x14ac:dyDescent="0.2">
      <c r="A41" s="733"/>
      <c r="B41" s="722"/>
      <c r="C41" s="237" t="s">
        <v>35</v>
      </c>
      <c r="D41" s="257">
        <v>0</v>
      </c>
      <c r="E41" s="257">
        <v>1</v>
      </c>
      <c r="F41" s="257">
        <f t="shared" si="0"/>
        <v>1</v>
      </c>
      <c r="G41" s="257">
        <v>2</v>
      </c>
      <c r="H41" s="257">
        <v>1</v>
      </c>
      <c r="I41" s="296">
        <f t="shared" si="1"/>
        <v>3</v>
      </c>
      <c r="J41" s="260"/>
      <c r="K41" s="46">
        <f t="shared" si="2"/>
        <v>4</v>
      </c>
      <c r="L41" s="426"/>
      <c r="M41" s="426">
        <v>73</v>
      </c>
      <c r="N41" s="426"/>
      <c r="O41" s="426"/>
      <c r="P41" s="426"/>
      <c r="Q41" s="426"/>
      <c r="R41" s="426"/>
      <c r="S41" s="426"/>
      <c r="T41" s="426"/>
      <c r="U41" s="426"/>
      <c r="V41" s="426"/>
      <c r="W41" s="426"/>
      <c r="X41" s="426"/>
      <c r="Y41" s="426"/>
      <c r="Z41" s="426"/>
      <c r="AA41" s="426"/>
    </row>
    <row r="42" spans="1:27" x14ac:dyDescent="0.2">
      <c r="A42" s="733"/>
      <c r="B42" s="722"/>
      <c r="C42" s="237" t="s">
        <v>36</v>
      </c>
      <c r="D42" s="257">
        <v>4</v>
      </c>
      <c r="E42" s="257">
        <v>3</v>
      </c>
      <c r="F42" s="257">
        <f t="shared" si="0"/>
        <v>7</v>
      </c>
      <c r="G42" s="257">
        <v>36</v>
      </c>
      <c r="H42" s="257">
        <v>50</v>
      </c>
      <c r="I42" s="296">
        <f t="shared" si="1"/>
        <v>86</v>
      </c>
      <c r="J42" s="260"/>
      <c r="K42" s="46">
        <f t="shared" si="2"/>
        <v>93</v>
      </c>
      <c r="L42" s="426"/>
      <c r="M42" s="426">
        <v>74</v>
      </c>
      <c r="N42" s="426"/>
      <c r="O42" s="426"/>
      <c r="P42" s="426"/>
      <c r="Q42" s="426"/>
      <c r="R42" s="426"/>
      <c r="S42" s="426"/>
      <c r="T42" s="426"/>
      <c r="U42" s="426"/>
      <c r="V42" s="426"/>
      <c r="W42" s="426"/>
      <c r="X42" s="426"/>
      <c r="Y42" s="426"/>
      <c r="Z42" s="426"/>
      <c r="AA42" s="426"/>
    </row>
    <row r="43" spans="1:27" ht="13.5" x14ac:dyDescent="0.25">
      <c r="A43" s="733"/>
      <c r="B43" s="724" t="s">
        <v>564</v>
      </c>
      <c r="C43" s="725"/>
      <c r="D43" s="245">
        <v>16</v>
      </c>
      <c r="E43" s="245">
        <v>11</v>
      </c>
      <c r="F43" s="154">
        <f t="shared" si="0"/>
        <v>27</v>
      </c>
      <c r="G43" s="245">
        <v>112</v>
      </c>
      <c r="H43" s="245">
        <v>101</v>
      </c>
      <c r="I43" s="274">
        <f t="shared" si="1"/>
        <v>213</v>
      </c>
      <c r="J43" s="298"/>
      <c r="K43" s="49">
        <f t="shared" si="2"/>
        <v>240</v>
      </c>
      <c r="L43" s="426"/>
      <c r="M43" s="426" t="s">
        <v>309</v>
      </c>
      <c r="N43" s="426"/>
      <c r="O43" s="426"/>
      <c r="P43" s="426"/>
      <c r="Q43" s="426"/>
      <c r="R43" s="426"/>
      <c r="S43" s="426"/>
      <c r="T43" s="426"/>
      <c r="U43" s="426"/>
      <c r="V43" s="426"/>
      <c r="W43" s="426"/>
      <c r="X43" s="426"/>
      <c r="Y43" s="426"/>
      <c r="Z43" s="426"/>
      <c r="AA43" s="426"/>
    </row>
    <row r="44" spans="1:27" ht="12.75" customHeight="1" x14ac:dyDescent="0.2">
      <c r="A44" s="733"/>
      <c r="B44" s="722" t="s">
        <v>450</v>
      </c>
      <c r="C44" s="236" t="s">
        <v>38</v>
      </c>
      <c r="D44" s="256">
        <v>0</v>
      </c>
      <c r="E44" s="256">
        <v>0</v>
      </c>
      <c r="F44" s="256"/>
      <c r="G44" s="256">
        <v>1</v>
      </c>
      <c r="H44" s="256">
        <v>0</v>
      </c>
      <c r="I44" s="295"/>
      <c r="J44" s="260"/>
      <c r="K44" s="45"/>
      <c r="L44" s="426"/>
      <c r="M44" s="426">
        <v>76</v>
      </c>
      <c r="N44" s="426"/>
      <c r="O44" s="426"/>
      <c r="P44" s="426"/>
      <c r="Q44" s="426"/>
      <c r="R44" s="426"/>
      <c r="S44" s="426"/>
      <c r="T44" s="426"/>
      <c r="U44" s="426"/>
      <c r="V44" s="426"/>
      <c r="W44" s="426"/>
      <c r="X44" s="426"/>
      <c r="Y44" s="426"/>
      <c r="Z44" s="426"/>
      <c r="AA44" s="426"/>
    </row>
    <row r="45" spans="1:27" x14ac:dyDescent="0.2">
      <c r="A45" s="733"/>
      <c r="B45" s="722"/>
      <c r="C45" s="362" t="s">
        <v>245</v>
      </c>
      <c r="D45" s="259"/>
      <c r="E45" s="259"/>
      <c r="F45" s="259">
        <f t="shared" si="0"/>
        <v>0</v>
      </c>
      <c r="G45" s="259"/>
      <c r="H45" s="259"/>
      <c r="I45" s="299">
        <f t="shared" si="1"/>
        <v>0</v>
      </c>
      <c r="J45" s="260"/>
      <c r="K45" s="50">
        <f t="shared" si="2"/>
        <v>0</v>
      </c>
      <c r="L45" s="426"/>
      <c r="M45" s="426">
        <v>77</v>
      </c>
      <c r="N45" s="426"/>
      <c r="O45" s="426"/>
      <c r="P45" s="426"/>
      <c r="Q45" s="426"/>
      <c r="R45" s="426"/>
      <c r="S45" s="426"/>
      <c r="T45" s="426"/>
      <c r="U45" s="426"/>
      <c r="V45" s="426"/>
      <c r="W45" s="426"/>
      <c r="X45" s="426"/>
      <c r="Y45" s="426"/>
      <c r="Z45" s="426"/>
      <c r="AA45" s="426"/>
    </row>
    <row r="46" spans="1:27" ht="13.5" x14ac:dyDescent="0.2">
      <c r="A46" s="734"/>
      <c r="B46" s="729" t="s">
        <v>39</v>
      </c>
      <c r="C46" s="730"/>
      <c r="D46" s="264">
        <v>0</v>
      </c>
      <c r="E46" s="264">
        <v>0</v>
      </c>
      <c r="F46" s="40">
        <f t="shared" si="0"/>
        <v>0</v>
      </c>
      <c r="G46" s="264">
        <v>1</v>
      </c>
      <c r="H46" s="264">
        <v>0</v>
      </c>
      <c r="I46" s="41">
        <f t="shared" si="1"/>
        <v>1</v>
      </c>
      <c r="J46" s="260"/>
      <c r="K46" s="419">
        <f t="shared" si="2"/>
        <v>1</v>
      </c>
      <c r="L46" s="426"/>
      <c r="M46" s="426" t="s">
        <v>37</v>
      </c>
      <c r="N46" s="426"/>
      <c r="O46" s="426"/>
      <c r="P46" s="426"/>
      <c r="Q46" s="426"/>
      <c r="R46" s="426"/>
      <c r="S46" s="426"/>
      <c r="T46" s="426"/>
      <c r="U46" s="426"/>
      <c r="V46" s="426"/>
      <c r="W46" s="426"/>
      <c r="X46" s="426"/>
      <c r="Y46" s="426"/>
      <c r="Z46" s="426"/>
      <c r="AA46" s="426"/>
    </row>
    <row r="47" spans="1:27" x14ac:dyDescent="0.2">
      <c r="A47" s="728" t="s">
        <v>451</v>
      </c>
      <c r="B47" s="728"/>
      <c r="C47" s="728"/>
      <c r="D47" s="37">
        <v>120</v>
      </c>
      <c r="E47" s="37">
        <v>76</v>
      </c>
      <c r="F47" s="40">
        <f t="shared" si="0"/>
        <v>196</v>
      </c>
      <c r="G47" s="37">
        <v>866</v>
      </c>
      <c r="H47" s="37">
        <v>595</v>
      </c>
      <c r="I47" s="41">
        <f t="shared" si="1"/>
        <v>1461</v>
      </c>
      <c r="J47" s="260"/>
      <c r="K47" s="51">
        <f t="shared" si="2"/>
        <v>1657</v>
      </c>
      <c r="L47" s="426"/>
      <c r="M47" s="426" t="s">
        <v>442</v>
      </c>
      <c r="N47" s="426"/>
      <c r="O47" s="426"/>
      <c r="P47" s="426"/>
      <c r="Q47" s="426"/>
      <c r="R47" s="426"/>
      <c r="S47" s="426"/>
      <c r="T47" s="426"/>
      <c r="U47" s="426"/>
      <c r="V47" s="426"/>
      <c r="W47" s="426"/>
      <c r="X47" s="426"/>
      <c r="Y47" s="426"/>
      <c r="Z47" s="426"/>
      <c r="AA47" s="426"/>
    </row>
    <row r="48" spans="1:27" ht="12.75" customHeight="1" x14ac:dyDescent="0.2">
      <c r="A48" s="732" t="s">
        <v>443</v>
      </c>
      <c r="B48" s="743" t="s">
        <v>453</v>
      </c>
      <c r="C48" s="237" t="s">
        <v>42</v>
      </c>
      <c r="D48" s="257">
        <v>4</v>
      </c>
      <c r="E48" s="257">
        <v>20</v>
      </c>
      <c r="F48" s="257">
        <f t="shared" si="0"/>
        <v>24</v>
      </c>
      <c r="G48" s="257">
        <v>26</v>
      </c>
      <c r="H48" s="257">
        <v>83</v>
      </c>
      <c r="I48" s="296">
        <f t="shared" si="1"/>
        <v>109</v>
      </c>
      <c r="J48" s="260"/>
      <c r="K48" s="46">
        <f t="shared" si="2"/>
        <v>133</v>
      </c>
      <c r="L48" s="426"/>
      <c r="M48" s="426">
        <v>25</v>
      </c>
      <c r="N48" s="426"/>
      <c r="O48" s="426"/>
      <c r="P48" s="426"/>
      <c r="Q48" s="426"/>
      <c r="R48" s="426"/>
      <c r="S48" s="426"/>
      <c r="T48" s="426"/>
      <c r="U48" s="426"/>
      <c r="V48" s="426"/>
      <c r="W48" s="426"/>
      <c r="X48" s="426"/>
      <c r="Y48" s="426"/>
      <c r="Z48" s="426"/>
      <c r="AA48" s="426"/>
    </row>
    <row r="49" spans="1:27" x14ac:dyDescent="0.2">
      <c r="A49" s="733"/>
      <c r="B49" s="741"/>
      <c r="C49" s="237" t="s">
        <v>43</v>
      </c>
      <c r="D49" s="257">
        <v>7</v>
      </c>
      <c r="E49" s="257">
        <v>17</v>
      </c>
      <c r="F49" s="257">
        <f t="shared" si="0"/>
        <v>24</v>
      </c>
      <c r="G49" s="257">
        <v>33</v>
      </c>
      <c r="H49" s="257">
        <v>52</v>
      </c>
      <c r="I49" s="296">
        <f t="shared" si="1"/>
        <v>85</v>
      </c>
      <c r="J49" s="260"/>
      <c r="K49" s="46">
        <f t="shared" si="2"/>
        <v>109</v>
      </c>
      <c r="L49" s="426"/>
      <c r="M49" s="426">
        <v>26</v>
      </c>
      <c r="N49" s="426"/>
      <c r="O49" s="426"/>
      <c r="P49" s="426"/>
      <c r="Q49" s="426"/>
      <c r="R49" s="426"/>
      <c r="S49" s="426"/>
      <c r="T49" s="426"/>
      <c r="U49" s="426"/>
      <c r="V49" s="426"/>
      <c r="W49" s="426"/>
      <c r="X49" s="426"/>
      <c r="Y49" s="426"/>
      <c r="Z49" s="426"/>
      <c r="AA49" s="426"/>
    </row>
    <row r="50" spans="1:27" x14ac:dyDescent="0.2">
      <c r="A50" s="733"/>
      <c r="B50" s="741"/>
      <c r="C50" s="236" t="s">
        <v>44</v>
      </c>
      <c r="D50" s="256">
        <v>16</v>
      </c>
      <c r="E50" s="256">
        <v>18</v>
      </c>
      <c r="F50" s="256">
        <f t="shared" si="0"/>
        <v>34</v>
      </c>
      <c r="G50" s="256">
        <v>93</v>
      </c>
      <c r="H50" s="256">
        <v>175</v>
      </c>
      <c r="I50" s="295">
        <f t="shared" si="1"/>
        <v>268</v>
      </c>
      <c r="J50" s="260"/>
      <c r="K50" s="45">
        <f t="shared" si="2"/>
        <v>302</v>
      </c>
      <c r="L50" s="426"/>
      <c r="M50" s="426">
        <v>27</v>
      </c>
      <c r="N50" s="426"/>
      <c r="O50" s="426"/>
      <c r="P50" s="426"/>
      <c r="Q50" s="426"/>
      <c r="R50" s="426"/>
      <c r="S50" s="426"/>
      <c r="T50" s="426"/>
      <c r="U50" s="426"/>
      <c r="V50" s="426"/>
      <c r="W50" s="426"/>
      <c r="X50" s="426"/>
      <c r="Y50" s="426"/>
      <c r="Z50" s="426"/>
      <c r="AA50" s="426"/>
    </row>
    <row r="51" spans="1:27" ht="12.75" customHeight="1" x14ac:dyDescent="0.25">
      <c r="A51" s="733"/>
      <c r="B51" s="724" t="s">
        <v>454</v>
      </c>
      <c r="C51" s="725"/>
      <c r="D51" s="245">
        <v>27</v>
      </c>
      <c r="E51" s="245">
        <v>55</v>
      </c>
      <c r="F51" s="154">
        <f t="shared" si="0"/>
        <v>82</v>
      </c>
      <c r="G51" s="245">
        <v>152</v>
      </c>
      <c r="H51" s="245">
        <v>310</v>
      </c>
      <c r="I51" s="274">
        <f t="shared" si="1"/>
        <v>462</v>
      </c>
      <c r="J51" s="298"/>
      <c r="K51" s="49">
        <f t="shared" si="2"/>
        <v>544</v>
      </c>
      <c r="L51" s="426"/>
      <c r="M51" s="426" t="s">
        <v>444</v>
      </c>
      <c r="N51" s="426"/>
      <c r="O51" s="426"/>
      <c r="P51" s="426"/>
      <c r="Q51" s="426"/>
      <c r="R51" s="426"/>
      <c r="S51" s="426"/>
      <c r="T51" s="426"/>
      <c r="U51" s="426"/>
      <c r="V51" s="426"/>
      <c r="W51" s="426"/>
      <c r="X51" s="426"/>
      <c r="Y51" s="426"/>
      <c r="Z51" s="426"/>
      <c r="AA51" s="426"/>
    </row>
    <row r="52" spans="1:27" ht="12.75" customHeight="1" x14ac:dyDescent="0.2">
      <c r="A52" s="733"/>
      <c r="B52" s="741" t="s">
        <v>80</v>
      </c>
      <c r="C52" s="237" t="s">
        <v>45</v>
      </c>
      <c r="D52" s="257">
        <v>0</v>
      </c>
      <c r="E52" s="257">
        <v>6</v>
      </c>
      <c r="F52" s="257">
        <f t="shared" si="0"/>
        <v>6</v>
      </c>
      <c r="G52" s="257">
        <v>17</v>
      </c>
      <c r="H52" s="257">
        <v>21</v>
      </c>
      <c r="I52" s="296">
        <f t="shared" si="1"/>
        <v>38</v>
      </c>
      <c r="J52" s="260"/>
      <c r="K52" s="46">
        <f t="shared" si="2"/>
        <v>44</v>
      </c>
      <c r="L52" s="426"/>
      <c r="M52" s="426">
        <v>28</v>
      </c>
      <c r="N52" s="426"/>
      <c r="O52" s="426"/>
      <c r="P52" s="426"/>
      <c r="Q52" s="426"/>
      <c r="R52" s="426"/>
      <c r="S52" s="426"/>
      <c r="T52" s="426"/>
      <c r="U52" s="426"/>
      <c r="V52" s="426"/>
      <c r="W52" s="426"/>
      <c r="X52" s="426"/>
      <c r="Y52" s="426"/>
      <c r="Z52" s="426"/>
      <c r="AA52" s="426"/>
    </row>
    <row r="53" spans="1:27" x14ac:dyDescent="0.2">
      <c r="A53" s="733"/>
      <c r="B53" s="727"/>
      <c r="C53" s="237" t="s">
        <v>46</v>
      </c>
      <c r="D53" s="257">
        <v>0</v>
      </c>
      <c r="E53" s="257">
        <v>2</v>
      </c>
      <c r="F53" s="257">
        <f t="shared" si="0"/>
        <v>2</v>
      </c>
      <c r="G53" s="257">
        <v>0</v>
      </c>
      <c r="H53" s="257">
        <v>9</v>
      </c>
      <c r="I53" s="296">
        <f t="shared" si="1"/>
        <v>9</v>
      </c>
      <c r="J53" s="260"/>
      <c r="K53" s="46">
        <f t="shared" si="2"/>
        <v>11</v>
      </c>
      <c r="L53" s="426"/>
      <c r="M53" s="426">
        <v>29</v>
      </c>
      <c r="N53" s="426"/>
      <c r="O53" s="426"/>
      <c r="P53" s="426"/>
      <c r="Q53" s="426"/>
      <c r="R53" s="426"/>
      <c r="S53" s="426"/>
      <c r="T53" s="426"/>
      <c r="U53" s="426"/>
      <c r="V53" s="426"/>
      <c r="W53" s="426"/>
      <c r="X53" s="426"/>
      <c r="Y53" s="426"/>
      <c r="Z53" s="426"/>
      <c r="AA53" s="426"/>
    </row>
    <row r="54" spans="1:27" x14ac:dyDescent="0.2">
      <c r="A54" s="733"/>
      <c r="B54" s="727"/>
      <c r="C54" s="238" t="s">
        <v>47</v>
      </c>
      <c r="D54" s="259">
        <v>0</v>
      </c>
      <c r="E54" s="259">
        <v>1</v>
      </c>
      <c r="F54" s="259">
        <f t="shared" si="0"/>
        <v>1</v>
      </c>
      <c r="G54" s="259">
        <v>0</v>
      </c>
      <c r="H54" s="259">
        <v>5</v>
      </c>
      <c r="I54" s="299">
        <f t="shared" si="1"/>
        <v>5</v>
      </c>
      <c r="J54" s="260"/>
      <c r="K54" s="50">
        <f t="shared" si="2"/>
        <v>6</v>
      </c>
      <c r="L54" s="426"/>
      <c r="M54" s="426">
        <v>30</v>
      </c>
      <c r="N54" s="426"/>
      <c r="O54" s="426"/>
      <c r="P54" s="426"/>
      <c r="Q54" s="426"/>
      <c r="R54" s="426"/>
      <c r="S54" s="426"/>
      <c r="T54" s="426"/>
      <c r="U54" s="426"/>
      <c r="V54" s="426"/>
      <c r="W54" s="426"/>
      <c r="X54" s="426"/>
      <c r="Y54" s="426"/>
      <c r="Z54" s="426"/>
      <c r="AA54" s="426"/>
    </row>
    <row r="55" spans="1:27" ht="13.5" x14ac:dyDescent="0.2">
      <c r="A55" s="733"/>
      <c r="B55" s="729" t="s">
        <v>48</v>
      </c>
      <c r="C55" s="730"/>
      <c r="D55" s="245">
        <v>0</v>
      </c>
      <c r="E55" s="245">
        <v>9</v>
      </c>
      <c r="F55" s="154">
        <f t="shared" si="0"/>
        <v>9</v>
      </c>
      <c r="G55" s="245">
        <v>17</v>
      </c>
      <c r="H55" s="245">
        <v>35</v>
      </c>
      <c r="I55" s="154">
        <f t="shared" si="1"/>
        <v>52</v>
      </c>
      <c r="J55" s="260"/>
      <c r="K55" s="49">
        <f t="shared" si="2"/>
        <v>61</v>
      </c>
      <c r="L55" s="426"/>
      <c r="M55" s="426" t="s">
        <v>323</v>
      </c>
      <c r="N55" s="426"/>
      <c r="O55" s="426"/>
      <c r="P55" s="426"/>
      <c r="Q55" s="426"/>
      <c r="R55" s="426"/>
      <c r="S55" s="426"/>
      <c r="T55" s="426"/>
      <c r="U55" s="426"/>
      <c r="V55" s="426"/>
      <c r="W55" s="426"/>
      <c r="X55" s="426"/>
      <c r="Y55" s="426"/>
      <c r="Z55" s="426"/>
      <c r="AA55" s="426"/>
    </row>
    <row r="56" spans="1:27" ht="12.75" customHeight="1" x14ac:dyDescent="0.2">
      <c r="A56" s="733"/>
      <c r="B56" s="741" t="s">
        <v>81</v>
      </c>
      <c r="C56" s="236" t="s">
        <v>49</v>
      </c>
      <c r="D56" s="256">
        <v>1</v>
      </c>
      <c r="E56" s="256">
        <v>4</v>
      </c>
      <c r="F56" s="256">
        <f t="shared" si="0"/>
        <v>5</v>
      </c>
      <c r="G56" s="256">
        <v>21</v>
      </c>
      <c r="H56" s="256">
        <v>15</v>
      </c>
      <c r="I56" s="295">
        <f t="shared" si="1"/>
        <v>36</v>
      </c>
      <c r="J56" s="260"/>
      <c r="K56" s="45">
        <f t="shared" si="2"/>
        <v>41</v>
      </c>
      <c r="L56" s="426"/>
      <c r="M56" s="426">
        <v>31</v>
      </c>
      <c r="N56" s="426"/>
      <c r="O56" s="426"/>
      <c r="P56" s="426"/>
      <c r="Q56" s="426"/>
      <c r="R56" s="426"/>
      <c r="S56" s="426"/>
      <c r="T56" s="426"/>
      <c r="U56" s="426"/>
      <c r="V56" s="426"/>
      <c r="W56" s="426"/>
      <c r="X56" s="426"/>
      <c r="Y56" s="426"/>
      <c r="Z56" s="426"/>
      <c r="AA56" s="426"/>
    </row>
    <row r="57" spans="1:27" x14ac:dyDescent="0.2">
      <c r="A57" s="733"/>
      <c r="B57" s="727"/>
      <c r="C57" s="237" t="s">
        <v>50</v>
      </c>
      <c r="D57" s="257">
        <v>3</v>
      </c>
      <c r="E57" s="257">
        <v>1</v>
      </c>
      <c r="F57" s="257">
        <f t="shared" si="0"/>
        <v>4</v>
      </c>
      <c r="G57" s="257">
        <v>11</v>
      </c>
      <c r="H57" s="257">
        <v>15</v>
      </c>
      <c r="I57" s="296">
        <f t="shared" si="1"/>
        <v>26</v>
      </c>
      <c r="J57" s="260"/>
      <c r="K57" s="46">
        <f t="shared" si="2"/>
        <v>30</v>
      </c>
      <c r="L57" s="426"/>
      <c r="M57" s="426">
        <v>32</v>
      </c>
      <c r="N57" s="426"/>
      <c r="O57" s="426"/>
      <c r="P57" s="426"/>
      <c r="Q57" s="426"/>
      <c r="R57" s="426"/>
      <c r="S57" s="426"/>
      <c r="T57" s="426"/>
      <c r="U57" s="426"/>
      <c r="V57" s="426"/>
      <c r="W57" s="426"/>
      <c r="X57" s="426"/>
      <c r="Y57" s="426"/>
      <c r="Z57" s="426"/>
      <c r="AA57" s="426"/>
    </row>
    <row r="58" spans="1:27" x14ac:dyDescent="0.2">
      <c r="A58" s="733"/>
      <c r="B58" s="727"/>
      <c r="C58" s="238" t="s">
        <v>51</v>
      </c>
      <c r="D58" s="258">
        <v>0</v>
      </c>
      <c r="E58" s="258">
        <v>3</v>
      </c>
      <c r="F58" s="258">
        <f t="shared" si="0"/>
        <v>3</v>
      </c>
      <c r="G58" s="258">
        <v>8</v>
      </c>
      <c r="H58" s="258">
        <v>14</v>
      </c>
      <c r="I58" s="297">
        <f t="shared" si="1"/>
        <v>22</v>
      </c>
      <c r="J58" s="260"/>
      <c r="K58" s="47">
        <f t="shared" si="2"/>
        <v>25</v>
      </c>
      <c r="L58" s="426"/>
      <c r="M58" s="426">
        <v>33</v>
      </c>
      <c r="N58" s="426"/>
      <c r="O58" s="426"/>
      <c r="P58" s="426"/>
      <c r="Q58" s="426"/>
      <c r="R58" s="426"/>
      <c r="S58" s="426"/>
      <c r="T58" s="426"/>
      <c r="U58" s="426"/>
      <c r="V58" s="426"/>
      <c r="W58" s="426"/>
      <c r="X58" s="426"/>
      <c r="Y58" s="426"/>
      <c r="Z58" s="426"/>
      <c r="AA58" s="426"/>
    </row>
    <row r="59" spans="1:27" ht="13.5" x14ac:dyDescent="0.2">
      <c r="A59" s="733"/>
      <c r="B59" s="729" t="s">
        <v>52</v>
      </c>
      <c r="C59" s="730"/>
      <c r="D59" s="245">
        <v>4</v>
      </c>
      <c r="E59" s="245">
        <v>8</v>
      </c>
      <c r="F59" s="154">
        <f t="shared" si="0"/>
        <v>12</v>
      </c>
      <c r="G59" s="245">
        <v>40</v>
      </c>
      <c r="H59" s="245">
        <v>44</v>
      </c>
      <c r="I59" s="154">
        <f t="shared" si="1"/>
        <v>84</v>
      </c>
      <c r="J59" s="260"/>
      <c r="K59" s="49">
        <f t="shared" si="2"/>
        <v>96</v>
      </c>
      <c r="L59" s="426"/>
      <c r="M59" s="426" t="s">
        <v>327</v>
      </c>
      <c r="N59" s="426"/>
      <c r="O59" s="426"/>
      <c r="P59" s="426"/>
      <c r="Q59" s="426"/>
      <c r="R59" s="426"/>
      <c r="S59" s="426"/>
      <c r="T59" s="426"/>
      <c r="U59" s="426"/>
      <c r="V59" s="426"/>
      <c r="W59" s="426"/>
      <c r="X59" s="426"/>
      <c r="Y59" s="426"/>
      <c r="Z59" s="426"/>
      <c r="AA59" s="426"/>
    </row>
    <row r="60" spans="1:27" ht="12.75" customHeight="1" x14ac:dyDescent="0.2">
      <c r="A60" s="733"/>
      <c r="B60" s="741" t="s">
        <v>82</v>
      </c>
      <c r="C60" s="236" t="s">
        <v>53</v>
      </c>
      <c r="D60" s="256">
        <v>0</v>
      </c>
      <c r="E60" s="256">
        <v>0</v>
      </c>
      <c r="F60" s="256">
        <f t="shared" si="0"/>
        <v>0</v>
      </c>
      <c r="G60" s="256">
        <v>0</v>
      </c>
      <c r="H60" s="256">
        <v>1</v>
      </c>
      <c r="I60" s="295">
        <f t="shared" si="1"/>
        <v>1</v>
      </c>
      <c r="J60" s="260"/>
      <c r="K60" s="45">
        <f t="shared" si="2"/>
        <v>1</v>
      </c>
      <c r="L60" s="426"/>
      <c r="M60" s="426">
        <v>34</v>
      </c>
      <c r="N60" s="426"/>
      <c r="O60" s="426"/>
      <c r="P60" s="426"/>
      <c r="Q60" s="426"/>
      <c r="R60" s="426"/>
      <c r="S60" s="426"/>
      <c r="T60" s="426"/>
      <c r="U60" s="426"/>
      <c r="V60" s="426"/>
      <c r="W60" s="426"/>
      <c r="X60" s="426"/>
      <c r="Y60" s="426"/>
      <c r="Z60" s="426"/>
      <c r="AA60" s="426"/>
    </row>
    <row r="61" spans="1:27" x14ac:dyDescent="0.2">
      <c r="A61" s="733"/>
      <c r="B61" s="727"/>
      <c r="C61" s="237" t="s">
        <v>54</v>
      </c>
      <c r="D61" s="257">
        <v>1</v>
      </c>
      <c r="E61" s="257">
        <v>3</v>
      </c>
      <c r="F61" s="257">
        <f t="shared" si="0"/>
        <v>4</v>
      </c>
      <c r="G61" s="257">
        <v>12</v>
      </c>
      <c r="H61" s="257">
        <v>28</v>
      </c>
      <c r="I61" s="296">
        <f t="shared" si="1"/>
        <v>40</v>
      </c>
      <c r="J61" s="260"/>
      <c r="K61" s="46">
        <f t="shared" si="2"/>
        <v>44</v>
      </c>
      <c r="L61" s="426"/>
      <c r="M61" s="426">
        <v>35</v>
      </c>
      <c r="N61" s="426"/>
      <c r="O61" s="426"/>
      <c r="P61" s="426"/>
      <c r="Q61" s="426"/>
      <c r="R61" s="426"/>
      <c r="S61" s="426"/>
      <c r="T61" s="426"/>
      <c r="U61" s="426"/>
      <c r="V61" s="426"/>
      <c r="W61" s="426"/>
      <c r="X61" s="426"/>
      <c r="Y61" s="426"/>
      <c r="Z61" s="426"/>
      <c r="AA61" s="426"/>
    </row>
    <row r="62" spans="1:27" x14ac:dyDescent="0.2">
      <c r="A62" s="733"/>
      <c r="B62" s="727"/>
      <c r="C62" s="237" t="s">
        <v>55</v>
      </c>
      <c r="D62" s="257">
        <v>0</v>
      </c>
      <c r="E62" s="257">
        <v>0</v>
      </c>
      <c r="F62" s="257">
        <f t="shared" si="0"/>
        <v>0</v>
      </c>
      <c r="G62" s="257">
        <v>5</v>
      </c>
      <c r="H62" s="257">
        <v>5</v>
      </c>
      <c r="I62" s="296">
        <f t="shared" si="1"/>
        <v>10</v>
      </c>
      <c r="J62" s="260"/>
      <c r="K62" s="46">
        <f t="shared" si="2"/>
        <v>10</v>
      </c>
      <c r="L62" s="426"/>
      <c r="M62" s="426">
        <v>36</v>
      </c>
      <c r="N62" s="426"/>
      <c r="O62" s="426"/>
      <c r="P62" s="426"/>
      <c r="Q62" s="426"/>
      <c r="R62" s="426"/>
      <c r="S62" s="426"/>
      <c r="T62" s="426"/>
      <c r="U62" s="426"/>
      <c r="V62" s="426"/>
      <c r="W62" s="426"/>
      <c r="X62" s="426"/>
      <c r="Y62" s="426"/>
      <c r="Z62" s="426"/>
      <c r="AA62" s="426"/>
    </row>
    <row r="63" spans="1:27" x14ac:dyDescent="0.2">
      <c r="A63" s="733"/>
      <c r="B63" s="727"/>
      <c r="C63" s="237" t="s">
        <v>56</v>
      </c>
      <c r="D63" s="257">
        <v>1</v>
      </c>
      <c r="E63" s="257">
        <v>0</v>
      </c>
      <c r="F63" s="257">
        <f t="shared" si="0"/>
        <v>1</v>
      </c>
      <c r="G63" s="257">
        <v>3</v>
      </c>
      <c r="H63" s="257">
        <v>2</v>
      </c>
      <c r="I63" s="296">
        <f t="shared" si="1"/>
        <v>5</v>
      </c>
      <c r="J63" s="260"/>
      <c r="K63" s="46">
        <f t="shared" si="2"/>
        <v>6</v>
      </c>
      <c r="L63" s="426"/>
      <c r="M63" s="426">
        <v>37</v>
      </c>
      <c r="N63" s="426"/>
      <c r="O63" s="426"/>
      <c r="P63" s="426"/>
      <c r="Q63" s="426"/>
      <c r="R63" s="426"/>
      <c r="S63" s="426"/>
      <c r="T63" s="426"/>
      <c r="U63" s="426"/>
      <c r="V63" s="426"/>
      <c r="W63" s="426"/>
      <c r="X63" s="426"/>
      <c r="Y63" s="426"/>
      <c r="Z63" s="426"/>
      <c r="AA63" s="426"/>
    </row>
    <row r="64" spans="1:27" ht="11.25" customHeight="1" x14ac:dyDescent="0.25">
      <c r="A64" s="733"/>
      <c r="B64" s="724" t="s">
        <v>57</v>
      </c>
      <c r="C64" s="725"/>
      <c r="D64" s="245">
        <v>2</v>
      </c>
      <c r="E64" s="245">
        <v>3</v>
      </c>
      <c r="F64" s="154">
        <f t="shared" si="0"/>
        <v>5</v>
      </c>
      <c r="G64" s="245">
        <v>20</v>
      </c>
      <c r="H64" s="245">
        <v>36</v>
      </c>
      <c r="I64" s="274">
        <f t="shared" si="1"/>
        <v>56</v>
      </c>
      <c r="J64" s="298"/>
      <c r="K64" s="49">
        <f t="shared" si="2"/>
        <v>61</v>
      </c>
      <c r="L64" s="426"/>
      <c r="M64" s="426" t="s">
        <v>331</v>
      </c>
      <c r="N64" s="426"/>
      <c r="O64" s="426"/>
      <c r="P64" s="426"/>
      <c r="Q64" s="426"/>
      <c r="R64" s="426"/>
      <c r="S64" s="426"/>
      <c r="T64" s="426"/>
      <c r="U64" s="426"/>
      <c r="V64" s="426"/>
      <c r="W64" s="426"/>
      <c r="X64" s="426"/>
      <c r="Y64" s="426"/>
      <c r="Z64" s="426"/>
      <c r="AA64" s="426"/>
    </row>
    <row r="65" spans="1:27" ht="15.75" customHeight="1" x14ac:dyDescent="0.2">
      <c r="A65" s="733"/>
      <c r="B65" s="741" t="s">
        <v>83</v>
      </c>
      <c r="C65" s="236" t="s">
        <v>58</v>
      </c>
      <c r="D65" s="257">
        <v>6</v>
      </c>
      <c r="E65" s="257">
        <v>12</v>
      </c>
      <c r="F65" s="257">
        <f t="shared" si="0"/>
        <v>18</v>
      </c>
      <c r="G65" s="257">
        <v>42</v>
      </c>
      <c r="H65" s="257">
        <v>86</v>
      </c>
      <c r="I65" s="296">
        <f t="shared" si="1"/>
        <v>128</v>
      </c>
      <c r="J65" s="260"/>
      <c r="K65" s="46">
        <f t="shared" si="2"/>
        <v>146</v>
      </c>
      <c r="L65" s="426"/>
      <c r="M65" s="426">
        <v>60</v>
      </c>
      <c r="N65" s="426"/>
      <c r="O65" s="426"/>
      <c r="P65" s="426"/>
      <c r="Q65" s="426"/>
      <c r="R65" s="426"/>
      <c r="S65" s="426"/>
      <c r="T65" s="426"/>
      <c r="U65" s="426"/>
      <c r="V65" s="426"/>
      <c r="W65" s="426"/>
      <c r="X65" s="426"/>
      <c r="Y65" s="426"/>
      <c r="Z65" s="426"/>
      <c r="AA65" s="426"/>
    </row>
    <row r="66" spans="1:27" x14ac:dyDescent="0.2">
      <c r="A66" s="733"/>
      <c r="B66" s="727"/>
      <c r="C66" s="237" t="s">
        <v>59</v>
      </c>
      <c r="D66" s="257">
        <v>5</v>
      </c>
      <c r="E66" s="257">
        <v>8</v>
      </c>
      <c r="F66" s="257">
        <f t="shared" si="0"/>
        <v>13</v>
      </c>
      <c r="G66" s="257">
        <v>34</v>
      </c>
      <c r="H66" s="257">
        <v>53</v>
      </c>
      <c r="I66" s="296">
        <f t="shared" si="1"/>
        <v>87</v>
      </c>
      <c r="J66" s="260"/>
      <c r="K66" s="46">
        <f t="shared" si="2"/>
        <v>100</v>
      </c>
      <c r="L66" s="426"/>
      <c r="M66" s="426">
        <v>61</v>
      </c>
      <c r="N66" s="426"/>
      <c r="O66" s="426"/>
      <c r="P66" s="426"/>
      <c r="Q66" s="426"/>
      <c r="R66" s="426"/>
      <c r="S66" s="426"/>
      <c r="T66" s="426"/>
      <c r="U66" s="426"/>
      <c r="V66" s="426"/>
      <c r="W66" s="426"/>
      <c r="X66" s="426"/>
      <c r="Y66" s="426"/>
      <c r="Z66" s="426"/>
      <c r="AA66" s="426"/>
    </row>
    <row r="67" spans="1:27" x14ac:dyDescent="0.2">
      <c r="A67" s="733"/>
      <c r="B67" s="727"/>
      <c r="C67" s="237" t="s">
        <v>60</v>
      </c>
      <c r="D67" s="257">
        <v>3</v>
      </c>
      <c r="E67" s="257">
        <v>2</v>
      </c>
      <c r="F67" s="257">
        <f t="shared" si="0"/>
        <v>5</v>
      </c>
      <c r="G67" s="257">
        <v>13</v>
      </c>
      <c r="H67" s="257">
        <v>32</v>
      </c>
      <c r="I67" s="296">
        <f t="shared" si="1"/>
        <v>45</v>
      </c>
      <c r="J67" s="260"/>
      <c r="K67" s="46">
        <f t="shared" si="2"/>
        <v>50</v>
      </c>
      <c r="L67" s="426"/>
      <c r="M67" s="426">
        <v>62</v>
      </c>
      <c r="N67" s="426"/>
      <c r="O67" s="426"/>
      <c r="P67" s="426"/>
      <c r="Q67" s="426"/>
      <c r="R67" s="426"/>
      <c r="S67" s="426"/>
      <c r="T67" s="426"/>
      <c r="U67" s="426"/>
      <c r="V67" s="426"/>
      <c r="W67" s="426"/>
      <c r="X67" s="426"/>
      <c r="Y67" s="426"/>
      <c r="Z67" s="426"/>
      <c r="AA67" s="426"/>
    </row>
    <row r="68" spans="1:27" ht="15" customHeight="1" x14ac:dyDescent="0.2">
      <c r="A68" s="733"/>
      <c r="B68" s="727"/>
      <c r="C68" s="237" t="s">
        <v>61</v>
      </c>
      <c r="D68" s="257">
        <v>4</v>
      </c>
      <c r="E68" s="257">
        <v>6</v>
      </c>
      <c r="F68" s="257">
        <f t="shared" si="0"/>
        <v>10</v>
      </c>
      <c r="G68" s="257">
        <v>17</v>
      </c>
      <c r="H68" s="257">
        <v>53</v>
      </c>
      <c r="I68" s="296">
        <f t="shared" si="1"/>
        <v>70</v>
      </c>
      <c r="J68" s="260"/>
      <c r="K68" s="46">
        <f t="shared" si="2"/>
        <v>80</v>
      </c>
      <c r="L68" s="426"/>
      <c r="M68" s="426">
        <v>63</v>
      </c>
      <c r="N68" s="426"/>
      <c r="O68" s="426"/>
      <c r="P68" s="426"/>
      <c r="Q68" s="426"/>
      <c r="R68" s="426"/>
      <c r="S68" s="426"/>
      <c r="T68" s="426"/>
      <c r="U68" s="426"/>
      <c r="V68" s="426"/>
      <c r="W68" s="426"/>
      <c r="X68" s="426"/>
      <c r="Y68" s="426"/>
      <c r="Z68" s="426"/>
      <c r="AA68" s="426"/>
    </row>
    <row r="69" spans="1:27" ht="15" customHeight="1" x14ac:dyDescent="0.25">
      <c r="A69" s="733"/>
      <c r="B69" s="724" t="s">
        <v>62</v>
      </c>
      <c r="C69" s="725"/>
      <c r="D69" s="245">
        <v>18</v>
      </c>
      <c r="E69" s="245">
        <v>28</v>
      </c>
      <c r="F69" s="154">
        <f t="shared" si="0"/>
        <v>46</v>
      </c>
      <c r="G69" s="245">
        <v>106</v>
      </c>
      <c r="H69" s="245">
        <v>224</v>
      </c>
      <c r="I69" s="274">
        <f t="shared" si="1"/>
        <v>330</v>
      </c>
      <c r="J69" s="298"/>
      <c r="K69" s="49">
        <f t="shared" si="2"/>
        <v>376</v>
      </c>
      <c r="L69" s="426"/>
      <c r="M69" s="426" t="s">
        <v>445</v>
      </c>
      <c r="N69" s="426"/>
      <c r="O69" s="426"/>
      <c r="P69" s="426"/>
      <c r="Q69" s="426"/>
      <c r="R69" s="426"/>
      <c r="S69" s="426"/>
      <c r="T69" s="426"/>
      <c r="U69" s="426"/>
      <c r="V69" s="426"/>
      <c r="W69" s="426"/>
      <c r="X69" s="426"/>
      <c r="Y69" s="426"/>
      <c r="Z69" s="426"/>
      <c r="AA69" s="426"/>
    </row>
    <row r="70" spans="1:27" ht="15" customHeight="1" x14ac:dyDescent="0.2">
      <c r="A70" s="733"/>
      <c r="B70" s="741" t="s">
        <v>84</v>
      </c>
      <c r="C70" s="236" t="s">
        <v>63</v>
      </c>
      <c r="D70" s="257">
        <v>10</v>
      </c>
      <c r="E70" s="257">
        <v>7</v>
      </c>
      <c r="F70" s="257">
        <f t="shared" si="0"/>
        <v>17</v>
      </c>
      <c r="G70" s="257">
        <v>39</v>
      </c>
      <c r="H70" s="257">
        <v>23</v>
      </c>
      <c r="I70" s="296">
        <f t="shared" si="1"/>
        <v>62</v>
      </c>
      <c r="J70" s="260"/>
      <c r="K70" s="46">
        <f t="shared" si="2"/>
        <v>79</v>
      </c>
      <c r="L70" s="426"/>
      <c r="M70" s="426">
        <v>64</v>
      </c>
      <c r="N70" s="426"/>
      <c r="O70" s="426"/>
      <c r="P70" s="426"/>
      <c r="Q70" s="426"/>
      <c r="R70" s="426"/>
      <c r="S70" s="426"/>
      <c r="T70" s="426"/>
      <c r="U70" s="426"/>
      <c r="V70" s="426"/>
      <c r="W70" s="426"/>
      <c r="X70" s="426"/>
      <c r="Y70" s="426"/>
      <c r="Z70" s="426"/>
      <c r="AA70" s="426"/>
    </row>
    <row r="71" spans="1:27" ht="15" customHeight="1" x14ac:dyDescent="0.2">
      <c r="A71" s="733"/>
      <c r="B71" s="727"/>
      <c r="C71" s="237" t="s">
        <v>64</v>
      </c>
      <c r="D71" s="257">
        <v>9</v>
      </c>
      <c r="E71" s="257">
        <v>5</v>
      </c>
      <c r="F71" s="257">
        <f t="shared" si="0"/>
        <v>14</v>
      </c>
      <c r="G71" s="257">
        <v>20</v>
      </c>
      <c r="H71" s="257">
        <v>14</v>
      </c>
      <c r="I71" s="296">
        <f t="shared" si="1"/>
        <v>34</v>
      </c>
      <c r="J71" s="260"/>
      <c r="K71" s="46">
        <f t="shared" si="2"/>
        <v>48</v>
      </c>
      <c r="L71" s="426"/>
      <c r="M71" s="426">
        <v>65</v>
      </c>
      <c r="N71" s="426"/>
      <c r="O71" s="426"/>
      <c r="P71" s="426"/>
      <c r="Q71" s="426"/>
      <c r="R71" s="426"/>
      <c r="S71" s="426"/>
      <c r="T71" s="426"/>
      <c r="U71" s="426"/>
      <c r="V71" s="426"/>
      <c r="W71" s="426"/>
      <c r="X71" s="426"/>
      <c r="Y71" s="426"/>
      <c r="Z71" s="426"/>
      <c r="AA71" s="426"/>
    </row>
    <row r="72" spans="1:27" ht="15" customHeight="1" x14ac:dyDescent="0.2">
      <c r="A72" s="733"/>
      <c r="B72" s="727"/>
      <c r="C72" s="237" t="s">
        <v>65</v>
      </c>
      <c r="D72" s="257">
        <v>1</v>
      </c>
      <c r="E72" s="257">
        <v>2</v>
      </c>
      <c r="F72" s="257">
        <f t="shared" si="0"/>
        <v>3</v>
      </c>
      <c r="G72" s="257">
        <v>12</v>
      </c>
      <c r="H72" s="257">
        <v>9</v>
      </c>
      <c r="I72" s="296">
        <f t="shared" si="1"/>
        <v>21</v>
      </c>
      <c r="J72" s="260"/>
      <c r="K72" s="46">
        <f t="shared" si="2"/>
        <v>24</v>
      </c>
      <c r="L72" s="426"/>
      <c r="M72" s="426">
        <v>66</v>
      </c>
      <c r="N72" s="426"/>
      <c r="O72" s="426"/>
      <c r="P72" s="426"/>
      <c r="Q72" s="426"/>
      <c r="R72" s="426"/>
      <c r="S72" s="426"/>
      <c r="T72" s="426"/>
      <c r="U72" s="426"/>
      <c r="V72" s="426"/>
      <c r="W72" s="426"/>
      <c r="X72" s="426"/>
      <c r="Y72" s="426"/>
      <c r="Z72" s="426"/>
      <c r="AA72" s="426"/>
    </row>
    <row r="73" spans="1:27" x14ac:dyDescent="0.2">
      <c r="A73" s="733"/>
      <c r="B73" s="727"/>
      <c r="C73" s="237" t="s">
        <v>66</v>
      </c>
      <c r="D73" s="257">
        <v>1</v>
      </c>
      <c r="E73" s="257">
        <v>0</v>
      </c>
      <c r="F73" s="257">
        <f t="shared" si="0"/>
        <v>1</v>
      </c>
      <c r="G73" s="257">
        <v>19</v>
      </c>
      <c r="H73" s="257">
        <v>19</v>
      </c>
      <c r="I73" s="296">
        <f t="shared" si="1"/>
        <v>38</v>
      </c>
      <c r="J73" s="260"/>
      <c r="K73" s="46">
        <f t="shared" si="2"/>
        <v>39</v>
      </c>
      <c r="L73" s="426"/>
      <c r="M73" s="426">
        <v>67</v>
      </c>
      <c r="N73" s="426"/>
      <c r="O73" s="426"/>
      <c r="P73" s="426"/>
      <c r="Q73" s="426"/>
      <c r="R73" s="426"/>
      <c r="S73" s="426"/>
      <c r="T73" s="426"/>
      <c r="U73" s="426"/>
      <c r="V73" s="426"/>
      <c r="W73" s="426"/>
      <c r="X73" s="426"/>
      <c r="Y73" s="426"/>
      <c r="Z73" s="426"/>
      <c r="AA73" s="426"/>
    </row>
    <row r="74" spans="1:27" ht="12.75" customHeight="1" x14ac:dyDescent="0.2">
      <c r="A74" s="733"/>
      <c r="B74" s="727"/>
      <c r="C74" s="237" t="s">
        <v>67</v>
      </c>
      <c r="D74" s="256">
        <v>1</v>
      </c>
      <c r="E74" s="256">
        <v>1</v>
      </c>
      <c r="F74" s="256">
        <f t="shared" ref="F74:F86" si="3">D74+E74</f>
        <v>2</v>
      </c>
      <c r="G74" s="256">
        <v>9</v>
      </c>
      <c r="H74" s="256">
        <v>16</v>
      </c>
      <c r="I74" s="295">
        <f t="shared" ref="I74:I86" si="4">G74+H74</f>
        <v>25</v>
      </c>
      <c r="J74" s="260"/>
      <c r="K74" s="45">
        <f t="shared" ref="K74:K86" si="5">I74+F74</f>
        <v>27</v>
      </c>
      <c r="L74" s="426"/>
      <c r="M74" s="426">
        <v>68</v>
      </c>
      <c r="N74" s="426"/>
      <c r="O74" s="426"/>
      <c r="P74" s="426"/>
      <c r="Q74" s="426"/>
      <c r="R74" s="426"/>
      <c r="S74" s="426"/>
      <c r="T74" s="426"/>
      <c r="U74" s="426"/>
      <c r="V74" s="426"/>
      <c r="W74" s="426"/>
      <c r="X74" s="426"/>
      <c r="Y74" s="426"/>
      <c r="Z74" s="426"/>
      <c r="AA74" s="426"/>
    </row>
    <row r="75" spans="1:27" x14ac:dyDescent="0.2">
      <c r="A75" s="733"/>
      <c r="B75" s="727"/>
      <c r="C75" s="238" t="s">
        <v>68</v>
      </c>
      <c r="D75" s="257">
        <v>0</v>
      </c>
      <c r="E75" s="257">
        <v>2</v>
      </c>
      <c r="F75" s="257">
        <f t="shared" si="3"/>
        <v>2</v>
      </c>
      <c r="G75" s="257">
        <v>5</v>
      </c>
      <c r="H75" s="257">
        <v>8</v>
      </c>
      <c r="I75" s="296">
        <f t="shared" si="4"/>
        <v>13</v>
      </c>
      <c r="J75" s="260"/>
      <c r="K75" s="46">
        <f t="shared" si="5"/>
        <v>15</v>
      </c>
      <c r="L75" s="426"/>
      <c r="M75" s="426">
        <v>69</v>
      </c>
      <c r="N75" s="426"/>
      <c r="O75" s="426"/>
      <c r="P75" s="426"/>
      <c r="Q75" s="426"/>
      <c r="R75" s="426"/>
      <c r="S75" s="426"/>
      <c r="T75" s="426"/>
      <c r="U75" s="426"/>
      <c r="V75" s="426"/>
      <c r="W75" s="426"/>
      <c r="X75" s="426"/>
      <c r="Y75" s="426"/>
      <c r="Z75" s="426"/>
      <c r="AA75" s="426"/>
    </row>
    <row r="76" spans="1:27" ht="13.5" x14ac:dyDescent="0.25">
      <c r="A76" s="734"/>
      <c r="B76" s="724" t="s">
        <v>69</v>
      </c>
      <c r="C76" s="725"/>
      <c r="D76" s="264">
        <v>22</v>
      </c>
      <c r="E76" s="264">
        <v>17</v>
      </c>
      <c r="F76" s="40">
        <f t="shared" si="3"/>
        <v>39</v>
      </c>
      <c r="G76" s="264">
        <v>104</v>
      </c>
      <c r="H76" s="264">
        <v>89</v>
      </c>
      <c r="I76" s="41">
        <f t="shared" si="4"/>
        <v>193</v>
      </c>
      <c r="J76" s="260"/>
      <c r="K76" s="419">
        <f t="shared" si="5"/>
        <v>232</v>
      </c>
      <c r="L76" s="426"/>
      <c r="M76" s="426" t="s">
        <v>446</v>
      </c>
      <c r="N76" s="426"/>
      <c r="O76" s="426"/>
      <c r="P76" s="426"/>
      <c r="Q76" s="426"/>
      <c r="R76" s="426"/>
      <c r="S76" s="426"/>
      <c r="T76" s="426"/>
      <c r="U76" s="426"/>
      <c r="V76" s="426"/>
      <c r="W76" s="426"/>
      <c r="X76" s="426"/>
      <c r="Y76" s="426"/>
      <c r="Z76" s="426"/>
      <c r="AA76" s="426"/>
    </row>
    <row r="77" spans="1:27" x14ac:dyDescent="0.2">
      <c r="A77" s="728" t="s">
        <v>452</v>
      </c>
      <c r="B77" s="728"/>
      <c r="C77" s="728"/>
      <c r="D77" s="37">
        <v>73</v>
      </c>
      <c r="E77" s="37">
        <v>120</v>
      </c>
      <c r="F77" s="40">
        <f t="shared" si="3"/>
        <v>193</v>
      </c>
      <c r="G77" s="37">
        <v>439</v>
      </c>
      <c r="H77" s="37">
        <v>738</v>
      </c>
      <c r="I77" s="41">
        <f t="shared" si="4"/>
        <v>1177</v>
      </c>
      <c r="J77" s="260"/>
      <c r="K77" s="51">
        <f t="shared" si="5"/>
        <v>1370</v>
      </c>
      <c r="L77" s="426"/>
      <c r="M77" s="426" t="s">
        <v>443</v>
      </c>
      <c r="N77" s="426"/>
      <c r="O77" s="426"/>
      <c r="P77" s="426"/>
      <c r="Q77" s="426"/>
      <c r="R77" s="426"/>
      <c r="S77" s="426"/>
      <c r="T77" s="426"/>
      <c r="U77" s="426"/>
      <c r="V77" s="426"/>
      <c r="W77" s="426"/>
      <c r="X77" s="426"/>
      <c r="Y77" s="426"/>
      <c r="Z77" s="426"/>
      <c r="AA77" s="426"/>
    </row>
    <row r="78" spans="1:27" x14ac:dyDescent="0.2">
      <c r="A78" s="732" t="s">
        <v>584</v>
      </c>
      <c r="B78" s="742" t="s">
        <v>72</v>
      </c>
      <c r="C78" s="236" t="s">
        <v>73</v>
      </c>
      <c r="D78" s="257">
        <v>1</v>
      </c>
      <c r="E78" s="257">
        <v>0</v>
      </c>
      <c r="F78" s="257">
        <f t="shared" si="3"/>
        <v>1</v>
      </c>
      <c r="G78" s="257">
        <v>7</v>
      </c>
      <c r="H78" s="257">
        <v>3</v>
      </c>
      <c r="I78" s="296">
        <f t="shared" si="4"/>
        <v>10</v>
      </c>
      <c r="J78" s="260"/>
      <c r="K78" s="46">
        <f t="shared" si="5"/>
        <v>11</v>
      </c>
      <c r="L78" s="426"/>
      <c r="M78" s="426">
        <v>85</v>
      </c>
      <c r="N78" s="426"/>
      <c r="O78" s="426"/>
      <c r="P78" s="426"/>
      <c r="Q78" s="426"/>
      <c r="R78" s="426"/>
      <c r="S78" s="426"/>
      <c r="T78" s="426"/>
      <c r="U78" s="426"/>
      <c r="V78" s="426"/>
      <c r="W78" s="426"/>
      <c r="X78" s="426"/>
      <c r="Y78" s="426"/>
      <c r="Z78" s="426"/>
      <c r="AA78" s="426"/>
    </row>
    <row r="79" spans="1:27" x14ac:dyDescent="0.2">
      <c r="A79" s="733"/>
      <c r="B79" s="723"/>
      <c r="C79" s="237" t="s">
        <v>74</v>
      </c>
      <c r="D79" s="257">
        <v>0</v>
      </c>
      <c r="E79" s="257">
        <v>0</v>
      </c>
      <c r="F79" s="257">
        <f t="shared" si="3"/>
        <v>0</v>
      </c>
      <c r="G79" s="257">
        <v>16</v>
      </c>
      <c r="H79" s="257">
        <v>9</v>
      </c>
      <c r="I79" s="296">
        <f t="shared" si="4"/>
        <v>25</v>
      </c>
      <c r="J79" s="260"/>
      <c r="K79" s="46">
        <f t="shared" si="5"/>
        <v>25</v>
      </c>
      <c r="L79" s="426"/>
      <c r="M79" s="426">
        <v>86</v>
      </c>
      <c r="N79" s="426"/>
      <c r="O79" s="426"/>
      <c r="P79" s="426"/>
      <c r="Q79" s="426"/>
      <c r="R79" s="426"/>
      <c r="S79" s="426"/>
      <c r="T79" s="426"/>
      <c r="U79" s="426"/>
      <c r="V79" s="426"/>
      <c r="W79" s="426"/>
      <c r="X79" s="426"/>
      <c r="Y79" s="426"/>
      <c r="Z79" s="426"/>
      <c r="AA79" s="426"/>
    </row>
    <row r="80" spans="1:27" x14ac:dyDescent="0.2">
      <c r="A80" s="733"/>
      <c r="B80" s="723"/>
      <c r="C80" s="237" t="s">
        <v>75</v>
      </c>
      <c r="D80" s="257">
        <v>0</v>
      </c>
      <c r="E80" s="257">
        <v>0</v>
      </c>
      <c r="F80" s="257">
        <f t="shared" si="3"/>
        <v>0</v>
      </c>
      <c r="G80" s="257">
        <v>9</v>
      </c>
      <c r="H80" s="257">
        <v>6</v>
      </c>
      <c r="I80" s="296">
        <f t="shared" si="4"/>
        <v>15</v>
      </c>
      <c r="J80" s="260"/>
      <c r="K80" s="46">
        <f t="shared" si="5"/>
        <v>15</v>
      </c>
      <c r="L80" s="426"/>
      <c r="M80" s="426">
        <v>87</v>
      </c>
      <c r="N80" s="426"/>
      <c r="O80" s="426"/>
      <c r="P80" s="426"/>
      <c r="Q80" s="426"/>
      <c r="R80" s="426"/>
      <c r="S80" s="426"/>
      <c r="T80" s="426"/>
      <c r="U80" s="426"/>
      <c r="V80" s="426"/>
      <c r="W80" s="426"/>
      <c r="X80" s="426"/>
      <c r="Y80" s="426"/>
      <c r="Z80" s="426"/>
      <c r="AA80" s="426"/>
    </row>
    <row r="81" spans="1:27" s="621" customFormat="1" ht="13.5" x14ac:dyDescent="0.25">
      <c r="A81" s="733"/>
      <c r="B81" s="724" t="s">
        <v>588</v>
      </c>
      <c r="C81" s="725" t="s">
        <v>586</v>
      </c>
      <c r="D81" s="264">
        <v>1</v>
      </c>
      <c r="E81" s="264">
        <v>0</v>
      </c>
      <c r="F81" s="40">
        <f t="shared" ref="F81:F82" si="6">D81+E81</f>
        <v>1</v>
      </c>
      <c r="G81" s="264">
        <v>32</v>
      </c>
      <c r="H81" s="264">
        <v>18</v>
      </c>
      <c r="I81" s="41">
        <f t="shared" ref="I81:I82" si="7">G81+H81</f>
        <v>50</v>
      </c>
      <c r="J81" s="260"/>
      <c r="K81" s="419">
        <f t="shared" ref="K81:K82" si="8">I81+F81</f>
        <v>51</v>
      </c>
      <c r="L81" s="426"/>
      <c r="M81" s="426" t="s">
        <v>72</v>
      </c>
      <c r="N81" s="426"/>
      <c r="O81" s="426"/>
      <c r="P81" s="426"/>
      <c r="Q81" s="426"/>
      <c r="R81" s="426"/>
      <c r="S81" s="426"/>
      <c r="T81" s="426"/>
      <c r="U81" s="426"/>
      <c r="V81" s="426"/>
      <c r="W81" s="426"/>
      <c r="X81" s="426"/>
      <c r="Y81" s="426"/>
      <c r="Z81" s="426"/>
      <c r="AA81" s="426"/>
    </row>
    <row r="82" spans="1:27" s="621" customFormat="1" x14ac:dyDescent="0.2">
      <c r="A82" s="733"/>
      <c r="B82" s="602" t="s">
        <v>595</v>
      </c>
      <c r="C82" s="237">
        <v>92</v>
      </c>
      <c r="D82" s="257"/>
      <c r="E82" s="257"/>
      <c r="F82" s="257">
        <f t="shared" si="6"/>
        <v>0</v>
      </c>
      <c r="G82" s="257"/>
      <c r="H82" s="257"/>
      <c r="I82" s="296">
        <f t="shared" si="7"/>
        <v>0</v>
      </c>
      <c r="J82" s="260"/>
      <c r="K82" s="46">
        <f t="shared" si="8"/>
        <v>0</v>
      </c>
      <c r="L82" s="426"/>
      <c r="M82" s="426">
        <v>92</v>
      </c>
      <c r="N82" s="426"/>
      <c r="O82" s="426"/>
      <c r="P82" s="426"/>
      <c r="Q82" s="426"/>
      <c r="R82" s="426"/>
      <c r="S82" s="426"/>
      <c r="T82" s="426"/>
      <c r="U82" s="426"/>
      <c r="V82" s="426"/>
      <c r="W82" s="426"/>
      <c r="X82" s="426"/>
      <c r="Y82" s="426"/>
      <c r="Z82" s="426"/>
      <c r="AA82" s="426"/>
    </row>
    <row r="83" spans="1:27" s="621" customFormat="1" ht="13.5" x14ac:dyDescent="0.25">
      <c r="A83" s="733"/>
      <c r="B83" s="724" t="s">
        <v>589</v>
      </c>
      <c r="C83" s="725" t="s">
        <v>586</v>
      </c>
      <c r="D83" s="264">
        <v>0</v>
      </c>
      <c r="E83" s="264">
        <v>1</v>
      </c>
      <c r="F83" s="40">
        <f t="shared" ref="F83" si="9">D83+E83</f>
        <v>1</v>
      </c>
      <c r="G83" s="264">
        <v>1</v>
      </c>
      <c r="H83" s="264">
        <v>0</v>
      </c>
      <c r="I83" s="41">
        <f t="shared" ref="I83" si="10">G83+H83</f>
        <v>1</v>
      </c>
      <c r="J83" s="260"/>
      <c r="K83" s="419">
        <f t="shared" ref="K83" si="11">I83+F83</f>
        <v>2</v>
      </c>
      <c r="L83" s="426"/>
      <c r="M83" s="426" t="s">
        <v>585</v>
      </c>
      <c r="N83" s="426"/>
      <c r="O83" s="426"/>
      <c r="P83" s="426"/>
      <c r="Q83" s="426"/>
      <c r="R83" s="426"/>
      <c r="S83" s="426"/>
      <c r="T83" s="426"/>
      <c r="U83" s="426"/>
      <c r="V83" s="426"/>
      <c r="W83" s="426"/>
      <c r="X83" s="426"/>
      <c r="Y83" s="426"/>
      <c r="Z83" s="426"/>
      <c r="AA83" s="426"/>
    </row>
    <row r="84" spans="1:27" x14ac:dyDescent="0.2">
      <c r="A84" s="746" t="s">
        <v>76</v>
      </c>
      <c r="B84" s="746"/>
      <c r="C84" s="746"/>
      <c r="D84" s="37">
        <v>1</v>
      </c>
      <c r="E84" s="37">
        <v>1</v>
      </c>
      <c r="F84" s="40">
        <f t="shared" si="3"/>
        <v>2</v>
      </c>
      <c r="G84" s="37">
        <v>33</v>
      </c>
      <c r="H84" s="37">
        <v>18</v>
      </c>
      <c r="I84" s="41">
        <f t="shared" si="4"/>
        <v>51</v>
      </c>
      <c r="J84" s="260"/>
      <c r="K84" s="51">
        <f t="shared" si="5"/>
        <v>53</v>
      </c>
      <c r="L84" s="426"/>
      <c r="M84" s="426" t="s">
        <v>584</v>
      </c>
      <c r="N84" s="426"/>
      <c r="O84" s="426"/>
      <c r="P84" s="426"/>
      <c r="Q84" s="426"/>
      <c r="R84" s="426"/>
      <c r="S84" s="426"/>
      <c r="T84" s="426"/>
      <c r="U84" s="426"/>
      <c r="V84" s="426"/>
      <c r="W84" s="426"/>
      <c r="X84" s="426"/>
      <c r="Y84" s="426"/>
      <c r="Z84" s="426"/>
      <c r="AA84" s="426"/>
    </row>
    <row r="85" spans="1:27" ht="10.5" customHeight="1" x14ac:dyDescent="0.2">
      <c r="A85" s="229"/>
      <c r="B85" s="229"/>
      <c r="C85" s="229"/>
      <c r="D85" s="260"/>
      <c r="E85" s="260"/>
      <c r="F85" s="260"/>
      <c r="G85" s="260"/>
      <c r="H85" s="260"/>
      <c r="I85" s="260"/>
      <c r="J85" s="260"/>
      <c r="K85" s="50"/>
      <c r="L85" s="426"/>
      <c r="M85" s="426"/>
      <c r="N85" s="426"/>
      <c r="O85" s="426"/>
      <c r="P85" s="426"/>
      <c r="Q85" s="426"/>
      <c r="R85" s="426"/>
      <c r="S85" s="426"/>
      <c r="T85" s="426"/>
      <c r="U85" s="426"/>
      <c r="V85" s="426"/>
      <c r="W85" s="426"/>
      <c r="X85" s="426"/>
      <c r="Y85" s="426"/>
      <c r="Z85" s="426"/>
      <c r="AA85" s="426"/>
    </row>
    <row r="86" spans="1:27" ht="15.75" x14ac:dyDescent="0.2">
      <c r="A86" s="744" t="s">
        <v>376</v>
      </c>
      <c r="B86" s="744"/>
      <c r="C86" s="745"/>
      <c r="D86" s="291">
        <v>60</v>
      </c>
      <c r="E86" s="291">
        <v>79</v>
      </c>
      <c r="F86" s="154">
        <f t="shared" si="3"/>
        <v>139</v>
      </c>
      <c r="G86" s="291">
        <v>211</v>
      </c>
      <c r="H86" s="291">
        <v>218</v>
      </c>
      <c r="I86" s="274">
        <f t="shared" si="4"/>
        <v>429</v>
      </c>
      <c r="J86" s="260"/>
      <c r="K86" s="49">
        <f t="shared" si="5"/>
        <v>568</v>
      </c>
      <c r="L86" s="426"/>
      <c r="M86" s="426" t="s">
        <v>447</v>
      </c>
      <c r="N86" s="426"/>
      <c r="O86" s="426"/>
      <c r="P86" s="426"/>
      <c r="Q86" s="426"/>
      <c r="R86" s="426"/>
      <c r="S86" s="426"/>
      <c r="T86" s="426"/>
      <c r="U86" s="426"/>
      <c r="V86" s="426"/>
      <c r="W86" s="426"/>
      <c r="X86" s="426"/>
      <c r="Y86" s="426"/>
      <c r="Z86" s="426"/>
      <c r="AA86" s="426"/>
    </row>
    <row r="87" spans="1:27" ht="9.75" customHeight="1" x14ac:dyDescent="0.2">
      <c r="A87" s="229"/>
      <c r="B87" s="229"/>
      <c r="C87" s="229"/>
      <c r="D87" s="260"/>
      <c r="E87" s="260"/>
      <c r="F87" s="260"/>
      <c r="G87" s="260"/>
      <c r="H87" s="260"/>
      <c r="I87" s="260"/>
      <c r="J87" s="260"/>
      <c r="K87" s="50"/>
      <c r="L87" s="426"/>
      <c r="M87" s="426"/>
      <c r="N87" s="426"/>
      <c r="O87" s="426"/>
      <c r="P87" s="426"/>
      <c r="Q87" s="426"/>
      <c r="R87" s="426"/>
      <c r="S87" s="426"/>
      <c r="T87" s="426"/>
      <c r="U87" s="426"/>
      <c r="V87" s="426"/>
      <c r="W87" s="426"/>
      <c r="X87" s="426"/>
      <c r="Y87" s="426"/>
      <c r="Z87" s="426"/>
      <c r="AA87" s="426"/>
    </row>
    <row r="88" spans="1:27" ht="15.75" x14ac:dyDescent="0.2">
      <c r="A88" s="735" t="s">
        <v>1</v>
      </c>
      <c r="B88" s="735"/>
      <c r="C88" s="736"/>
      <c r="D88" s="25">
        <f t="shared" ref="D88:E88" si="12">D86+D84+D77+D17+D47</f>
        <v>444</v>
      </c>
      <c r="E88" s="25">
        <f t="shared" si="12"/>
        <v>459</v>
      </c>
      <c r="F88" s="27">
        <f>F86+F84+F77+F17+F47</f>
        <v>903</v>
      </c>
      <c r="G88" s="25">
        <f t="shared" ref="G88:I88" si="13">G86+G84+G77+G17+G47</f>
        <v>1928</v>
      </c>
      <c r="H88" s="25">
        <f t="shared" si="13"/>
        <v>1993</v>
      </c>
      <c r="I88" s="26">
        <f t="shared" si="13"/>
        <v>3921</v>
      </c>
      <c r="J88" s="260"/>
      <c r="K88" s="49">
        <f>K17+K47+K77+K84+K86</f>
        <v>4824</v>
      </c>
      <c r="L88" s="426"/>
      <c r="M88" s="426"/>
      <c r="N88" s="426"/>
      <c r="O88" s="426"/>
      <c r="P88" s="426"/>
      <c r="Q88" s="426"/>
      <c r="R88" s="426"/>
      <c r="S88" s="426"/>
      <c r="T88" s="426"/>
      <c r="U88" s="426"/>
      <c r="V88" s="426"/>
      <c r="W88" s="426"/>
      <c r="X88" s="426"/>
      <c r="Y88" s="426"/>
      <c r="Z88" s="426"/>
      <c r="AA88" s="426"/>
    </row>
    <row r="89" spans="1:27" x14ac:dyDescent="0.2">
      <c r="A89" s="229"/>
      <c r="B89" s="229"/>
      <c r="C89" s="229"/>
      <c r="D89" s="229"/>
      <c r="E89" s="229"/>
      <c r="F89" s="229"/>
      <c r="G89" s="229"/>
      <c r="H89" s="229"/>
      <c r="I89" s="229"/>
      <c r="J89" s="229"/>
      <c r="K89" s="229"/>
      <c r="L89" s="426"/>
      <c r="M89" s="426"/>
      <c r="N89" s="426"/>
      <c r="O89" s="426"/>
      <c r="P89" s="426"/>
      <c r="Q89" s="426"/>
      <c r="R89" s="426"/>
      <c r="S89" s="426"/>
      <c r="T89" s="426"/>
      <c r="U89" s="426"/>
      <c r="V89" s="426"/>
      <c r="W89" s="426"/>
      <c r="X89" s="426"/>
      <c r="Y89" s="426"/>
      <c r="Z89" s="426"/>
      <c r="AA89" s="426"/>
    </row>
    <row r="90" spans="1:27" x14ac:dyDescent="0.2">
      <c r="D90" s="622"/>
      <c r="E90" s="622"/>
      <c r="I90" s="458"/>
      <c r="L90" s="426"/>
      <c r="M90" s="426"/>
      <c r="N90" s="426"/>
      <c r="O90" s="426"/>
      <c r="P90" s="426"/>
      <c r="Q90" s="426"/>
      <c r="R90" s="426"/>
      <c r="S90" s="426"/>
      <c r="T90" s="426"/>
      <c r="U90" s="426"/>
      <c r="V90" s="426"/>
      <c r="W90" s="426"/>
      <c r="X90" s="426"/>
      <c r="Y90" s="426"/>
      <c r="Z90" s="426"/>
      <c r="AA90" s="426"/>
    </row>
    <row r="91" spans="1:27" x14ac:dyDescent="0.2">
      <c r="M91" s="426"/>
      <c r="N91" s="426"/>
      <c r="O91" s="426"/>
      <c r="P91" s="426"/>
      <c r="Q91" s="426"/>
      <c r="R91" s="426"/>
      <c r="S91" s="426"/>
      <c r="T91" s="426"/>
      <c r="U91" s="426"/>
      <c r="V91" s="426"/>
      <c r="W91" s="426"/>
      <c r="X91" s="426"/>
      <c r="Y91" s="426"/>
      <c r="Z91" s="426"/>
      <c r="AA91" s="426"/>
    </row>
    <row r="92" spans="1:27" x14ac:dyDescent="0.2">
      <c r="M92" s="426"/>
      <c r="N92" s="426"/>
      <c r="O92" s="426"/>
      <c r="P92" s="426"/>
      <c r="Q92" s="426"/>
      <c r="R92" s="426"/>
      <c r="S92" s="426"/>
      <c r="T92" s="426"/>
      <c r="U92" s="426"/>
      <c r="V92" s="426"/>
      <c r="W92" s="426"/>
      <c r="X92" s="426"/>
      <c r="Y92" s="426"/>
      <c r="Z92" s="426"/>
      <c r="AA92" s="426"/>
    </row>
    <row r="93" spans="1:27" x14ac:dyDescent="0.2">
      <c r="M93" s="426"/>
      <c r="N93" s="426"/>
      <c r="O93" s="426"/>
      <c r="P93" s="426"/>
      <c r="Q93" s="426"/>
      <c r="R93" s="426"/>
      <c r="S93" s="426"/>
      <c r="T93" s="426"/>
      <c r="U93" s="426"/>
      <c r="V93" s="426"/>
      <c r="W93" s="426"/>
      <c r="X93" s="426"/>
      <c r="Y93" s="426"/>
      <c r="Z93" s="426"/>
      <c r="AA93" s="426"/>
    </row>
    <row r="94" spans="1:27" x14ac:dyDescent="0.2">
      <c r="M94" s="426"/>
      <c r="N94" s="426"/>
      <c r="O94" s="426"/>
      <c r="P94" s="426"/>
      <c r="Q94" s="426"/>
      <c r="R94" s="426"/>
      <c r="S94" s="426"/>
      <c r="T94" s="426"/>
      <c r="U94" s="426"/>
      <c r="V94" s="426"/>
      <c r="W94" s="426"/>
      <c r="X94" s="426"/>
      <c r="Y94" s="426"/>
      <c r="Z94" s="426"/>
      <c r="AA94" s="426"/>
    </row>
    <row r="95" spans="1:27" x14ac:dyDescent="0.2">
      <c r="M95" s="426"/>
      <c r="N95" s="426"/>
      <c r="O95" s="426"/>
      <c r="P95" s="426"/>
      <c r="Q95" s="426"/>
      <c r="R95" s="426"/>
      <c r="S95" s="426"/>
      <c r="T95" s="426"/>
      <c r="U95" s="426"/>
      <c r="V95" s="426"/>
      <c r="W95" s="426"/>
      <c r="X95" s="426"/>
      <c r="Y95" s="426"/>
      <c r="Z95" s="426"/>
      <c r="AA95" s="426"/>
    </row>
    <row r="96" spans="1:27" x14ac:dyDescent="0.2">
      <c r="M96" s="426"/>
      <c r="N96" s="426"/>
      <c r="O96" s="426"/>
      <c r="P96" s="426"/>
      <c r="Q96" s="426"/>
      <c r="R96" s="426"/>
      <c r="S96" s="426"/>
      <c r="T96" s="426"/>
      <c r="U96" s="426"/>
      <c r="V96" s="426"/>
      <c r="W96" s="426"/>
      <c r="X96" s="426"/>
      <c r="Y96" s="426"/>
      <c r="Z96" s="426"/>
      <c r="AA96" s="426"/>
    </row>
    <row r="97" spans="13:27" x14ac:dyDescent="0.2">
      <c r="M97" s="426"/>
      <c r="N97" s="426"/>
      <c r="O97" s="426"/>
      <c r="P97" s="426"/>
      <c r="Q97" s="426"/>
      <c r="R97" s="426"/>
      <c r="S97" s="426"/>
      <c r="T97" s="426"/>
      <c r="U97" s="426"/>
      <c r="V97" s="426"/>
      <c r="W97" s="426"/>
      <c r="X97" s="426"/>
      <c r="Y97" s="426"/>
      <c r="Z97" s="426"/>
      <c r="AA97" s="426"/>
    </row>
    <row r="98" spans="13:27" x14ac:dyDescent="0.2">
      <c r="M98" s="426"/>
      <c r="N98" s="426"/>
      <c r="O98" s="426"/>
      <c r="P98" s="426"/>
      <c r="Q98" s="426"/>
      <c r="R98" s="426"/>
      <c r="S98" s="426"/>
      <c r="T98" s="426"/>
      <c r="U98" s="426"/>
      <c r="V98" s="426"/>
      <c r="W98" s="426"/>
      <c r="X98" s="426"/>
      <c r="Y98" s="426"/>
      <c r="Z98" s="426"/>
      <c r="AA98" s="426"/>
    </row>
    <row r="99" spans="13:27" x14ac:dyDescent="0.2">
      <c r="M99" s="426"/>
      <c r="N99" s="426"/>
      <c r="O99" s="426"/>
      <c r="P99" s="426"/>
      <c r="Q99" s="426"/>
      <c r="R99" s="426"/>
      <c r="S99" s="426"/>
      <c r="T99" s="426"/>
      <c r="U99" s="426"/>
      <c r="V99" s="426"/>
      <c r="W99" s="426"/>
      <c r="X99" s="426"/>
      <c r="Y99" s="426"/>
      <c r="Z99" s="426"/>
      <c r="AA99" s="426"/>
    </row>
    <row r="100" spans="13:27" x14ac:dyDescent="0.2">
      <c r="M100" s="426"/>
      <c r="N100" s="426"/>
      <c r="O100" s="426"/>
      <c r="P100" s="426"/>
      <c r="Q100" s="426"/>
      <c r="R100" s="426"/>
      <c r="S100" s="426"/>
      <c r="T100" s="426"/>
      <c r="U100" s="426"/>
      <c r="V100" s="426"/>
      <c r="W100" s="426"/>
      <c r="X100" s="426"/>
      <c r="Y100" s="426"/>
      <c r="Z100" s="426"/>
      <c r="AA100" s="426"/>
    </row>
    <row r="101" spans="13:27" x14ac:dyDescent="0.2">
      <c r="M101" s="426"/>
      <c r="N101" s="426"/>
      <c r="O101" s="426"/>
      <c r="P101" s="426"/>
      <c r="Q101" s="426"/>
      <c r="R101" s="426"/>
      <c r="S101" s="426"/>
      <c r="T101" s="426"/>
      <c r="U101" s="426"/>
      <c r="V101" s="426"/>
      <c r="W101" s="426"/>
      <c r="X101" s="426"/>
      <c r="Y101" s="426"/>
      <c r="Z101" s="426"/>
      <c r="AA101" s="426"/>
    </row>
    <row r="102" spans="13:27" x14ac:dyDescent="0.2">
      <c r="M102" s="426"/>
      <c r="N102" s="426"/>
      <c r="O102" s="426"/>
      <c r="P102" s="426"/>
      <c r="Q102" s="426"/>
      <c r="R102" s="426"/>
      <c r="S102" s="426"/>
      <c r="T102" s="426"/>
      <c r="U102" s="426"/>
      <c r="V102" s="426"/>
      <c r="W102" s="426"/>
      <c r="X102" s="426"/>
      <c r="Y102" s="426"/>
      <c r="Z102" s="426"/>
      <c r="AA102" s="426"/>
    </row>
    <row r="103" spans="13:27" x14ac:dyDescent="0.2">
      <c r="M103" s="426"/>
      <c r="N103" s="426"/>
      <c r="O103" s="426"/>
      <c r="P103" s="426"/>
      <c r="Q103" s="426"/>
      <c r="R103" s="426"/>
      <c r="S103" s="426"/>
      <c r="T103" s="426"/>
      <c r="U103" s="426"/>
      <c r="V103" s="426"/>
      <c r="W103" s="426"/>
      <c r="X103" s="426"/>
      <c r="Y103" s="426"/>
      <c r="Z103" s="426"/>
      <c r="AA103" s="426"/>
    </row>
    <row r="104" spans="13:27" x14ac:dyDescent="0.2">
      <c r="M104" s="426"/>
      <c r="N104" s="426"/>
      <c r="O104" s="426"/>
      <c r="P104" s="426"/>
      <c r="Q104" s="426"/>
      <c r="R104" s="426"/>
      <c r="S104" s="426"/>
      <c r="T104" s="426"/>
      <c r="U104" s="426"/>
      <c r="V104" s="426"/>
      <c r="W104" s="426"/>
      <c r="X104" s="426"/>
      <c r="Y104" s="426"/>
      <c r="Z104" s="426"/>
      <c r="AA104" s="426"/>
    </row>
    <row r="105" spans="13:27" x14ac:dyDescent="0.2">
      <c r="M105" s="426"/>
      <c r="N105" s="426"/>
      <c r="O105" s="426"/>
      <c r="P105" s="426"/>
      <c r="Q105" s="426"/>
      <c r="R105" s="426"/>
      <c r="S105" s="426"/>
      <c r="T105" s="426"/>
      <c r="U105" s="426"/>
      <c r="V105" s="426"/>
      <c r="W105" s="426"/>
      <c r="X105" s="426"/>
      <c r="Y105" s="426"/>
      <c r="Z105" s="426"/>
      <c r="AA105" s="426"/>
    </row>
    <row r="106" spans="13:27" x14ac:dyDescent="0.2">
      <c r="M106" s="426"/>
      <c r="N106" s="426"/>
      <c r="O106" s="426"/>
      <c r="P106" s="426"/>
      <c r="Q106" s="426"/>
      <c r="R106" s="426"/>
      <c r="S106" s="426"/>
      <c r="T106" s="426"/>
      <c r="U106" s="426"/>
      <c r="V106" s="426"/>
      <c r="W106" s="426"/>
      <c r="X106" s="426"/>
      <c r="Y106" s="426"/>
      <c r="Z106" s="426"/>
      <c r="AA106" s="426"/>
    </row>
    <row r="107" spans="13:27" x14ac:dyDescent="0.2">
      <c r="M107" s="426"/>
      <c r="N107" s="426"/>
      <c r="O107" s="426"/>
      <c r="P107" s="426"/>
      <c r="Q107" s="426"/>
      <c r="R107" s="426"/>
      <c r="S107" s="426"/>
      <c r="T107" s="426"/>
      <c r="U107" s="426"/>
      <c r="V107" s="426"/>
      <c r="W107" s="426"/>
      <c r="X107" s="426"/>
      <c r="Y107" s="426"/>
      <c r="Z107" s="426"/>
      <c r="AA107" s="426"/>
    </row>
    <row r="108" spans="13:27" x14ac:dyDescent="0.2">
      <c r="M108" s="426"/>
      <c r="N108" s="426"/>
      <c r="O108" s="426"/>
      <c r="P108" s="426"/>
      <c r="Q108" s="426"/>
      <c r="R108" s="426"/>
      <c r="S108" s="426"/>
      <c r="T108" s="426"/>
      <c r="U108" s="426"/>
      <c r="V108" s="426"/>
      <c r="W108" s="426"/>
      <c r="X108" s="426"/>
      <c r="Y108" s="426"/>
      <c r="Z108" s="426"/>
      <c r="AA108" s="426"/>
    </row>
    <row r="109" spans="13:27" x14ac:dyDescent="0.2">
      <c r="M109" s="426"/>
      <c r="N109" s="426"/>
      <c r="O109" s="426"/>
      <c r="P109" s="426"/>
      <c r="Q109" s="426"/>
      <c r="R109" s="426"/>
      <c r="S109" s="426"/>
      <c r="T109" s="426"/>
      <c r="U109" s="426"/>
      <c r="V109" s="426"/>
      <c r="W109" s="426"/>
      <c r="X109" s="426"/>
      <c r="Y109" s="426"/>
      <c r="Z109" s="426"/>
      <c r="AA109" s="426"/>
    </row>
    <row r="110" spans="13:27" x14ac:dyDescent="0.2">
      <c r="M110" s="426"/>
      <c r="N110" s="426"/>
      <c r="O110" s="426"/>
      <c r="P110" s="426"/>
      <c r="Q110" s="426"/>
      <c r="R110" s="426"/>
      <c r="S110" s="426"/>
      <c r="T110" s="426"/>
      <c r="U110" s="426"/>
      <c r="V110" s="426"/>
      <c r="W110" s="426"/>
      <c r="X110" s="426"/>
      <c r="Y110" s="426"/>
      <c r="Z110" s="426"/>
      <c r="AA110" s="426"/>
    </row>
    <row r="111" spans="13:27" x14ac:dyDescent="0.2">
      <c r="M111" s="426"/>
      <c r="N111" s="426"/>
      <c r="O111" s="426"/>
      <c r="P111" s="426"/>
      <c r="Q111" s="426"/>
      <c r="R111" s="426"/>
      <c r="S111" s="426"/>
      <c r="T111" s="426"/>
      <c r="U111" s="426"/>
      <c r="V111" s="426"/>
      <c r="W111" s="426"/>
      <c r="X111" s="426"/>
      <c r="Y111" s="426"/>
      <c r="Z111" s="426"/>
      <c r="AA111" s="426"/>
    </row>
    <row r="112" spans="13:27" x14ac:dyDescent="0.2">
      <c r="M112" s="426"/>
      <c r="N112" s="426"/>
      <c r="O112" s="426"/>
      <c r="P112" s="426"/>
      <c r="Q112" s="426"/>
      <c r="R112" s="426"/>
      <c r="S112" s="426"/>
      <c r="T112" s="426"/>
      <c r="U112" s="426"/>
      <c r="V112" s="426"/>
      <c r="W112" s="426"/>
      <c r="X112" s="426"/>
      <c r="Y112" s="426"/>
      <c r="Z112" s="426"/>
      <c r="AA112" s="426"/>
    </row>
    <row r="113" spans="13:27" x14ac:dyDescent="0.2">
      <c r="M113" s="426"/>
      <c r="N113" s="426"/>
      <c r="O113" s="426"/>
      <c r="P113" s="426"/>
      <c r="Q113" s="426"/>
      <c r="R113" s="426"/>
      <c r="S113" s="426"/>
      <c r="T113" s="426"/>
      <c r="U113" s="426"/>
      <c r="V113" s="426"/>
      <c r="W113" s="426"/>
      <c r="X113" s="426"/>
      <c r="Y113" s="426"/>
      <c r="Z113" s="426"/>
      <c r="AA113" s="426"/>
    </row>
    <row r="114" spans="13:27" x14ac:dyDescent="0.2">
      <c r="M114" s="426"/>
      <c r="N114" s="426"/>
      <c r="O114" s="426"/>
      <c r="P114" s="426"/>
      <c r="Q114" s="426"/>
      <c r="R114" s="426"/>
      <c r="S114" s="426"/>
      <c r="T114" s="426"/>
      <c r="U114" s="426"/>
      <c r="V114" s="426"/>
      <c r="W114" s="426"/>
      <c r="X114" s="426"/>
      <c r="Y114" s="426"/>
      <c r="Z114" s="426"/>
      <c r="AA114" s="426"/>
    </row>
    <row r="115" spans="13:27" x14ac:dyDescent="0.2">
      <c r="M115" s="426"/>
      <c r="N115" s="426"/>
      <c r="O115" s="426"/>
      <c r="P115" s="426"/>
      <c r="Q115" s="426"/>
      <c r="R115" s="426"/>
      <c r="S115" s="426"/>
      <c r="T115" s="426"/>
      <c r="U115" s="426"/>
      <c r="V115" s="426"/>
      <c r="W115" s="426"/>
      <c r="X115" s="426"/>
      <c r="Y115" s="426"/>
      <c r="Z115" s="426"/>
      <c r="AA115" s="426"/>
    </row>
    <row r="116" spans="13:27" x14ac:dyDescent="0.2">
      <c r="M116" s="426"/>
      <c r="N116" s="426"/>
      <c r="O116" s="426"/>
      <c r="P116" s="426"/>
      <c r="Q116" s="426"/>
      <c r="R116" s="426"/>
      <c r="S116" s="426"/>
      <c r="T116" s="426"/>
      <c r="U116" s="426"/>
      <c r="V116" s="426"/>
      <c r="W116" s="426"/>
      <c r="X116" s="426"/>
      <c r="Y116" s="426"/>
      <c r="Z116" s="426"/>
      <c r="AA116" s="426"/>
    </row>
    <row r="117" spans="13:27" x14ac:dyDescent="0.2">
      <c r="M117" s="426"/>
      <c r="N117" s="426"/>
      <c r="O117" s="426"/>
      <c r="P117" s="426"/>
      <c r="Q117" s="426"/>
      <c r="R117" s="426"/>
      <c r="S117" s="426"/>
      <c r="T117" s="426"/>
      <c r="U117" s="426"/>
      <c r="V117" s="426"/>
      <c r="W117" s="426"/>
      <c r="X117" s="426"/>
      <c r="Y117" s="426"/>
      <c r="Z117" s="426"/>
      <c r="AA117" s="426"/>
    </row>
    <row r="118" spans="13:27" x14ac:dyDescent="0.2">
      <c r="M118" s="426"/>
      <c r="N118" s="426"/>
      <c r="O118" s="426"/>
      <c r="P118" s="426"/>
      <c r="Q118" s="426"/>
      <c r="R118" s="426"/>
      <c r="S118" s="426"/>
      <c r="T118" s="426"/>
      <c r="U118" s="426"/>
      <c r="V118" s="426"/>
      <c r="W118" s="426"/>
      <c r="X118" s="426"/>
      <c r="Y118" s="426"/>
      <c r="Z118" s="426"/>
      <c r="AA118" s="426"/>
    </row>
    <row r="119" spans="13:27" x14ac:dyDescent="0.2">
      <c r="M119" s="426"/>
      <c r="N119" s="426"/>
      <c r="O119" s="426"/>
      <c r="P119" s="426"/>
      <c r="Q119" s="426"/>
      <c r="R119" s="426"/>
      <c r="S119" s="426"/>
      <c r="T119" s="426"/>
      <c r="U119" s="426"/>
      <c r="V119" s="426"/>
      <c r="W119" s="426"/>
      <c r="X119" s="426"/>
      <c r="Y119" s="426"/>
      <c r="Z119" s="426"/>
      <c r="AA119" s="426"/>
    </row>
    <row r="120" spans="13:27" x14ac:dyDescent="0.2">
      <c r="M120" s="426"/>
      <c r="N120" s="426"/>
      <c r="O120" s="426"/>
      <c r="P120" s="426"/>
      <c r="Q120" s="426"/>
      <c r="R120" s="426"/>
      <c r="S120" s="426"/>
      <c r="T120" s="426"/>
      <c r="U120" s="426"/>
      <c r="V120" s="426"/>
      <c r="W120" s="426"/>
      <c r="X120" s="426"/>
      <c r="Y120" s="426"/>
      <c r="Z120" s="426"/>
      <c r="AA120" s="426"/>
    </row>
    <row r="121" spans="13:27" x14ac:dyDescent="0.2">
      <c r="M121" s="426"/>
      <c r="N121" s="426"/>
      <c r="O121" s="426"/>
      <c r="P121" s="426"/>
      <c r="Q121" s="426"/>
      <c r="R121" s="426"/>
      <c r="S121" s="426"/>
      <c r="T121" s="426"/>
      <c r="U121" s="426"/>
      <c r="V121" s="426"/>
      <c r="W121" s="426"/>
      <c r="X121" s="426"/>
      <c r="Y121" s="426"/>
      <c r="Z121" s="426"/>
      <c r="AA121" s="426"/>
    </row>
    <row r="122" spans="13:27" x14ac:dyDescent="0.2">
      <c r="M122" s="426"/>
      <c r="N122" s="426"/>
      <c r="O122" s="426"/>
      <c r="P122" s="426"/>
      <c r="Q122" s="426"/>
      <c r="R122" s="426"/>
      <c r="S122" s="426"/>
      <c r="T122" s="426"/>
      <c r="U122" s="426"/>
      <c r="V122" s="426"/>
      <c r="W122" s="426"/>
      <c r="X122" s="426"/>
      <c r="Y122" s="426"/>
      <c r="Z122" s="426"/>
      <c r="AA122" s="426"/>
    </row>
    <row r="123" spans="13:27" x14ac:dyDescent="0.2">
      <c r="M123" s="426"/>
      <c r="N123" s="426"/>
      <c r="O123" s="426"/>
      <c r="P123" s="426"/>
      <c r="Q123" s="426"/>
      <c r="R123" s="426"/>
      <c r="S123" s="426"/>
      <c r="T123" s="426"/>
      <c r="U123" s="426"/>
      <c r="V123" s="426"/>
      <c r="W123" s="426"/>
      <c r="X123" s="426"/>
      <c r="Y123" s="426"/>
      <c r="Z123" s="426"/>
      <c r="AA123" s="426"/>
    </row>
    <row r="124" spans="13:27" x14ac:dyDescent="0.2">
      <c r="M124" s="426"/>
      <c r="N124" s="426"/>
      <c r="O124" s="426"/>
      <c r="P124" s="426"/>
      <c r="Q124" s="426"/>
      <c r="R124" s="426"/>
      <c r="S124" s="426"/>
      <c r="T124" s="426"/>
      <c r="U124" s="426"/>
      <c r="V124" s="426"/>
      <c r="W124" s="426"/>
      <c r="X124" s="426"/>
      <c r="Y124" s="426"/>
      <c r="Z124" s="426"/>
      <c r="AA124" s="426"/>
    </row>
    <row r="125" spans="13:27" x14ac:dyDescent="0.2">
      <c r="M125" s="426"/>
      <c r="N125" s="426"/>
      <c r="O125" s="426"/>
      <c r="P125" s="426"/>
      <c r="Q125" s="426"/>
      <c r="R125" s="426"/>
      <c r="S125" s="426"/>
      <c r="T125" s="426"/>
      <c r="U125" s="426"/>
      <c r="V125" s="426"/>
      <c r="W125" s="426"/>
      <c r="X125" s="426"/>
      <c r="Y125" s="426"/>
      <c r="Z125" s="426"/>
      <c r="AA125" s="426"/>
    </row>
    <row r="126" spans="13:27" x14ac:dyDescent="0.2">
      <c r="M126" s="426"/>
      <c r="N126" s="426"/>
      <c r="O126" s="426"/>
      <c r="P126" s="426"/>
      <c r="Q126" s="426"/>
      <c r="R126" s="426"/>
      <c r="S126" s="426"/>
      <c r="T126" s="426"/>
      <c r="U126" s="426"/>
      <c r="V126" s="426"/>
      <c r="W126" s="426"/>
      <c r="X126" s="426"/>
      <c r="Y126" s="426"/>
      <c r="Z126" s="426"/>
      <c r="AA126" s="426"/>
    </row>
    <row r="127" spans="13:27" x14ac:dyDescent="0.2">
      <c r="M127" s="426"/>
      <c r="N127" s="426"/>
      <c r="O127" s="426"/>
      <c r="P127" s="426"/>
      <c r="Q127" s="426"/>
      <c r="R127" s="426"/>
      <c r="S127" s="426"/>
      <c r="T127" s="426"/>
      <c r="U127" s="426"/>
      <c r="V127" s="426"/>
      <c r="W127" s="426"/>
      <c r="X127" s="426"/>
      <c r="Y127" s="426"/>
      <c r="Z127" s="426"/>
      <c r="AA127" s="426"/>
    </row>
    <row r="128" spans="13:27" x14ac:dyDescent="0.2">
      <c r="M128" s="426"/>
      <c r="N128" s="426"/>
      <c r="O128" s="426"/>
      <c r="P128" s="426"/>
      <c r="Q128" s="426"/>
      <c r="R128" s="426"/>
      <c r="S128" s="426"/>
      <c r="T128" s="426"/>
      <c r="U128" s="426"/>
      <c r="V128" s="426"/>
      <c r="W128" s="426"/>
      <c r="X128" s="426"/>
      <c r="Y128" s="426"/>
      <c r="Z128" s="426"/>
      <c r="AA128" s="426"/>
    </row>
    <row r="129" spans="13:27" x14ac:dyDescent="0.2">
      <c r="M129" s="426"/>
      <c r="N129" s="426"/>
      <c r="O129" s="426"/>
      <c r="P129" s="426"/>
      <c r="Q129" s="426"/>
      <c r="R129" s="426"/>
      <c r="S129" s="426"/>
      <c r="T129" s="426"/>
      <c r="U129" s="426"/>
      <c r="V129" s="426"/>
      <c r="W129" s="426"/>
      <c r="X129" s="426"/>
      <c r="Y129" s="426"/>
      <c r="Z129" s="426"/>
      <c r="AA129" s="426"/>
    </row>
    <row r="130" spans="13:27" x14ac:dyDescent="0.2">
      <c r="M130" s="426"/>
      <c r="N130" s="426"/>
      <c r="O130" s="426"/>
      <c r="P130" s="426"/>
      <c r="Q130" s="426"/>
      <c r="R130" s="426"/>
      <c r="S130" s="426"/>
      <c r="T130" s="426"/>
      <c r="U130" s="426"/>
      <c r="V130" s="426"/>
      <c r="W130" s="426"/>
      <c r="X130" s="426"/>
      <c r="Y130" s="426"/>
      <c r="Z130" s="426"/>
      <c r="AA130" s="426"/>
    </row>
    <row r="131" spans="13:27" x14ac:dyDescent="0.2">
      <c r="M131" s="426"/>
      <c r="N131" s="426"/>
      <c r="O131" s="426"/>
      <c r="P131" s="426"/>
      <c r="Q131" s="426"/>
      <c r="R131" s="426"/>
      <c r="S131" s="426"/>
      <c r="T131" s="426"/>
      <c r="U131" s="426"/>
      <c r="V131" s="426"/>
      <c r="W131" s="426"/>
      <c r="X131" s="426"/>
      <c r="Y131" s="426"/>
      <c r="Z131" s="426"/>
      <c r="AA131" s="426"/>
    </row>
    <row r="132" spans="13:27" x14ac:dyDescent="0.2">
      <c r="M132" s="426"/>
      <c r="N132" s="426"/>
      <c r="O132" s="426"/>
      <c r="P132" s="426"/>
      <c r="Q132" s="426"/>
      <c r="R132" s="426"/>
      <c r="S132" s="426"/>
      <c r="T132" s="426"/>
      <c r="U132" s="426"/>
      <c r="V132" s="426"/>
      <c r="W132" s="426"/>
      <c r="X132" s="426"/>
      <c r="Y132" s="426"/>
      <c r="Z132" s="426"/>
      <c r="AA132" s="426"/>
    </row>
    <row r="133" spans="13:27" x14ac:dyDescent="0.2">
      <c r="M133" s="426"/>
      <c r="N133" s="426"/>
      <c r="O133" s="426"/>
      <c r="P133" s="426"/>
      <c r="Q133" s="426"/>
      <c r="R133" s="426"/>
      <c r="S133" s="426"/>
      <c r="T133" s="426"/>
      <c r="U133" s="426"/>
      <c r="V133" s="426"/>
      <c r="W133" s="426"/>
      <c r="X133" s="426"/>
      <c r="Y133" s="426"/>
      <c r="Z133" s="426"/>
      <c r="AA133" s="426"/>
    </row>
    <row r="134" spans="13:27" x14ac:dyDescent="0.2">
      <c r="M134" s="426"/>
      <c r="N134" s="426"/>
      <c r="O134" s="426"/>
      <c r="P134" s="426"/>
      <c r="Q134" s="426"/>
      <c r="R134" s="426"/>
      <c r="S134" s="426"/>
      <c r="T134" s="426"/>
      <c r="U134" s="426"/>
      <c r="V134" s="426"/>
      <c r="W134" s="426"/>
      <c r="X134" s="426"/>
      <c r="Y134" s="426"/>
      <c r="Z134" s="426"/>
      <c r="AA134" s="426"/>
    </row>
    <row r="135" spans="13:27" x14ac:dyDescent="0.2">
      <c r="M135" s="426"/>
      <c r="N135" s="426"/>
      <c r="O135" s="426"/>
      <c r="P135" s="426"/>
      <c r="Q135" s="426"/>
      <c r="R135" s="426"/>
      <c r="S135" s="426"/>
      <c r="T135" s="426"/>
      <c r="U135" s="426"/>
      <c r="V135" s="426"/>
      <c r="W135" s="426"/>
      <c r="X135" s="426"/>
      <c r="Y135" s="426"/>
      <c r="Z135" s="426"/>
      <c r="AA135" s="426"/>
    </row>
    <row r="136" spans="13:27" x14ac:dyDescent="0.2">
      <c r="M136" s="426"/>
      <c r="N136" s="426"/>
      <c r="O136" s="426"/>
      <c r="P136" s="426"/>
      <c r="Q136" s="426"/>
      <c r="R136" s="426"/>
      <c r="S136" s="426"/>
      <c r="T136" s="426"/>
      <c r="U136" s="426"/>
      <c r="V136" s="426"/>
      <c r="W136" s="426"/>
      <c r="X136" s="426"/>
      <c r="Y136" s="426"/>
      <c r="Z136" s="426"/>
      <c r="AA136" s="426"/>
    </row>
    <row r="137" spans="13:27" x14ac:dyDescent="0.2">
      <c r="M137" s="426"/>
      <c r="N137" s="426"/>
      <c r="O137" s="426"/>
      <c r="P137" s="426"/>
      <c r="Q137" s="426"/>
      <c r="R137" s="426"/>
      <c r="S137" s="426"/>
      <c r="T137" s="426"/>
      <c r="U137" s="426"/>
      <c r="V137" s="426"/>
      <c r="W137" s="426"/>
      <c r="X137" s="426"/>
      <c r="Y137" s="426"/>
      <c r="Z137" s="426"/>
      <c r="AA137" s="426"/>
    </row>
    <row r="138" spans="13:27" x14ac:dyDescent="0.2">
      <c r="M138" s="426"/>
      <c r="N138" s="426"/>
      <c r="O138" s="426"/>
      <c r="P138" s="426"/>
      <c r="Q138" s="426"/>
      <c r="R138" s="426"/>
      <c r="S138" s="426"/>
      <c r="T138" s="426"/>
      <c r="U138" s="426"/>
      <c r="V138" s="426"/>
      <c r="W138" s="426"/>
      <c r="X138" s="426"/>
      <c r="Y138" s="426"/>
      <c r="Z138" s="426"/>
      <c r="AA138" s="426"/>
    </row>
    <row r="139" spans="13:27" x14ac:dyDescent="0.2">
      <c r="M139" s="426"/>
      <c r="N139" s="426"/>
      <c r="O139" s="426"/>
      <c r="P139" s="426"/>
      <c r="Q139" s="426"/>
      <c r="R139" s="426"/>
      <c r="S139" s="426"/>
      <c r="T139" s="426"/>
      <c r="U139" s="426"/>
      <c r="V139" s="426"/>
      <c r="W139" s="426"/>
      <c r="X139" s="426"/>
      <c r="Y139" s="426"/>
      <c r="Z139" s="426"/>
      <c r="AA139" s="426"/>
    </row>
    <row r="140" spans="13:27" x14ac:dyDescent="0.2">
      <c r="M140" s="426"/>
      <c r="N140" s="426"/>
      <c r="O140" s="426"/>
      <c r="P140" s="426"/>
      <c r="Q140" s="426"/>
      <c r="R140" s="426"/>
      <c r="S140" s="426"/>
      <c r="T140" s="426"/>
      <c r="U140" s="426"/>
      <c r="V140" s="426"/>
      <c r="W140" s="426"/>
      <c r="X140" s="426"/>
      <c r="Y140" s="426"/>
      <c r="Z140" s="426"/>
      <c r="AA140" s="426"/>
    </row>
    <row r="141" spans="13:27" x14ac:dyDescent="0.2">
      <c r="M141" s="426"/>
      <c r="N141" s="426"/>
      <c r="O141" s="426"/>
      <c r="P141" s="426"/>
      <c r="Q141" s="426"/>
      <c r="R141" s="426"/>
      <c r="S141" s="426"/>
      <c r="T141" s="426"/>
      <c r="U141" s="426"/>
      <c r="V141" s="426"/>
      <c r="W141" s="426"/>
      <c r="X141" s="426"/>
      <c r="Y141" s="426"/>
      <c r="Z141" s="426"/>
      <c r="AA141" s="426"/>
    </row>
    <row r="142" spans="13:27" x14ac:dyDescent="0.2">
      <c r="M142" s="426"/>
      <c r="N142" s="426"/>
      <c r="O142" s="426"/>
      <c r="P142" s="426"/>
      <c r="Q142" s="426"/>
      <c r="R142" s="426"/>
      <c r="S142" s="426"/>
      <c r="T142" s="426"/>
      <c r="U142" s="426"/>
      <c r="V142" s="426"/>
      <c r="W142" s="426"/>
      <c r="X142" s="426"/>
      <c r="Y142" s="426"/>
      <c r="Z142" s="426"/>
      <c r="AA142" s="426"/>
    </row>
    <row r="143" spans="13:27" x14ac:dyDescent="0.2">
      <c r="M143" s="426"/>
      <c r="N143" s="426"/>
      <c r="O143" s="426"/>
      <c r="P143" s="426"/>
      <c r="Q143" s="426"/>
      <c r="R143" s="426"/>
      <c r="S143" s="426"/>
      <c r="T143" s="426"/>
      <c r="U143" s="426"/>
      <c r="V143" s="426"/>
      <c r="W143" s="426"/>
      <c r="X143" s="426"/>
      <c r="Y143" s="426"/>
      <c r="Z143" s="426"/>
      <c r="AA143" s="426"/>
    </row>
    <row r="144" spans="13:27" x14ac:dyDescent="0.2">
      <c r="M144" s="426"/>
      <c r="N144" s="426"/>
      <c r="O144" s="426"/>
      <c r="P144" s="426"/>
      <c r="Q144" s="426"/>
      <c r="R144" s="426"/>
      <c r="S144" s="426"/>
      <c r="T144" s="426"/>
      <c r="U144" s="426"/>
      <c r="V144" s="426"/>
      <c r="W144" s="426"/>
      <c r="X144" s="426"/>
      <c r="Y144" s="426"/>
      <c r="Z144" s="426"/>
      <c r="AA144" s="426"/>
    </row>
    <row r="145" spans="13:27" x14ac:dyDescent="0.2">
      <c r="M145" s="426"/>
      <c r="N145" s="426"/>
      <c r="O145" s="426"/>
      <c r="P145" s="426"/>
      <c r="Q145" s="426"/>
      <c r="R145" s="426"/>
      <c r="S145" s="426"/>
      <c r="T145" s="426"/>
      <c r="U145" s="426"/>
      <c r="V145" s="426"/>
      <c r="W145" s="426"/>
      <c r="X145" s="426"/>
      <c r="Y145" s="426"/>
      <c r="Z145" s="426"/>
      <c r="AA145" s="426"/>
    </row>
    <row r="146" spans="13:27" x14ac:dyDescent="0.2">
      <c r="M146" s="426"/>
      <c r="N146" s="426"/>
      <c r="O146" s="426"/>
      <c r="P146" s="426"/>
      <c r="Q146" s="426"/>
      <c r="R146" s="426"/>
      <c r="S146" s="426"/>
      <c r="T146" s="426"/>
      <c r="U146" s="426"/>
      <c r="V146" s="426"/>
      <c r="W146" s="426"/>
      <c r="X146" s="426"/>
      <c r="Y146" s="426"/>
      <c r="Z146" s="426"/>
      <c r="AA146" s="426"/>
    </row>
    <row r="147" spans="13:27" x14ac:dyDescent="0.2">
      <c r="M147" s="426"/>
      <c r="N147" s="426"/>
      <c r="O147" s="426"/>
      <c r="P147" s="426"/>
      <c r="Q147" s="426"/>
      <c r="R147" s="426"/>
      <c r="S147" s="426"/>
      <c r="T147" s="426"/>
      <c r="U147" s="426"/>
      <c r="V147" s="426"/>
      <c r="W147" s="426"/>
      <c r="X147" s="426"/>
      <c r="Y147" s="426"/>
      <c r="Z147" s="426"/>
      <c r="AA147" s="426"/>
    </row>
    <row r="148" spans="13:27" x14ac:dyDescent="0.2">
      <c r="M148" s="426"/>
      <c r="N148" s="426"/>
      <c r="O148" s="426"/>
      <c r="P148" s="426"/>
      <c r="Q148" s="426"/>
      <c r="R148" s="426"/>
      <c r="S148" s="426"/>
      <c r="T148" s="426"/>
      <c r="U148" s="426"/>
      <c r="V148" s="426"/>
      <c r="W148" s="426"/>
      <c r="X148" s="426"/>
      <c r="Y148" s="426"/>
      <c r="Z148" s="426"/>
      <c r="AA148" s="426"/>
    </row>
    <row r="149" spans="13:27" x14ac:dyDescent="0.2">
      <c r="M149" s="426"/>
      <c r="N149" s="426"/>
      <c r="O149" s="426"/>
      <c r="P149" s="426"/>
      <c r="Q149" s="426"/>
      <c r="R149" s="426"/>
      <c r="S149" s="426"/>
      <c r="T149" s="426"/>
      <c r="U149" s="426"/>
      <c r="V149" s="426"/>
      <c r="W149" s="426"/>
      <c r="X149" s="426"/>
      <c r="Y149" s="426"/>
      <c r="Z149" s="426"/>
      <c r="AA149" s="426"/>
    </row>
    <row r="150" spans="13:27" x14ac:dyDescent="0.2">
      <c r="M150" s="426"/>
      <c r="N150" s="426"/>
      <c r="O150" s="426"/>
      <c r="P150" s="426"/>
      <c r="Q150" s="426"/>
      <c r="R150" s="426"/>
      <c r="S150" s="426"/>
      <c r="T150" s="426"/>
      <c r="U150" s="426"/>
      <c r="V150" s="426"/>
      <c r="W150" s="426"/>
      <c r="X150" s="426"/>
      <c r="Y150" s="426"/>
      <c r="Z150" s="426"/>
      <c r="AA150" s="426"/>
    </row>
    <row r="151" spans="13:27" x14ac:dyDescent="0.2">
      <c r="M151" s="426"/>
      <c r="N151" s="426"/>
      <c r="O151" s="426"/>
      <c r="P151" s="426"/>
      <c r="Q151" s="426"/>
      <c r="R151" s="426"/>
      <c r="S151" s="426"/>
      <c r="T151" s="426"/>
      <c r="U151" s="426"/>
      <c r="V151" s="426"/>
      <c r="W151" s="426"/>
      <c r="X151" s="426"/>
      <c r="Y151" s="426"/>
      <c r="Z151" s="426"/>
      <c r="AA151" s="426"/>
    </row>
    <row r="152" spans="13:27" x14ac:dyDescent="0.2">
      <c r="M152" s="426"/>
      <c r="N152" s="426"/>
      <c r="O152" s="426"/>
      <c r="P152" s="426"/>
      <c r="Q152" s="426"/>
      <c r="R152" s="426"/>
      <c r="S152" s="426"/>
      <c r="T152" s="426"/>
      <c r="U152" s="426"/>
      <c r="V152" s="426"/>
      <c r="W152" s="426"/>
      <c r="X152" s="426"/>
      <c r="Y152" s="426"/>
      <c r="Z152" s="426"/>
      <c r="AA152" s="426"/>
    </row>
    <row r="153" spans="13:27" x14ac:dyDescent="0.2">
      <c r="M153" s="426"/>
      <c r="N153" s="426"/>
      <c r="O153" s="426"/>
      <c r="P153" s="426"/>
      <c r="Q153" s="426"/>
      <c r="R153" s="426"/>
      <c r="S153" s="426"/>
      <c r="T153" s="426"/>
      <c r="U153" s="426"/>
      <c r="V153" s="426"/>
      <c r="W153" s="426"/>
      <c r="X153" s="426"/>
      <c r="Y153" s="426"/>
      <c r="Z153" s="426"/>
      <c r="AA153" s="426"/>
    </row>
    <row r="154" spans="13:27" x14ac:dyDescent="0.2">
      <c r="M154" s="426"/>
      <c r="N154" s="426"/>
      <c r="O154" s="426"/>
      <c r="P154" s="426"/>
      <c r="Q154" s="426"/>
      <c r="R154" s="426"/>
      <c r="S154" s="426"/>
      <c r="T154" s="426"/>
      <c r="U154" s="426"/>
      <c r="V154" s="426"/>
      <c r="W154" s="426"/>
      <c r="X154" s="426"/>
      <c r="Y154" s="426"/>
      <c r="Z154" s="426"/>
      <c r="AA154" s="426"/>
    </row>
  </sheetData>
  <mergeCells count="41">
    <mergeCell ref="D6:F6"/>
    <mergeCell ref="A3:K3"/>
    <mergeCell ref="K6:K7"/>
    <mergeCell ref="G6:I6"/>
    <mergeCell ref="A18:A46"/>
    <mergeCell ref="B18:B26"/>
    <mergeCell ref="B27:C27"/>
    <mergeCell ref="B28:B36"/>
    <mergeCell ref="B37:C37"/>
    <mergeCell ref="B38:B42"/>
    <mergeCell ref="B43:C43"/>
    <mergeCell ref="B44:B45"/>
    <mergeCell ref="B13:C13"/>
    <mergeCell ref="B16:C16"/>
    <mergeCell ref="A17:C17"/>
    <mergeCell ref="B46:C46"/>
    <mergeCell ref="A86:C86"/>
    <mergeCell ref="A88:C88"/>
    <mergeCell ref="A9:A16"/>
    <mergeCell ref="A84:C84"/>
    <mergeCell ref="B9:B12"/>
    <mergeCell ref="B14:B15"/>
    <mergeCell ref="B56:B58"/>
    <mergeCell ref="B55:C55"/>
    <mergeCell ref="B59:C59"/>
    <mergeCell ref="A77:C77"/>
    <mergeCell ref="B78:B80"/>
    <mergeCell ref="A47:C47"/>
    <mergeCell ref="A48:A76"/>
    <mergeCell ref="B48:B50"/>
    <mergeCell ref="B51:C51"/>
    <mergeCell ref="B52:B54"/>
    <mergeCell ref="B83:C83"/>
    <mergeCell ref="A78:A83"/>
    <mergeCell ref="B70:B75"/>
    <mergeCell ref="B76:C76"/>
    <mergeCell ref="B60:B63"/>
    <mergeCell ref="B64:C64"/>
    <mergeCell ref="B65:B68"/>
    <mergeCell ref="B69:C69"/>
    <mergeCell ref="B81:C81"/>
  </mergeCells>
  <printOptions horizontalCentered="1"/>
  <pageMargins left="0.70866141732283472" right="0.70866141732283472" top="0.74803149606299213" bottom="0.74803149606299213" header="0.31496062992125984" footer="0.31496062992125984"/>
  <pageSetup paperSize="9" scale="76" firstPageNumber="13" fitToHeight="0" orientation="portrait" r:id="rId1"/>
  <headerFooter>
    <oddFooter>&amp;CPage &amp;P</oddFooter>
  </headerFooter>
  <rowBreaks count="1" manualBreakCount="1">
    <brk id="5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7"/>
    <pageSetUpPr fitToPage="1"/>
  </sheetPr>
  <dimension ref="A2:V74"/>
  <sheetViews>
    <sheetView showGridLines="0" zoomScaleNormal="100" workbookViewId="0">
      <selection activeCell="N25" sqref="N25"/>
    </sheetView>
  </sheetViews>
  <sheetFormatPr baseColWidth="10" defaultRowHeight="12.75" x14ac:dyDescent="0.2"/>
  <cols>
    <col min="1" max="1" width="28.6640625" customWidth="1"/>
    <col min="2" max="2" width="8" customWidth="1"/>
    <col min="3" max="3" width="13.5" customWidth="1"/>
    <col min="4" max="4" width="15" customWidth="1"/>
    <col min="5" max="5" width="13.1640625" customWidth="1"/>
    <col min="6" max="6" width="15" customWidth="1"/>
    <col min="7" max="7" width="9" customWidth="1"/>
    <col min="8" max="8" width="18.1640625" customWidth="1"/>
    <col min="9" max="9" width="9.33203125" customWidth="1"/>
    <col min="10" max="10" width="13.33203125" style="439" hidden="1" customWidth="1"/>
    <col min="17" max="18" width="12" style="457"/>
    <col min="22" max="22" width="12" style="621"/>
  </cols>
  <sheetData>
    <row r="2" spans="1:18" ht="9.75" customHeight="1" x14ac:dyDescent="0.2"/>
    <row r="3" spans="1:18" ht="30.75" customHeight="1" x14ac:dyDescent="0.2">
      <c r="A3" s="754" t="s">
        <v>651</v>
      </c>
      <c r="B3" s="754"/>
      <c r="C3" s="754"/>
      <c r="D3" s="754"/>
      <c r="E3" s="754"/>
      <c r="F3" s="754"/>
      <c r="G3" s="754"/>
      <c r="H3" s="754"/>
      <c r="I3" s="79"/>
      <c r="J3" s="668"/>
    </row>
    <row r="6" spans="1:18" x14ac:dyDescent="0.2">
      <c r="A6" s="53"/>
      <c r="B6" s="53"/>
      <c r="C6" s="759" t="s">
        <v>652</v>
      </c>
      <c r="D6" s="759"/>
      <c r="E6" s="759"/>
      <c r="F6" s="755" t="s">
        <v>86</v>
      </c>
      <c r="G6" s="53"/>
      <c r="H6" s="757" t="s">
        <v>397</v>
      </c>
    </row>
    <row r="7" spans="1:18" ht="25.5" x14ac:dyDescent="0.2">
      <c r="A7" s="223" t="s">
        <v>242</v>
      </c>
      <c r="B7" s="223" t="s">
        <v>2</v>
      </c>
      <c r="C7" s="58" t="s">
        <v>108</v>
      </c>
      <c r="D7" s="58" t="s">
        <v>109</v>
      </c>
      <c r="E7" s="54" t="s">
        <v>85</v>
      </c>
      <c r="F7" s="756"/>
      <c r="G7" s="53"/>
      <c r="H7" s="757"/>
    </row>
    <row r="8" spans="1:18" s="75" customFormat="1" x14ac:dyDescent="0.2">
      <c r="A8" s="80"/>
      <c r="B8" s="80"/>
      <c r="C8" s="81"/>
      <c r="D8" s="81"/>
      <c r="E8" s="82"/>
      <c r="F8" s="83"/>
      <c r="G8" s="84"/>
      <c r="H8" s="85"/>
      <c r="J8" s="439"/>
      <c r="Q8" s="457"/>
      <c r="R8" s="457"/>
    </row>
    <row r="9" spans="1:18" x14ac:dyDescent="0.2">
      <c r="A9" s="758" t="s">
        <v>3</v>
      </c>
      <c r="B9" s="59" t="s">
        <v>4</v>
      </c>
      <c r="C9" s="15">
        <v>152</v>
      </c>
      <c r="D9" s="16">
        <v>142</v>
      </c>
      <c r="E9" s="64">
        <f>C9+D9</f>
        <v>294</v>
      </c>
      <c r="F9" s="61">
        <v>21</v>
      </c>
      <c r="H9" s="55">
        <f>E9/(E9+F9)</f>
        <v>0.93333333333333335</v>
      </c>
      <c r="J9" s="667">
        <v>1</v>
      </c>
      <c r="L9" s="621"/>
      <c r="M9" s="621"/>
    </row>
    <row r="10" spans="1:18" x14ac:dyDescent="0.2">
      <c r="A10" s="758"/>
      <c r="B10" s="60" t="s">
        <v>5</v>
      </c>
      <c r="C10" s="18">
        <v>102</v>
      </c>
      <c r="D10" s="19">
        <v>136</v>
      </c>
      <c r="E10" s="65">
        <f t="shared" ref="E10:E72" si="0">C10+D10</f>
        <v>238</v>
      </c>
      <c r="F10" s="62">
        <v>14</v>
      </c>
      <c r="H10" s="56">
        <f t="shared" ref="H10:H74" si="1">E10/(E10+F10)</f>
        <v>0.94444444444444442</v>
      </c>
      <c r="J10" s="439">
        <v>2</v>
      </c>
      <c r="K10" s="621"/>
      <c r="L10" s="621"/>
      <c r="M10" s="621"/>
    </row>
    <row r="11" spans="1:18" x14ac:dyDescent="0.2">
      <c r="A11" s="758"/>
      <c r="B11" s="60" t="s">
        <v>6</v>
      </c>
      <c r="C11" s="18">
        <v>17</v>
      </c>
      <c r="D11" s="19">
        <v>30</v>
      </c>
      <c r="E11" s="65">
        <f t="shared" si="0"/>
        <v>47</v>
      </c>
      <c r="F11" s="62">
        <v>5</v>
      </c>
      <c r="H11" s="56">
        <f t="shared" si="1"/>
        <v>0.90384615384615385</v>
      </c>
      <c r="J11" s="439">
        <v>3</v>
      </c>
      <c r="K11" s="621"/>
      <c r="L11" s="621"/>
      <c r="M11" s="621"/>
    </row>
    <row r="12" spans="1:18" x14ac:dyDescent="0.2">
      <c r="A12" s="758"/>
      <c r="B12" s="60" t="s">
        <v>7</v>
      </c>
      <c r="C12" s="18">
        <v>46</v>
      </c>
      <c r="D12" s="19">
        <v>52</v>
      </c>
      <c r="E12" s="65">
        <f t="shared" si="0"/>
        <v>98</v>
      </c>
      <c r="F12" s="62">
        <v>8</v>
      </c>
      <c r="H12" s="56">
        <f t="shared" si="1"/>
        <v>0.92452830188679247</v>
      </c>
      <c r="J12" s="439">
        <v>4</v>
      </c>
      <c r="K12" s="621"/>
      <c r="L12" s="621"/>
      <c r="M12" s="621"/>
    </row>
    <row r="13" spans="1:18" x14ac:dyDescent="0.2">
      <c r="A13" s="758"/>
      <c r="B13" s="60" t="s">
        <v>9</v>
      </c>
      <c r="C13" s="18">
        <v>97</v>
      </c>
      <c r="D13" s="19">
        <v>130</v>
      </c>
      <c r="E13" s="65">
        <f t="shared" si="0"/>
        <v>227</v>
      </c>
      <c r="F13" s="62">
        <v>14</v>
      </c>
      <c r="H13" s="56">
        <f t="shared" si="1"/>
        <v>0.94190871369294604</v>
      </c>
      <c r="J13" s="439">
        <v>5</v>
      </c>
      <c r="K13" s="621"/>
      <c r="L13" s="621"/>
      <c r="M13" s="621"/>
    </row>
    <row r="14" spans="1:18" x14ac:dyDescent="0.2">
      <c r="A14" s="758"/>
      <c r="B14" s="67" t="s">
        <v>10</v>
      </c>
      <c r="C14" s="21">
        <v>115</v>
      </c>
      <c r="D14" s="22">
        <v>82</v>
      </c>
      <c r="E14" s="66">
        <f t="shared" si="0"/>
        <v>197</v>
      </c>
      <c r="F14" s="63">
        <v>13</v>
      </c>
      <c r="H14" s="57">
        <f t="shared" si="1"/>
        <v>0.93809523809523809</v>
      </c>
      <c r="J14" s="439">
        <v>6</v>
      </c>
      <c r="K14" s="621"/>
      <c r="L14" s="621"/>
      <c r="M14" s="621"/>
    </row>
    <row r="15" spans="1:18" x14ac:dyDescent="0.2">
      <c r="A15" s="759" t="s">
        <v>12</v>
      </c>
      <c r="B15" s="760"/>
      <c r="C15" s="68">
        <v>529</v>
      </c>
      <c r="D15" s="68">
        <v>572</v>
      </c>
      <c r="E15" s="28">
        <f t="shared" ref="E15" si="2">SUM(E9:E14)</f>
        <v>1101</v>
      </c>
      <c r="F15" s="69">
        <v>75</v>
      </c>
      <c r="H15" s="78">
        <f t="shared" si="1"/>
        <v>0.93622448979591832</v>
      </c>
      <c r="J15" s="439" t="s">
        <v>3</v>
      </c>
      <c r="K15" s="621"/>
      <c r="L15" s="621"/>
      <c r="M15" s="621"/>
    </row>
    <row r="16" spans="1:18" x14ac:dyDescent="0.2">
      <c r="A16" s="758" t="s">
        <v>13</v>
      </c>
      <c r="B16" s="59" t="s">
        <v>14</v>
      </c>
      <c r="C16" s="15">
        <v>63</v>
      </c>
      <c r="D16" s="16">
        <v>25</v>
      </c>
      <c r="E16" s="64">
        <f t="shared" si="0"/>
        <v>88</v>
      </c>
      <c r="F16" s="61">
        <v>3</v>
      </c>
      <c r="H16" s="55">
        <f t="shared" si="1"/>
        <v>0.96703296703296704</v>
      </c>
      <c r="J16" s="439">
        <v>7</v>
      </c>
      <c r="K16" s="621"/>
      <c r="L16" s="621"/>
      <c r="M16" s="621"/>
    </row>
    <row r="17" spans="1:13" x14ac:dyDescent="0.2">
      <c r="A17" s="758"/>
      <c r="B17" s="60" t="s">
        <v>15</v>
      </c>
      <c r="C17" s="18">
        <v>13</v>
      </c>
      <c r="D17" s="19">
        <v>4</v>
      </c>
      <c r="E17" s="65">
        <f t="shared" si="0"/>
        <v>17</v>
      </c>
      <c r="F17" s="62">
        <v>0</v>
      </c>
      <c r="H17" s="56">
        <f t="shared" si="1"/>
        <v>1</v>
      </c>
      <c r="J17" s="439">
        <v>8</v>
      </c>
      <c r="K17" s="621"/>
      <c r="L17" s="621"/>
      <c r="M17" s="621"/>
    </row>
    <row r="18" spans="1:13" x14ac:dyDescent="0.2">
      <c r="A18" s="758"/>
      <c r="B18" s="60" t="s">
        <v>16</v>
      </c>
      <c r="C18" s="18">
        <v>63</v>
      </c>
      <c r="D18" s="19">
        <v>31</v>
      </c>
      <c r="E18" s="65">
        <f t="shared" si="0"/>
        <v>94</v>
      </c>
      <c r="F18" s="62">
        <v>5</v>
      </c>
      <c r="H18" s="56">
        <f t="shared" si="1"/>
        <v>0.9494949494949495</v>
      </c>
      <c r="J18" s="439">
        <v>9</v>
      </c>
      <c r="K18" s="621"/>
      <c r="L18" s="621"/>
      <c r="M18" s="621"/>
    </row>
    <row r="19" spans="1:13" x14ac:dyDescent="0.2">
      <c r="A19" s="758"/>
      <c r="B19" s="60" t="s">
        <v>17</v>
      </c>
      <c r="C19" s="18">
        <v>16</v>
      </c>
      <c r="D19" s="19">
        <v>2</v>
      </c>
      <c r="E19" s="65">
        <f t="shared" si="0"/>
        <v>18</v>
      </c>
      <c r="F19" s="62">
        <v>0</v>
      </c>
      <c r="H19" s="56">
        <f t="shared" si="1"/>
        <v>1</v>
      </c>
      <c r="J19" s="439">
        <v>10</v>
      </c>
      <c r="K19" s="621"/>
      <c r="L19" s="621"/>
      <c r="M19" s="621"/>
    </row>
    <row r="20" spans="1:13" x14ac:dyDescent="0.2">
      <c r="A20" s="758"/>
      <c r="B20" s="60" t="s">
        <v>18</v>
      </c>
      <c r="C20" s="18">
        <v>119</v>
      </c>
      <c r="D20" s="19">
        <v>43</v>
      </c>
      <c r="E20" s="65">
        <f t="shared" si="0"/>
        <v>162</v>
      </c>
      <c r="F20" s="62">
        <v>13</v>
      </c>
      <c r="H20" s="56">
        <f t="shared" si="1"/>
        <v>0.92571428571428571</v>
      </c>
      <c r="J20" s="439">
        <v>11</v>
      </c>
      <c r="K20" s="621"/>
      <c r="L20" s="621"/>
      <c r="M20" s="621"/>
    </row>
    <row r="21" spans="1:13" x14ac:dyDescent="0.2">
      <c r="A21" s="758"/>
      <c r="B21" s="60" t="s">
        <v>19</v>
      </c>
      <c r="C21" s="18">
        <v>21</v>
      </c>
      <c r="D21" s="19">
        <v>9</v>
      </c>
      <c r="E21" s="65">
        <f t="shared" si="0"/>
        <v>30</v>
      </c>
      <c r="F21" s="62">
        <v>1</v>
      </c>
      <c r="H21" s="56">
        <f t="shared" si="1"/>
        <v>0.967741935483871</v>
      </c>
      <c r="J21" s="439">
        <v>12</v>
      </c>
      <c r="K21" s="621"/>
      <c r="L21" s="621"/>
      <c r="M21" s="621"/>
    </row>
    <row r="22" spans="1:13" x14ac:dyDescent="0.2">
      <c r="A22" s="758"/>
      <c r="B22" s="60" t="s">
        <v>20</v>
      </c>
      <c r="C22" s="18">
        <v>8</v>
      </c>
      <c r="D22" s="19">
        <v>4</v>
      </c>
      <c r="E22" s="65">
        <f t="shared" si="0"/>
        <v>12</v>
      </c>
      <c r="F22" s="62">
        <v>2</v>
      </c>
      <c r="H22" s="56">
        <f t="shared" si="1"/>
        <v>0.8571428571428571</v>
      </c>
      <c r="J22" s="439">
        <v>13</v>
      </c>
      <c r="K22" s="621"/>
      <c r="L22" s="621"/>
      <c r="M22" s="621"/>
    </row>
    <row r="23" spans="1:13" x14ac:dyDescent="0.2">
      <c r="A23" s="758"/>
      <c r="B23" s="60" t="s">
        <v>21</v>
      </c>
      <c r="C23" s="18">
        <v>65</v>
      </c>
      <c r="D23" s="19">
        <v>34</v>
      </c>
      <c r="E23" s="65">
        <f t="shared" si="0"/>
        <v>99</v>
      </c>
      <c r="F23" s="62">
        <v>5</v>
      </c>
      <c r="H23" s="56">
        <f t="shared" si="1"/>
        <v>0.95192307692307687</v>
      </c>
      <c r="J23" s="439">
        <v>14</v>
      </c>
      <c r="K23" s="621"/>
      <c r="L23" s="621"/>
      <c r="M23" s="621"/>
    </row>
    <row r="24" spans="1:13" x14ac:dyDescent="0.2">
      <c r="A24" s="758"/>
      <c r="B24" s="60" t="s">
        <v>22</v>
      </c>
      <c r="C24" s="18">
        <v>24</v>
      </c>
      <c r="D24" s="19">
        <v>19</v>
      </c>
      <c r="E24" s="65">
        <f t="shared" si="0"/>
        <v>43</v>
      </c>
      <c r="F24" s="62">
        <v>2</v>
      </c>
      <c r="H24" s="56">
        <f t="shared" si="1"/>
        <v>0.9555555555555556</v>
      </c>
      <c r="J24" s="439">
        <v>15</v>
      </c>
      <c r="K24" s="621"/>
      <c r="L24" s="621"/>
      <c r="M24" s="621"/>
    </row>
    <row r="25" spans="1:13" x14ac:dyDescent="0.2">
      <c r="A25" s="758"/>
      <c r="B25" s="60" t="s">
        <v>23</v>
      </c>
      <c r="C25" s="18">
        <v>104</v>
      </c>
      <c r="D25" s="19">
        <v>70</v>
      </c>
      <c r="E25" s="65">
        <f t="shared" si="0"/>
        <v>174</v>
      </c>
      <c r="F25" s="62">
        <v>2</v>
      </c>
      <c r="H25" s="56">
        <f t="shared" si="1"/>
        <v>0.98863636363636365</v>
      </c>
      <c r="J25" s="439">
        <v>16</v>
      </c>
      <c r="K25" s="621"/>
      <c r="L25" s="621"/>
      <c r="M25" s="621"/>
    </row>
    <row r="26" spans="1:13" x14ac:dyDescent="0.2">
      <c r="A26" s="758"/>
      <c r="B26" s="60" t="s">
        <v>24</v>
      </c>
      <c r="C26" s="18">
        <v>27</v>
      </c>
      <c r="D26" s="19">
        <v>28</v>
      </c>
      <c r="E26" s="65">
        <f t="shared" si="0"/>
        <v>55</v>
      </c>
      <c r="F26" s="62">
        <v>6</v>
      </c>
      <c r="H26" s="56">
        <f t="shared" si="1"/>
        <v>0.90163934426229508</v>
      </c>
      <c r="J26" s="439">
        <v>17</v>
      </c>
      <c r="K26" s="621"/>
      <c r="L26" s="621"/>
      <c r="M26" s="621"/>
    </row>
    <row r="27" spans="1:13" x14ac:dyDescent="0.2">
      <c r="A27" s="758"/>
      <c r="B27" s="60" t="s">
        <v>25</v>
      </c>
      <c r="C27" s="18">
        <v>59</v>
      </c>
      <c r="D27" s="19">
        <v>36</v>
      </c>
      <c r="E27" s="65">
        <f t="shared" si="0"/>
        <v>95</v>
      </c>
      <c r="F27" s="62">
        <v>7</v>
      </c>
      <c r="H27" s="56">
        <f t="shared" si="1"/>
        <v>0.93137254901960786</v>
      </c>
      <c r="J27" s="439">
        <v>18</v>
      </c>
      <c r="K27" s="621"/>
      <c r="L27" s="621"/>
      <c r="M27" s="621"/>
    </row>
    <row r="28" spans="1:13" x14ac:dyDescent="0.2">
      <c r="A28" s="758"/>
      <c r="B28" s="60" t="s">
        <v>26</v>
      </c>
      <c r="C28" s="18">
        <v>71</v>
      </c>
      <c r="D28" s="19">
        <v>62</v>
      </c>
      <c r="E28" s="65">
        <f t="shared" si="0"/>
        <v>133</v>
      </c>
      <c r="F28" s="62">
        <v>8</v>
      </c>
      <c r="H28" s="56">
        <f t="shared" si="1"/>
        <v>0.94326241134751776</v>
      </c>
      <c r="J28" s="439">
        <v>19</v>
      </c>
      <c r="K28" s="621"/>
      <c r="L28" s="621"/>
      <c r="M28" s="621"/>
    </row>
    <row r="29" spans="1:13" x14ac:dyDescent="0.2">
      <c r="A29" s="758"/>
      <c r="B29" s="60" t="s">
        <v>27</v>
      </c>
      <c r="C29" s="18">
        <v>15</v>
      </c>
      <c r="D29" s="19">
        <v>9</v>
      </c>
      <c r="E29" s="65">
        <f t="shared" si="0"/>
        <v>24</v>
      </c>
      <c r="F29" s="62">
        <v>3</v>
      </c>
      <c r="H29" s="56">
        <f t="shared" si="1"/>
        <v>0.88888888888888884</v>
      </c>
      <c r="J29" s="439">
        <v>20</v>
      </c>
      <c r="K29" s="621"/>
      <c r="L29" s="621"/>
      <c r="M29" s="621"/>
    </row>
    <row r="30" spans="1:13" x14ac:dyDescent="0.2">
      <c r="A30" s="758"/>
      <c r="B30" s="60" t="s">
        <v>28</v>
      </c>
      <c r="C30" s="18">
        <v>36</v>
      </c>
      <c r="D30" s="19">
        <v>40</v>
      </c>
      <c r="E30" s="65">
        <f t="shared" si="0"/>
        <v>76</v>
      </c>
      <c r="F30" s="62">
        <v>10</v>
      </c>
      <c r="H30" s="56">
        <f t="shared" si="1"/>
        <v>0.88372093023255816</v>
      </c>
      <c r="J30" s="439">
        <v>21</v>
      </c>
      <c r="K30" s="621"/>
      <c r="L30" s="621"/>
      <c r="M30" s="621"/>
    </row>
    <row r="31" spans="1:13" x14ac:dyDescent="0.2">
      <c r="A31" s="758"/>
      <c r="B31" s="60" t="s">
        <v>29</v>
      </c>
      <c r="C31" s="18">
        <v>52</v>
      </c>
      <c r="D31" s="19">
        <v>60</v>
      </c>
      <c r="E31" s="65">
        <f t="shared" si="0"/>
        <v>112</v>
      </c>
      <c r="F31" s="62">
        <v>9</v>
      </c>
      <c r="H31" s="56">
        <f t="shared" si="1"/>
        <v>0.92561983471074383</v>
      </c>
      <c r="J31" s="439">
        <v>22</v>
      </c>
      <c r="K31" s="621"/>
      <c r="L31" s="621"/>
      <c r="M31" s="621"/>
    </row>
    <row r="32" spans="1:13" x14ac:dyDescent="0.2">
      <c r="A32" s="758"/>
      <c r="B32" s="60" t="s">
        <v>30</v>
      </c>
      <c r="C32" s="18">
        <v>41</v>
      </c>
      <c r="D32" s="19">
        <v>43</v>
      </c>
      <c r="E32" s="65">
        <f t="shared" si="0"/>
        <v>84</v>
      </c>
      <c r="F32" s="62">
        <v>6</v>
      </c>
      <c r="H32" s="56">
        <f t="shared" si="1"/>
        <v>0.93333333333333335</v>
      </c>
      <c r="J32" s="439">
        <v>23</v>
      </c>
      <c r="K32" s="621"/>
      <c r="L32" s="621"/>
      <c r="M32" s="621"/>
    </row>
    <row r="33" spans="1:13" x14ac:dyDescent="0.2">
      <c r="A33" s="758"/>
      <c r="B33" s="60" t="s">
        <v>31</v>
      </c>
      <c r="C33" s="18">
        <v>12</v>
      </c>
      <c r="D33" s="19">
        <v>5</v>
      </c>
      <c r="E33" s="65">
        <f t="shared" si="0"/>
        <v>17</v>
      </c>
      <c r="F33" s="62">
        <v>1</v>
      </c>
      <c r="H33" s="56">
        <f t="shared" si="1"/>
        <v>0.94444444444444442</v>
      </c>
      <c r="J33" s="439">
        <v>24</v>
      </c>
      <c r="K33" s="621"/>
      <c r="L33" s="621"/>
      <c r="M33" s="621"/>
    </row>
    <row r="34" spans="1:13" x14ac:dyDescent="0.2">
      <c r="A34" s="758"/>
      <c r="B34" s="60" t="s">
        <v>32</v>
      </c>
      <c r="C34" s="18">
        <v>31</v>
      </c>
      <c r="D34" s="19">
        <v>17</v>
      </c>
      <c r="E34" s="65">
        <f t="shared" si="0"/>
        <v>48</v>
      </c>
      <c r="F34" s="62">
        <v>1</v>
      </c>
      <c r="H34" s="56">
        <f t="shared" si="1"/>
        <v>0.97959183673469385</v>
      </c>
      <c r="J34" s="439">
        <v>70</v>
      </c>
      <c r="K34" s="621"/>
      <c r="L34" s="621"/>
      <c r="M34" s="621"/>
    </row>
    <row r="35" spans="1:13" x14ac:dyDescent="0.2">
      <c r="A35" s="758"/>
      <c r="B35" s="60" t="s">
        <v>33</v>
      </c>
      <c r="C35" s="18">
        <v>49</v>
      </c>
      <c r="D35" s="19">
        <v>28</v>
      </c>
      <c r="E35" s="65">
        <f t="shared" si="0"/>
        <v>77</v>
      </c>
      <c r="F35" s="62">
        <v>5</v>
      </c>
      <c r="H35" s="56">
        <f t="shared" si="1"/>
        <v>0.93902439024390238</v>
      </c>
      <c r="J35" s="439">
        <v>71</v>
      </c>
      <c r="K35" s="621"/>
      <c r="L35" s="621"/>
      <c r="M35" s="621"/>
    </row>
    <row r="36" spans="1:13" x14ac:dyDescent="0.2">
      <c r="A36" s="758"/>
      <c r="B36" s="60" t="s">
        <v>34</v>
      </c>
      <c r="C36" s="18">
        <v>3</v>
      </c>
      <c r="D36" s="19">
        <v>8</v>
      </c>
      <c r="E36" s="65">
        <f t="shared" si="0"/>
        <v>11</v>
      </c>
      <c r="F36" s="62">
        <v>1</v>
      </c>
      <c r="H36" s="56">
        <f t="shared" si="1"/>
        <v>0.91666666666666663</v>
      </c>
      <c r="J36" s="439">
        <v>72</v>
      </c>
      <c r="K36" s="621"/>
      <c r="L36" s="621"/>
      <c r="M36" s="621"/>
    </row>
    <row r="37" spans="1:13" x14ac:dyDescent="0.2">
      <c r="A37" s="758"/>
      <c r="B37" s="60" t="s">
        <v>35</v>
      </c>
      <c r="C37" s="18">
        <v>2</v>
      </c>
      <c r="D37" s="19">
        <v>2</v>
      </c>
      <c r="E37" s="65">
        <f t="shared" si="0"/>
        <v>4</v>
      </c>
      <c r="F37" s="62">
        <v>0</v>
      </c>
      <c r="H37" s="56">
        <f t="shared" si="1"/>
        <v>1</v>
      </c>
      <c r="J37" s="439">
        <v>73</v>
      </c>
      <c r="K37" s="621"/>
      <c r="L37" s="621"/>
      <c r="M37" s="621"/>
    </row>
    <row r="38" spans="1:13" x14ac:dyDescent="0.2">
      <c r="A38" s="758"/>
      <c r="B38" s="60" t="s">
        <v>36</v>
      </c>
      <c r="C38" s="18">
        <v>40</v>
      </c>
      <c r="D38" s="19">
        <v>53</v>
      </c>
      <c r="E38" s="65">
        <f t="shared" si="0"/>
        <v>93</v>
      </c>
      <c r="F38" s="62">
        <v>0</v>
      </c>
      <c r="H38" s="56">
        <f t="shared" si="1"/>
        <v>1</v>
      </c>
      <c r="J38" s="439">
        <v>74</v>
      </c>
      <c r="K38" s="621"/>
      <c r="L38" s="621"/>
      <c r="M38" s="621"/>
    </row>
    <row r="39" spans="1:13" x14ac:dyDescent="0.2">
      <c r="A39" s="758"/>
      <c r="B39" s="67">
        <v>76</v>
      </c>
      <c r="C39" s="21">
        <v>1</v>
      </c>
      <c r="D39" s="22">
        <v>0</v>
      </c>
      <c r="E39" s="66">
        <f t="shared" si="0"/>
        <v>1</v>
      </c>
      <c r="F39" s="63">
        <v>0</v>
      </c>
      <c r="H39" s="57">
        <f t="shared" si="1"/>
        <v>1</v>
      </c>
      <c r="J39" s="439">
        <v>76</v>
      </c>
      <c r="K39" s="621"/>
      <c r="L39" s="621"/>
      <c r="M39" s="621"/>
    </row>
    <row r="40" spans="1:13" x14ac:dyDescent="0.2">
      <c r="A40" s="303"/>
      <c r="B40" s="67">
        <v>77</v>
      </c>
      <c r="C40" s="21"/>
      <c r="D40" s="22"/>
      <c r="E40" s="66">
        <f t="shared" si="0"/>
        <v>0</v>
      </c>
      <c r="F40" s="63"/>
      <c r="H40" s="57" t="e">
        <f t="shared" si="1"/>
        <v>#DIV/0!</v>
      </c>
      <c r="J40" s="439">
        <v>77</v>
      </c>
      <c r="K40" s="621"/>
      <c r="L40" s="621"/>
      <c r="M40" s="621"/>
    </row>
    <row r="41" spans="1:13" x14ac:dyDescent="0.2">
      <c r="A41" s="752" t="s">
        <v>679</v>
      </c>
      <c r="B41" s="753"/>
      <c r="C41" s="70">
        <v>935</v>
      </c>
      <c r="D41" s="70">
        <v>632</v>
      </c>
      <c r="E41" s="27">
        <f t="shared" ref="E41" si="3">SUM(E16:E40)</f>
        <v>1567</v>
      </c>
      <c r="F41" s="71">
        <v>90</v>
      </c>
      <c r="H41" s="78">
        <f t="shared" si="1"/>
        <v>0.94568497284248643</v>
      </c>
      <c r="J41" s="439" t="s">
        <v>442</v>
      </c>
      <c r="K41" s="621"/>
      <c r="L41" s="621"/>
      <c r="M41" s="621"/>
    </row>
    <row r="42" spans="1:13" x14ac:dyDescent="0.2">
      <c r="A42" s="758" t="s">
        <v>41</v>
      </c>
      <c r="B42" s="59" t="s">
        <v>42</v>
      </c>
      <c r="C42" s="15">
        <v>29</v>
      </c>
      <c r="D42" s="16">
        <v>96</v>
      </c>
      <c r="E42" s="64">
        <f t="shared" si="0"/>
        <v>125</v>
      </c>
      <c r="F42" s="61">
        <v>8</v>
      </c>
      <c r="H42" s="55">
        <f t="shared" si="1"/>
        <v>0.93984962406015038</v>
      </c>
      <c r="J42" s="439">
        <v>25</v>
      </c>
      <c r="K42" s="621"/>
      <c r="L42" s="621"/>
      <c r="M42" s="621"/>
    </row>
    <row r="43" spans="1:13" x14ac:dyDescent="0.2">
      <c r="A43" s="758"/>
      <c r="B43" s="60" t="s">
        <v>43</v>
      </c>
      <c r="C43" s="18">
        <v>40</v>
      </c>
      <c r="D43" s="19">
        <v>66</v>
      </c>
      <c r="E43" s="65">
        <f t="shared" si="0"/>
        <v>106</v>
      </c>
      <c r="F43" s="62">
        <v>3</v>
      </c>
      <c r="H43" s="56">
        <f t="shared" si="1"/>
        <v>0.97247706422018354</v>
      </c>
      <c r="J43" s="439">
        <v>26</v>
      </c>
      <c r="K43" s="621"/>
      <c r="L43" s="621"/>
      <c r="M43" s="621"/>
    </row>
    <row r="44" spans="1:13" x14ac:dyDescent="0.2">
      <c r="A44" s="758"/>
      <c r="B44" s="60" t="s">
        <v>44</v>
      </c>
      <c r="C44" s="18">
        <v>106</v>
      </c>
      <c r="D44" s="19">
        <v>183</v>
      </c>
      <c r="E44" s="65">
        <f t="shared" si="0"/>
        <v>289</v>
      </c>
      <c r="F44" s="62">
        <v>13</v>
      </c>
      <c r="H44" s="56">
        <f t="shared" si="1"/>
        <v>0.95695364238410596</v>
      </c>
      <c r="J44" s="439">
        <v>27</v>
      </c>
      <c r="K44" s="621"/>
      <c r="L44" s="621"/>
      <c r="M44" s="621"/>
    </row>
    <row r="45" spans="1:13" x14ac:dyDescent="0.2">
      <c r="A45" s="758"/>
      <c r="B45" s="60" t="s">
        <v>45</v>
      </c>
      <c r="C45" s="18">
        <v>17</v>
      </c>
      <c r="D45" s="19">
        <v>26</v>
      </c>
      <c r="E45" s="65">
        <f t="shared" si="0"/>
        <v>43</v>
      </c>
      <c r="F45" s="62">
        <v>1</v>
      </c>
      <c r="H45" s="56">
        <f t="shared" si="1"/>
        <v>0.97727272727272729</v>
      </c>
      <c r="J45" s="439">
        <v>28</v>
      </c>
      <c r="K45" s="621"/>
      <c r="L45" s="621"/>
      <c r="M45" s="621"/>
    </row>
    <row r="46" spans="1:13" x14ac:dyDescent="0.2">
      <c r="A46" s="758"/>
      <c r="B46" s="60" t="s">
        <v>46</v>
      </c>
      <c r="C46" s="18">
        <v>0</v>
      </c>
      <c r="D46" s="19">
        <v>11</v>
      </c>
      <c r="E46" s="65">
        <f t="shared" si="0"/>
        <v>11</v>
      </c>
      <c r="F46" s="62">
        <v>0</v>
      </c>
      <c r="H46" s="56">
        <f t="shared" si="1"/>
        <v>1</v>
      </c>
      <c r="J46" s="439">
        <v>29</v>
      </c>
      <c r="K46" s="621"/>
      <c r="L46" s="621"/>
      <c r="M46" s="621"/>
    </row>
    <row r="47" spans="1:13" x14ac:dyDescent="0.2">
      <c r="A47" s="758"/>
      <c r="B47" s="60" t="s">
        <v>47</v>
      </c>
      <c r="C47" s="18">
        <v>0</v>
      </c>
      <c r="D47" s="19">
        <v>6</v>
      </c>
      <c r="E47" s="65">
        <f t="shared" si="0"/>
        <v>6</v>
      </c>
      <c r="F47" s="62">
        <v>0</v>
      </c>
      <c r="H47" s="56">
        <f t="shared" si="1"/>
        <v>1</v>
      </c>
      <c r="J47" s="439">
        <v>30</v>
      </c>
      <c r="K47" s="621"/>
      <c r="L47" s="621"/>
      <c r="M47" s="621"/>
    </row>
    <row r="48" spans="1:13" x14ac:dyDescent="0.2">
      <c r="A48" s="758"/>
      <c r="B48" s="60" t="s">
        <v>49</v>
      </c>
      <c r="C48" s="18">
        <v>20</v>
      </c>
      <c r="D48" s="19">
        <v>18</v>
      </c>
      <c r="E48" s="65">
        <f t="shared" si="0"/>
        <v>38</v>
      </c>
      <c r="F48" s="62">
        <v>3</v>
      </c>
      <c r="H48" s="56">
        <f t="shared" si="1"/>
        <v>0.92682926829268297</v>
      </c>
      <c r="J48" s="439">
        <v>31</v>
      </c>
      <c r="K48" s="621"/>
      <c r="L48" s="621"/>
      <c r="M48" s="621"/>
    </row>
    <row r="49" spans="1:13" x14ac:dyDescent="0.2">
      <c r="A49" s="758"/>
      <c r="B49" s="60" t="s">
        <v>50</v>
      </c>
      <c r="C49" s="18">
        <v>13</v>
      </c>
      <c r="D49" s="19">
        <v>15</v>
      </c>
      <c r="E49" s="65">
        <f t="shared" si="0"/>
        <v>28</v>
      </c>
      <c r="F49" s="62">
        <v>2</v>
      </c>
      <c r="H49" s="56">
        <f t="shared" si="1"/>
        <v>0.93333333333333335</v>
      </c>
      <c r="J49" s="439">
        <v>32</v>
      </c>
      <c r="K49" s="621"/>
      <c r="L49" s="621"/>
      <c r="M49" s="621"/>
    </row>
    <row r="50" spans="1:13" x14ac:dyDescent="0.2">
      <c r="A50" s="758"/>
      <c r="B50" s="60" t="s">
        <v>51</v>
      </c>
      <c r="C50" s="18">
        <v>8</v>
      </c>
      <c r="D50" s="19">
        <v>17</v>
      </c>
      <c r="E50" s="65">
        <f t="shared" si="0"/>
        <v>25</v>
      </c>
      <c r="F50" s="62">
        <v>0</v>
      </c>
      <c r="H50" s="56">
        <f t="shared" si="1"/>
        <v>1</v>
      </c>
      <c r="J50" s="439">
        <v>33</v>
      </c>
      <c r="K50" s="621"/>
      <c r="L50" s="621"/>
      <c r="M50" s="621"/>
    </row>
    <row r="51" spans="1:13" x14ac:dyDescent="0.2">
      <c r="A51" s="758"/>
      <c r="B51" s="60" t="s">
        <v>53</v>
      </c>
      <c r="C51" s="18">
        <v>0</v>
      </c>
      <c r="D51" s="19">
        <v>0</v>
      </c>
      <c r="E51" s="65">
        <f t="shared" si="0"/>
        <v>0</v>
      </c>
      <c r="F51" s="62">
        <v>1</v>
      </c>
      <c r="H51" s="56">
        <f t="shared" si="1"/>
        <v>0</v>
      </c>
      <c r="J51" s="439">
        <v>34</v>
      </c>
      <c r="K51" s="621"/>
      <c r="L51" s="621"/>
      <c r="M51" s="621"/>
    </row>
    <row r="52" spans="1:13" x14ac:dyDescent="0.2">
      <c r="A52" s="758"/>
      <c r="B52" s="60" t="s">
        <v>54</v>
      </c>
      <c r="C52" s="18">
        <v>13</v>
      </c>
      <c r="D52" s="19">
        <v>29</v>
      </c>
      <c r="E52" s="65">
        <f t="shared" si="0"/>
        <v>42</v>
      </c>
      <c r="F52" s="62">
        <v>2</v>
      </c>
      <c r="H52" s="56">
        <f t="shared" si="1"/>
        <v>0.95454545454545459</v>
      </c>
      <c r="J52" s="439">
        <v>35</v>
      </c>
      <c r="K52" s="621"/>
      <c r="L52" s="621"/>
      <c r="M52" s="621"/>
    </row>
    <row r="53" spans="1:13" x14ac:dyDescent="0.2">
      <c r="A53" s="758"/>
      <c r="B53" s="60" t="s">
        <v>55</v>
      </c>
      <c r="C53" s="18">
        <v>4</v>
      </c>
      <c r="D53" s="19">
        <v>5</v>
      </c>
      <c r="E53" s="65">
        <f t="shared" si="0"/>
        <v>9</v>
      </c>
      <c r="F53" s="62">
        <v>1</v>
      </c>
      <c r="H53" s="56">
        <f t="shared" si="1"/>
        <v>0.9</v>
      </c>
      <c r="J53" s="439">
        <v>36</v>
      </c>
      <c r="K53" s="621"/>
      <c r="L53" s="621"/>
      <c r="M53" s="621"/>
    </row>
    <row r="54" spans="1:13" x14ac:dyDescent="0.2">
      <c r="A54" s="758"/>
      <c r="B54" s="60" t="s">
        <v>56</v>
      </c>
      <c r="C54" s="18">
        <v>4</v>
      </c>
      <c r="D54" s="19">
        <v>2</v>
      </c>
      <c r="E54" s="65">
        <f t="shared" si="0"/>
        <v>6</v>
      </c>
      <c r="F54" s="62">
        <v>0</v>
      </c>
      <c r="H54" s="56">
        <f t="shared" si="1"/>
        <v>1</v>
      </c>
      <c r="J54" s="439">
        <v>37</v>
      </c>
      <c r="K54" s="621"/>
      <c r="L54" s="621"/>
      <c r="M54" s="621"/>
    </row>
    <row r="55" spans="1:13" x14ac:dyDescent="0.2">
      <c r="A55" s="758"/>
      <c r="B55" s="60" t="s">
        <v>58</v>
      </c>
      <c r="C55" s="18">
        <v>47</v>
      </c>
      <c r="D55" s="19">
        <v>94</v>
      </c>
      <c r="E55" s="65">
        <f t="shared" si="0"/>
        <v>141</v>
      </c>
      <c r="F55" s="62">
        <v>5</v>
      </c>
      <c r="H55" s="56">
        <f t="shared" si="1"/>
        <v>0.96575342465753422</v>
      </c>
      <c r="J55" s="439">
        <v>60</v>
      </c>
      <c r="K55" s="621"/>
      <c r="L55" s="621"/>
      <c r="M55" s="621"/>
    </row>
    <row r="56" spans="1:13" x14ac:dyDescent="0.2">
      <c r="A56" s="758"/>
      <c r="B56" s="60" t="s">
        <v>59</v>
      </c>
      <c r="C56" s="18">
        <v>38</v>
      </c>
      <c r="D56" s="19">
        <v>60</v>
      </c>
      <c r="E56" s="65">
        <f t="shared" si="0"/>
        <v>98</v>
      </c>
      <c r="F56" s="62">
        <v>2</v>
      </c>
      <c r="H56" s="56">
        <f t="shared" si="1"/>
        <v>0.98</v>
      </c>
      <c r="J56" s="439">
        <v>61</v>
      </c>
      <c r="K56" s="621"/>
      <c r="L56" s="621"/>
      <c r="M56" s="621"/>
    </row>
    <row r="57" spans="1:13" x14ac:dyDescent="0.2">
      <c r="A57" s="758"/>
      <c r="B57" s="60" t="s">
        <v>60</v>
      </c>
      <c r="C57" s="18">
        <v>15</v>
      </c>
      <c r="D57" s="19">
        <v>34</v>
      </c>
      <c r="E57" s="65">
        <f t="shared" si="0"/>
        <v>49</v>
      </c>
      <c r="F57" s="62">
        <v>1</v>
      </c>
      <c r="H57" s="56">
        <f t="shared" si="1"/>
        <v>0.98</v>
      </c>
      <c r="J57" s="439">
        <v>62</v>
      </c>
      <c r="K57" s="621"/>
      <c r="L57" s="621"/>
      <c r="M57" s="621"/>
    </row>
    <row r="58" spans="1:13" x14ac:dyDescent="0.2">
      <c r="A58" s="758"/>
      <c r="B58" s="60" t="s">
        <v>61</v>
      </c>
      <c r="C58" s="18">
        <v>17</v>
      </c>
      <c r="D58" s="19">
        <v>58</v>
      </c>
      <c r="E58" s="65">
        <f t="shared" si="0"/>
        <v>75</v>
      </c>
      <c r="F58" s="62">
        <v>5</v>
      </c>
      <c r="H58" s="56">
        <f t="shared" si="1"/>
        <v>0.9375</v>
      </c>
      <c r="J58" s="439">
        <v>63</v>
      </c>
      <c r="K58" s="621"/>
      <c r="L58" s="621"/>
      <c r="M58" s="621"/>
    </row>
    <row r="59" spans="1:13" x14ac:dyDescent="0.2">
      <c r="A59" s="758"/>
      <c r="B59" s="60" t="s">
        <v>63</v>
      </c>
      <c r="C59" s="18">
        <v>46</v>
      </c>
      <c r="D59" s="19">
        <v>30</v>
      </c>
      <c r="E59" s="65">
        <f t="shared" si="0"/>
        <v>76</v>
      </c>
      <c r="F59" s="62">
        <v>3</v>
      </c>
      <c r="H59" s="56">
        <f t="shared" si="1"/>
        <v>0.96202531645569622</v>
      </c>
      <c r="J59" s="439">
        <v>64</v>
      </c>
      <c r="K59" s="621"/>
      <c r="L59" s="621"/>
      <c r="M59" s="621"/>
    </row>
    <row r="60" spans="1:13" x14ac:dyDescent="0.2">
      <c r="A60" s="758"/>
      <c r="B60" s="60" t="s">
        <v>64</v>
      </c>
      <c r="C60" s="18">
        <v>28</v>
      </c>
      <c r="D60" s="19">
        <v>18</v>
      </c>
      <c r="E60" s="65">
        <f t="shared" si="0"/>
        <v>46</v>
      </c>
      <c r="F60" s="62">
        <v>2</v>
      </c>
      <c r="H60" s="56">
        <f t="shared" si="1"/>
        <v>0.95833333333333337</v>
      </c>
      <c r="J60" s="439">
        <v>65</v>
      </c>
      <c r="K60" s="621"/>
      <c r="L60" s="621"/>
      <c r="M60" s="621"/>
    </row>
    <row r="61" spans="1:13" x14ac:dyDescent="0.2">
      <c r="A61" s="758"/>
      <c r="B61" s="60" t="s">
        <v>65</v>
      </c>
      <c r="C61" s="18">
        <v>13</v>
      </c>
      <c r="D61" s="19">
        <v>11</v>
      </c>
      <c r="E61" s="65">
        <f t="shared" si="0"/>
        <v>24</v>
      </c>
      <c r="F61" s="62">
        <v>0</v>
      </c>
      <c r="H61" s="56">
        <f t="shared" si="1"/>
        <v>1</v>
      </c>
      <c r="J61" s="439">
        <v>66</v>
      </c>
      <c r="K61" s="621"/>
      <c r="L61" s="621"/>
      <c r="M61" s="621"/>
    </row>
    <row r="62" spans="1:13" x14ac:dyDescent="0.2">
      <c r="A62" s="758"/>
      <c r="B62" s="60" t="s">
        <v>66</v>
      </c>
      <c r="C62" s="18">
        <v>19</v>
      </c>
      <c r="D62" s="19">
        <v>19</v>
      </c>
      <c r="E62" s="65">
        <f t="shared" si="0"/>
        <v>38</v>
      </c>
      <c r="F62" s="62">
        <v>1</v>
      </c>
      <c r="H62" s="56">
        <f t="shared" si="1"/>
        <v>0.97435897435897434</v>
      </c>
      <c r="J62" s="439">
        <v>67</v>
      </c>
      <c r="K62" s="621"/>
      <c r="L62" s="621"/>
      <c r="M62" s="621"/>
    </row>
    <row r="63" spans="1:13" x14ac:dyDescent="0.2">
      <c r="A63" s="758"/>
      <c r="B63" s="60" t="s">
        <v>67</v>
      </c>
      <c r="C63" s="18">
        <v>10</v>
      </c>
      <c r="D63" s="19">
        <v>16</v>
      </c>
      <c r="E63" s="65">
        <f t="shared" si="0"/>
        <v>26</v>
      </c>
      <c r="F63" s="62">
        <v>1</v>
      </c>
      <c r="H63" s="56">
        <f t="shared" si="1"/>
        <v>0.96296296296296291</v>
      </c>
      <c r="J63" s="439">
        <v>68</v>
      </c>
      <c r="K63" s="621"/>
      <c r="L63" s="621"/>
      <c r="M63" s="621"/>
    </row>
    <row r="64" spans="1:13" x14ac:dyDescent="0.2">
      <c r="A64" s="758"/>
      <c r="B64" s="67" t="s">
        <v>68</v>
      </c>
      <c r="C64" s="21">
        <v>5</v>
      </c>
      <c r="D64" s="22">
        <v>9</v>
      </c>
      <c r="E64" s="66">
        <f t="shared" si="0"/>
        <v>14</v>
      </c>
      <c r="F64" s="63">
        <v>1</v>
      </c>
      <c r="H64" s="57">
        <f t="shared" si="1"/>
        <v>0.93333333333333335</v>
      </c>
      <c r="J64" s="439">
        <v>69</v>
      </c>
      <c r="K64" s="621"/>
      <c r="L64" s="621"/>
      <c r="M64" s="621"/>
    </row>
    <row r="65" spans="1:22" x14ac:dyDescent="0.2">
      <c r="A65" s="752" t="s">
        <v>452</v>
      </c>
      <c r="B65" s="753"/>
      <c r="C65" s="70">
        <v>492</v>
      </c>
      <c r="D65" s="70">
        <v>823</v>
      </c>
      <c r="E65" s="27">
        <f t="shared" ref="E65" si="4">SUM(E42:E64)</f>
        <v>1315</v>
      </c>
      <c r="F65" s="71">
        <v>55</v>
      </c>
      <c r="H65" s="78">
        <f t="shared" si="1"/>
        <v>0.95985401459854014</v>
      </c>
      <c r="J65" s="439" t="s">
        <v>443</v>
      </c>
      <c r="K65" s="621"/>
      <c r="L65" s="621"/>
      <c r="M65" s="621"/>
    </row>
    <row r="66" spans="1:22" x14ac:dyDescent="0.2">
      <c r="A66" s="763" t="s">
        <v>584</v>
      </c>
      <c r="B66" s="59" t="s">
        <v>73</v>
      </c>
      <c r="C66" s="15">
        <v>8</v>
      </c>
      <c r="D66" s="16">
        <v>3</v>
      </c>
      <c r="E66" s="64">
        <f t="shared" si="0"/>
        <v>11</v>
      </c>
      <c r="F66" s="61">
        <v>0</v>
      </c>
      <c r="H66" s="55">
        <f t="shared" si="1"/>
        <v>1</v>
      </c>
      <c r="J66" s="439">
        <v>85</v>
      </c>
      <c r="K66" s="621"/>
      <c r="L66" s="621"/>
      <c r="M66" s="621"/>
    </row>
    <row r="67" spans="1:22" x14ac:dyDescent="0.2">
      <c r="A67" s="763"/>
      <c r="B67" s="60" t="s">
        <v>74</v>
      </c>
      <c r="C67" s="18">
        <v>16</v>
      </c>
      <c r="D67" s="19">
        <v>9</v>
      </c>
      <c r="E67" s="65">
        <f t="shared" si="0"/>
        <v>25</v>
      </c>
      <c r="F67" s="62">
        <v>0</v>
      </c>
      <c r="H67" s="56">
        <f t="shared" si="1"/>
        <v>1</v>
      </c>
      <c r="J67" s="439">
        <v>86</v>
      </c>
      <c r="K67" s="621"/>
      <c r="L67" s="621"/>
      <c r="M67" s="621"/>
    </row>
    <row r="68" spans="1:22" x14ac:dyDescent="0.2">
      <c r="A68" s="763"/>
      <c r="B68" s="67" t="s">
        <v>75</v>
      </c>
      <c r="C68" s="21">
        <v>9</v>
      </c>
      <c r="D68" s="22">
        <v>6</v>
      </c>
      <c r="E68" s="66">
        <f t="shared" si="0"/>
        <v>15</v>
      </c>
      <c r="F68" s="63">
        <v>0</v>
      </c>
      <c r="H68" s="57">
        <f t="shared" si="1"/>
        <v>1</v>
      </c>
      <c r="J68" s="439">
        <v>87</v>
      </c>
      <c r="K68" s="621"/>
      <c r="L68" s="621"/>
      <c r="M68" s="621"/>
    </row>
    <row r="69" spans="1:22" s="621" customFormat="1" x14ac:dyDescent="0.2">
      <c r="A69" s="763"/>
      <c r="B69" s="67">
        <v>92</v>
      </c>
      <c r="C69" s="21"/>
      <c r="D69" s="22"/>
      <c r="E69" s="66">
        <f t="shared" ref="E69" si="5">C69+D69</f>
        <v>0</v>
      </c>
      <c r="F69" s="63"/>
      <c r="H69" s="57" t="e">
        <f t="shared" ref="H69" si="6">E69/(E69+F69)</f>
        <v>#DIV/0!</v>
      </c>
      <c r="J69" s="439">
        <v>92</v>
      </c>
    </row>
    <row r="70" spans="1:22" x14ac:dyDescent="0.2">
      <c r="A70" s="752" t="s">
        <v>76</v>
      </c>
      <c r="B70" s="753"/>
      <c r="C70" s="70">
        <v>34</v>
      </c>
      <c r="D70" s="495">
        <v>19</v>
      </c>
      <c r="E70" s="27">
        <f>SUM(E66:E69)</f>
        <v>51</v>
      </c>
      <c r="F70" s="71">
        <v>0</v>
      </c>
      <c r="H70" s="78">
        <f t="shared" si="1"/>
        <v>1</v>
      </c>
      <c r="J70" s="439" t="s">
        <v>584</v>
      </c>
      <c r="K70" s="621"/>
      <c r="L70" s="621"/>
      <c r="M70" s="621"/>
    </row>
    <row r="71" spans="1:22" s="75" customFormat="1" x14ac:dyDescent="0.2">
      <c r="A71" s="72"/>
      <c r="B71" s="72"/>
      <c r="C71" s="73"/>
      <c r="D71" s="73"/>
      <c r="E71" s="73"/>
      <c r="F71" s="74"/>
      <c r="H71" s="76"/>
      <c r="J71" s="439"/>
      <c r="K71" s="621"/>
      <c r="L71" s="621"/>
      <c r="M71" s="621"/>
      <c r="V71" s="621"/>
    </row>
    <row r="72" spans="1:22" s="75" customFormat="1" ht="15.75" x14ac:dyDescent="0.2">
      <c r="A72" s="761" t="s">
        <v>376</v>
      </c>
      <c r="B72" s="762"/>
      <c r="C72" s="70">
        <v>251</v>
      </c>
      <c r="D72" s="70">
        <v>270</v>
      </c>
      <c r="E72" s="27">
        <f t="shared" si="0"/>
        <v>521</v>
      </c>
      <c r="F72" s="71">
        <v>47</v>
      </c>
      <c r="G72"/>
      <c r="H72" s="78">
        <f t="shared" si="1"/>
        <v>0.91725352112676062</v>
      </c>
      <c r="J72" s="667" t="s">
        <v>447</v>
      </c>
      <c r="K72" s="621"/>
      <c r="L72" s="621"/>
      <c r="M72" s="621"/>
      <c r="V72" s="621"/>
    </row>
    <row r="73" spans="1:22" s="75" customFormat="1" x14ac:dyDescent="0.2">
      <c r="A73" s="72"/>
      <c r="B73" s="72"/>
      <c r="C73" s="73"/>
      <c r="D73" s="73"/>
      <c r="E73" s="73"/>
      <c r="F73" s="74"/>
      <c r="H73" s="76"/>
      <c r="J73" s="667"/>
      <c r="V73" s="621"/>
    </row>
    <row r="74" spans="1:22" ht="15" customHeight="1" x14ac:dyDescent="0.2">
      <c r="A74" s="735" t="s">
        <v>1</v>
      </c>
      <c r="B74" s="736"/>
      <c r="C74" s="25">
        <f>C70+C65+C41+C15+C72</f>
        <v>2241</v>
      </c>
      <c r="D74" s="25">
        <f>D70+D65+D41+D15+D72</f>
        <v>2316</v>
      </c>
      <c r="E74" s="27">
        <f>E70+E65+E41+E15+E72</f>
        <v>4555</v>
      </c>
      <c r="F74" s="179">
        <f>F70+F65+F41+F15+F72</f>
        <v>267</v>
      </c>
      <c r="H74" s="77">
        <f t="shared" si="1"/>
        <v>0.94462878473662382</v>
      </c>
      <c r="J74" s="667"/>
    </row>
  </sheetData>
  <mergeCells count="14">
    <mergeCell ref="A65:B65"/>
    <mergeCell ref="A70:B70"/>
    <mergeCell ref="A74:B74"/>
    <mergeCell ref="A3:H3"/>
    <mergeCell ref="F6:F7"/>
    <mergeCell ref="H6:H7"/>
    <mergeCell ref="A9:A14"/>
    <mergeCell ref="A16:A39"/>
    <mergeCell ref="A42:A64"/>
    <mergeCell ref="A15:B15"/>
    <mergeCell ref="A41:B41"/>
    <mergeCell ref="C6:E6"/>
    <mergeCell ref="A72:B72"/>
    <mergeCell ref="A66:A69"/>
  </mergeCells>
  <printOptions horizontalCentered="1"/>
  <pageMargins left="0.70866141732283472" right="0.70866141732283472" top="0.74803149606299213" bottom="0.74803149606299213" header="0.31496062992125984" footer="0.31496062992125984"/>
  <pageSetup paperSize="9" scale="81" firstPageNumber="15" fitToHeight="0" orientation="portrait" r:id="rId1"/>
  <headerFooter>
    <oddFooter>&amp;CPage &amp;P</oddFooter>
  </headerFooter>
  <rowBreaks count="1" manualBreakCount="1">
    <brk id="4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31</vt:i4>
      </vt:variant>
      <vt:variant>
        <vt:lpstr>Plages nommées</vt:lpstr>
      </vt:variant>
      <vt:variant>
        <vt:i4>39</vt:i4>
      </vt:variant>
    </vt:vector>
  </HeadingPairs>
  <TitlesOfParts>
    <vt:vector size="70" baseType="lpstr">
      <vt:lpstr>PG_0</vt:lpstr>
      <vt:lpstr>TAB_MAT</vt:lpstr>
      <vt:lpstr>PG_1</vt:lpstr>
      <vt:lpstr>TAB_1</vt:lpstr>
      <vt:lpstr>TAB_2</vt:lpstr>
      <vt:lpstr>TAB_3</vt:lpstr>
      <vt:lpstr>PG_2</vt:lpstr>
      <vt:lpstr>TAB_4</vt:lpstr>
      <vt:lpstr>TAB_5</vt:lpstr>
      <vt:lpstr>Page</vt:lpstr>
      <vt:lpstr>TAB_6</vt:lpstr>
      <vt:lpstr>TAB_7</vt:lpstr>
      <vt:lpstr>TAB_8</vt:lpstr>
      <vt:lpstr>TAB_9</vt:lpstr>
      <vt:lpstr>TAB_10_1</vt:lpstr>
      <vt:lpstr>TAB_10_2</vt:lpstr>
      <vt:lpstr>PG_3</vt:lpstr>
      <vt:lpstr>TAB_11</vt:lpstr>
      <vt:lpstr>TAB_12</vt:lpstr>
      <vt:lpstr>TAB_13</vt:lpstr>
      <vt:lpstr>PG_4</vt:lpstr>
      <vt:lpstr>TAB_14</vt:lpstr>
      <vt:lpstr>TAB_15</vt:lpstr>
      <vt:lpstr>PG_5</vt:lpstr>
      <vt:lpstr>TAB_16</vt:lpstr>
      <vt:lpstr>PG_6</vt:lpstr>
      <vt:lpstr>TAB_17</vt:lpstr>
      <vt:lpstr>TAB_18</vt:lpstr>
      <vt:lpstr>TAB_19</vt:lpstr>
      <vt:lpstr>PG_7</vt:lpstr>
      <vt:lpstr>CNU</vt:lpstr>
      <vt:lpstr>TAB_11!Impression_des_titres</vt:lpstr>
      <vt:lpstr>TAB_16!Impression_des_titres</vt:lpstr>
      <vt:lpstr>TAB_17!Impression_des_titres</vt:lpstr>
      <vt:lpstr>TAB_2!Impression_des_titres</vt:lpstr>
      <vt:lpstr>TAB_3!Impression_des_titres</vt:lpstr>
      <vt:lpstr>TAB_4!Impression_des_titres</vt:lpstr>
      <vt:lpstr>TAB_5!Impression_des_titres</vt:lpstr>
      <vt:lpstr>TAB_8!Impression_des_titres</vt:lpstr>
      <vt:lpstr>CNU!Zone_d_impression</vt:lpstr>
      <vt:lpstr>Page!Zone_d_impression</vt:lpstr>
      <vt:lpstr>PG_0!Zone_d_impression</vt:lpstr>
      <vt:lpstr>PG_1!Zone_d_impression</vt:lpstr>
      <vt:lpstr>PG_2!Zone_d_impression</vt:lpstr>
      <vt:lpstr>PG_3!Zone_d_impression</vt:lpstr>
      <vt:lpstr>PG_4!Zone_d_impression</vt:lpstr>
      <vt:lpstr>PG_5!Zone_d_impression</vt:lpstr>
      <vt:lpstr>PG_6!Zone_d_impression</vt:lpstr>
      <vt:lpstr>PG_7!Zone_d_impression</vt:lpstr>
      <vt:lpstr>TAB_1!Zone_d_impression</vt:lpstr>
      <vt:lpstr>TAB_10_1!Zone_d_impression</vt:lpstr>
      <vt:lpstr>TAB_10_2!Zone_d_impression</vt:lpstr>
      <vt:lpstr>TAB_11!Zone_d_impression</vt:lpstr>
      <vt:lpstr>TAB_12!Zone_d_impression</vt:lpstr>
      <vt:lpstr>TAB_13!Zone_d_impression</vt:lpstr>
      <vt:lpstr>TAB_14!Zone_d_impression</vt:lpstr>
      <vt:lpstr>TAB_15!Zone_d_impression</vt:lpstr>
      <vt:lpstr>TAB_16!Zone_d_impression</vt:lpstr>
      <vt:lpstr>TAB_17!Zone_d_impression</vt:lpstr>
      <vt:lpstr>TAB_18!Zone_d_impression</vt:lpstr>
      <vt:lpstr>TAB_19!Zone_d_impression</vt:lpstr>
      <vt:lpstr>TAB_2!Zone_d_impression</vt:lpstr>
      <vt:lpstr>TAB_3!Zone_d_impression</vt:lpstr>
      <vt:lpstr>TAB_4!Zone_d_impression</vt:lpstr>
      <vt:lpstr>TAB_5!Zone_d_impression</vt:lpstr>
      <vt:lpstr>TAB_6!Zone_d_impression</vt:lpstr>
      <vt:lpstr>TAB_7!Zone_d_impression</vt:lpstr>
      <vt:lpstr>TAB_8!Zone_d_impression</vt:lpstr>
      <vt:lpstr>TAB_9!Zone_d_impression</vt:lpstr>
      <vt:lpstr>TAB_MAT!Zone_d_impression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Thirion</dc:creator>
  <cp:lastModifiedBy>Administration centrale</cp:lastModifiedBy>
  <cp:lastPrinted>2023-07-05T17:20:50Z</cp:lastPrinted>
  <dcterms:created xsi:type="dcterms:W3CDTF">2014-10-10T11:03:44Z</dcterms:created>
  <dcterms:modified xsi:type="dcterms:W3CDTF">2023-07-05T17:21:22Z</dcterms:modified>
</cp:coreProperties>
</file>